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ThisWorkbook" defaultThemeVersion="124226"/>
  <mc:AlternateContent xmlns:mc="http://schemas.openxmlformats.org/markup-compatibility/2006">
    <mc:Choice Requires="x15">
      <x15ac:absPath xmlns:x15ac="http://schemas.microsoft.com/office/spreadsheetml/2010/11/ac" url="C:\Vivek\Vivek - Office\Daily Performance Tracker\"/>
    </mc:Choice>
  </mc:AlternateContent>
  <xr:revisionPtr revIDLastSave="0" documentId="13_ncr:1_{D46B9004-0FDD-45BA-BEE8-87522FF350BA}" xr6:coauthVersionLast="45" xr6:coauthVersionMax="45" xr10:uidLastSave="{00000000-0000-0000-0000-000000000000}"/>
  <bookViews>
    <workbookView showSheetTabs="0" xWindow="-108" yWindow="-108" windowWidth="23256" windowHeight="12576" tabRatio="942" xr2:uid="{00000000-000D-0000-FFFF-FFFF00000000}"/>
  </bookViews>
  <sheets>
    <sheet name="Index" sheetId="12" r:id="rId1"/>
    <sheet name="Equity - Value Fund (Direct)" sheetId="1" r:id="rId2"/>
    <sheet name="Equity - Value Fund (Regular)" sheetId="3" r:id="rId3"/>
    <sheet name="Equity - Large Cap (Direct)" sheetId="22" r:id="rId4"/>
    <sheet name="Equity - Large Cap (Regular)" sheetId="21" r:id="rId5"/>
    <sheet name="Hybrid - MultiAsset (Direct)" sheetId="42" r:id="rId6"/>
    <sheet name="Hybrid - MultiAsset (Regular)" sheetId="41" r:id="rId7"/>
    <sheet name="Hybrid - Bal. Advtg. (Direct)" sheetId="40" r:id="rId8"/>
    <sheet name="Hybrid - Bal. Advtg. (Regular)" sheetId="39" r:id="rId9"/>
    <sheet name="Hybrid - Agg. Hyb (Direct)" sheetId="38" r:id="rId10"/>
    <sheet name="Hybrid - Agg. Hyb (Regular)" sheetId="37" r:id="rId11"/>
    <sheet name="Hybrid - Conserv. Hyb (Direct)" sheetId="69" r:id="rId12"/>
    <sheet name="Hybrid - Conserv. Hyb (Regular)" sheetId="68" r:id="rId13"/>
    <sheet name="Equity - Savings (Direct)" sheetId="73" r:id="rId14"/>
    <sheet name="Equity - Savings (Regular)" sheetId="72" r:id="rId15"/>
    <sheet name="Equity - Arbitrage (Direct)" sheetId="71" r:id="rId16"/>
    <sheet name="Equity - Arbitrage (Regular)" sheetId="70" r:id="rId17"/>
    <sheet name="Equity - Contra (Direct)" sheetId="36" r:id="rId18"/>
    <sheet name="Equity - Contra (Regular)" sheetId="35" r:id="rId19"/>
    <sheet name="Equity - Divid. Yield (Direct)" sheetId="34" r:id="rId20"/>
    <sheet name="Equity - Divid. Yield (Regular)" sheetId="33" r:id="rId21"/>
    <sheet name="Equity - Focused (Direct)" sheetId="32" r:id="rId22"/>
    <sheet name="Equity - Focused (Regular)" sheetId="31" r:id="rId23"/>
    <sheet name="Equity - Small Cap (Direct)" sheetId="30" r:id="rId24"/>
    <sheet name="Equity - Small Cap (Regular)" sheetId="29" r:id="rId25"/>
    <sheet name="Equity - Mid Cap (Direct)" sheetId="28" r:id="rId26"/>
    <sheet name="Equity - Mid Cap (Regular)" sheetId="27" r:id="rId27"/>
    <sheet name="Equity - Multi Cap (Direct)" sheetId="26" r:id="rId28"/>
    <sheet name="Equity - Multi Cap (Regular)" sheetId="25" r:id="rId29"/>
    <sheet name="Equity - Large&amp;Mid (Direct)" sheetId="23" r:id="rId30"/>
    <sheet name="Equity - Large&amp;Mid (Regular)" sheetId="24" r:id="rId31"/>
    <sheet name="ELSS (Direct)" sheetId="7" r:id="rId32"/>
    <sheet name="ELSS (Regular)" sheetId="8" r:id="rId33"/>
    <sheet name="Equity - ESG Fund(Direct)" sheetId="9" r:id="rId34"/>
    <sheet name="Equity - ESG Fund(Regular)" sheetId="11" r:id="rId35"/>
    <sheet name="Debt - Short Durat (Direct)" sheetId="55" r:id="rId36"/>
    <sheet name="Debt - Short Durat (Regular)" sheetId="54" r:id="rId37"/>
    <sheet name="Debt - Med.Long Durat (Direct)" sheetId="57" r:id="rId38"/>
    <sheet name="Debt - Med.Long Durat (Regular)" sheetId="56" r:id="rId39"/>
    <sheet name="Debt - G-Sec (Direct)" sheetId="59" r:id="rId40"/>
    <sheet name="Debt - G-Sec (Regular)" sheetId="58" r:id="rId41"/>
    <sheet name="Debt - Bank.PSU (Direct)" sheetId="60" r:id="rId42"/>
    <sheet name="Debt - Bank.PSU (Regular)" sheetId="61" r:id="rId43"/>
    <sheet name="Gold ETFs" sheetId="67" r:id="rId44"/>
    <sheet name="Gold Funds" sheetId="66" r:id="rId45"/>
    <sheet name="Debt - Credit Risk (Direct)" sheetId="65" r:id="rId46"/>
    <sheet name="Debt - Credit Risk (Regular)" sheetId="64" r:id="rId47"/>
    <sheet name="Debt - Corporate (Direct)" sheetId="62" r:id="rId48"/>
    <sheet name="Debt - Corporate (Regular)" sheetId="63" r:id="rId49"/>
    <sheet name="Debt - Dynamic Bond (Direct)" sheetId="2" r:id="rId50"/>
    <sheet name="Debt - Dynamic Bond (Regular)" sheetId="4" r:id="rId51"/>
    <sheet name="Debt - Overnight (Direct)" sheetId="44" r:id="rId52"/>
    <sheet name="Debt - Overnight (Regular)" sheetId="43" r:id="rId53"/>
    <sheet name="Debt - Low Duraton (Direct)" sheetId="48" r:id="rId54"/>
    <sheet name="Debt - Low Duraton (Regular)" sheetId="47" r:id="rId55"/>
    <sheet name="Debt - Ultra Short (Direct)" sheetId="46" r:id="rId56"/>
    <sheet name="Debt - Ultra Short (Regular)" sheetId="45" r:id="rId57"/>
    <sheet name="Debt - Money Market (Direct)" sheetId="50" r:id="rId58"/>
    <sheet name="Debt - Money Market (Regular)" sheetId="49" r:id="rId59"/>
    <sheet name="Debt - Floating Rate (Direct)" sheetId="52" r:id="rId60"/>
    <sheet name="Debt - Floating Rate (Regular)" sheetId="51" r:id="rId61"/>
    <sheet name="Debt - Liquid (Direct)" sheetId="5" r:id="rId62"/>
    <sheet name="Debt - Liquid (Regular)" sheetId="6" r:id="rId63"/>
    <sheet name="Return Data" sheetId="14" state="hidden" r:id="rId64"/>
    <sheet name="Sheet1" sheetId="16" state="hidden" r:id="rId65"/>
    <sheet name="Sheet2" sheetId="17" state="hidden" r:id="rId66"/>
    <sheet name="Fund Class" sheetId="13" state="hidden" r:id="rId67"/>
    <sheet name="Disclaimer" sheetId="15" r:id="rId68"/>
  </sheets>
  <definedNames>
    <definedName name="_xlnm._FilterDatabase" localSheetId="61" hidden="1">'Debt - Liquid (Direct)'!#REF!</definedName>
  </definedNames>
  <calcPr calcId="191029"/>
</workbook>
</file>

<file path=xl/calcChain.xml><?xml version="1.0" encoding="utf-8"?>
<calcChain xmlns="http://schemas.openxmlformats.org/spreadsheetml/2006/main">
  <c r="L8" i="9" l="1"/>
  <c r="L8" i="11"/>
  <c r="V34" i="6" l="1"/>
  <c r="V39" i="5"/>
  <c r="R28" i="5"/>
  <c r="R27" i="5"/>
  <c r="R26" i="5"/>
  <c r="R25" i="5"/>
  <c r="V14" i="51"/>
  <c r="X13" i="51"/>
  <c r="V13" i="51"/>
  <c r="V14" i="52"/>
  <c r="V24" i="49"/>
  <c r="X22" i="49"/>
  <c r="V22" i="49"/>
  <c r="X20" i="49"/>
  <c r="V20" i="49"/>
  <c r="X19" i="49"/>
  <c r="V19" i="49"/>
  <c r="X18" i="49"/>
  <c r="V18" i="49"/>
  <c r="X17" i="49"/>
  <c r="V17" i="49"/>
  <c r="V16" i="49"/>
  <c r="X15" i="49"/>
  <c r="V15" i="49"/>
  <c r="X14" i="49"/>
  <c r="V14" i="49"/>
  <c r="X13" i="49"/>
  <c r="V13" i="49"/>
  <c r="X12" i="49"/>
  <c r="V12" i="49"/>
  <c r="X11" i="49"/>
  <c r="V11" i="49"/>
  <c r="X8" i="49"/>
  <c r="V8" i="49"/>
  <c r="P21" i="49"/>
  <c r="X14" i="50"/>
  <c r="V24" i="50"/>
  <c r="V16" i="50"/>
  <c r="P21" i="50"/>
  <c r="T36" i="45"/>
  <c r="X35" i="45"/>
  <c r="V35" i="45"/>
  <c r="T35" i="45"/>
  <c r="T34" i="45"/>
  <c r="T33" i="45"/>
  <c r="X32" i="45"/>
  <c r="V32" i="45"/>
  <c r="T32" i="45"/>
  <c r="X31" i="45"/>
  <c r="V31" i="45"/>
  <c r="T31" i="45"/>
  <c r="X30" i="45"/>
  <c r="V30" i="45"/>
  <c r="T30" i="45"/>
  <c r="T29" i="45"/>
  <c r="X28" i="45"/>
  <c r="V28" i="45"/>
  <c r="T28" i="45"/>
  <c r="X27" i="45"/>
  <c r="V27" i="45"/>
  <c r="T27" i="45"/>
  <c r="T26" i="45"/>
  <c r="X24" i="45"/>
  <c r="V24" i="45"/>
  <c r="T24" i="45"/>
  <c r="X23" i="45"/>
  <c r="V23" i="45"/>
  <c r="T23" i="45"/>
  <c r="X22" i="45"/>
  <c r="V22" i="45"/>
  <c r="T22" i="45"/>
  <c r="X21" i="45"/>
  <c r="V21" i="45"/>
  <c r="T21" i="45"/>
  <c r="V20" i="45"/>
  <c r="T20" i="45"/>
  <c r="X19" i="45"/>
  <c r="V19" i="45"/>
  <c r="T19" i="45"/>
  <c r="X18" i="45"/>
  <c r="V18" i="45"/>
  <c r="T18" i="45"/>
  <c r="V16" i="45"/>
  <c r="T16" i="45"/>
  <c r="X15" i="45"/>
  <c r="V15" i="45"/>
  <c r="T15" i="45"/>
  <c r="X14" i="45"/>
  <c r="V14" i="45"/>
  <c r="T14" i="45"/>
  <c r="X13" i="45"/>
  <c r="V13" i="45"/>
  <c r="T13" i="45"/>
  <c r="X12" i="45"/>
  <c r="V12" i="45"/>
  <c r="T12" i="45"/>
  <c r="X11" i="45"/>
  <c r="V11" i="45"/>
  <c r="T11" i="45"/>
  <c r="V10" i="45"/>
  <c r="T10" i="45"/>
  <c r="V9" i="45"/>
  <c r="T9" i="45"/>
  <c r="R17" i="45"/>
  <c r="X36" i="46"/>
  <c r="X32" i="46"/>
  <c r="X31" i="46"/>
  <c r="X30" i="46"/>
  <c r="X28" i="46"/>
  <c r="X27" i="46"/>
  <c r="X24" i="46"/>
  <c r="X23" i="46"/>
  <c r="X22" i="46"/>
  <c r="X21" i="46"/>
  <c r="X19" i="46"/>
  <c r="X18" i="46"/>
  <c r="X15" i="46"/>
  <c r="X14" i="46"/>
  <c r="X13" i="46"/>
  <c r="X12" i="46"/>
  <c r="X11" i="46"/>
  <c r="X8" i="46"/>
  <c r="V32" i="46"/>
  <c r="V31" i="46"/>
  <c r="V30" i="46"/>
  <c r="V28" i="46"/>
  <c r="V27" i="46"/>
  <c r="V24" i="46"/>
  <c r="V23" i="46"/>
  <c r="V22" i="46"/>
  <c r="V21" i="46"/>
  <c r="V20" i="46"/>
  <c r="V19" i="46"/>
  <c r="V18" i="46"/>
  <c r="V16" i="46"/>
  <c r="V15" i="46"/>
  <c r="V14" i="46"/>
  <c r="V13" i="46"/>
  <c r="V12" i="46"/>
  <c r="V11" i="46"/>
  <c r="V10" i="46"/>
  <c r="V9" i="46"/>
  <c r="V8" i="46"/>
  <c r="T29" i="46"/>
  <c r="T26" i="46"/>
  <c r="R17" i="46"/>
  <c r="V8" i="43"/>
  <c r="T29" i="43"/>
  <c r="T23" i="43"/>
  <c r="R24" i="43"/>
  <c r="R22" i="43"/>
  <c r="R12" i="43"/>
  <c r="V8" i="44"/>
  <c r="T29" i="44"/>
  <c r="T23" i="44"/>
  <c r="R12" i="44"/>
  <c r="R22" i="44"/>
  <c r="R24" i="44"/>
  <c r="N12" i="63"/>
  <c r="N12" i="62"/>
  <c r="L28" i="64"/>
  <c r="L28" i="65"/>
  <c r="J28" i="61"/>
  <c r="J27" i="61"/>
  <c r="L25" i="61"/>
  <c r="L25" i="60"/>
  <c r="J9" i="57"/>
  <c r="H9" i="57"/>
  <c r="F9" i="57"/>
  <c r="D9" i="57"/>
  <c r="L14" i="8" l="1"/>
  <c r="J30" i="8"/>
  <c r="N58" i="7"/>
  <c r="L14" i="7"/>
  <c r="J30" i="7"/>
  <c r="J26" i="24"/>
  <c r="H33" i="24"/>
  <c r="H24" i="24"/>
  <c r="J33" i="23"/>
  <c r="J26" i="23"/>
  <c r="H33" i="23"/>
  <c r="H24" i="23"/>
  <c r="F32" i="27"/>
  <c r="H26" i="27"/>
  <c r="F32" i="28"/>
  <c r="H26" i="28"/>
  <c r="L20" i="29"/>
  <c r="L20" i="30"/>
  <c r="N10" i="32"/>
  <c r="H28" i="32"/>
  <c r="N10" i="31"/>
  <c r="H28" i="31"/>
  <c r="H11" i="39"/>
  <c r="F15" i="39"/>
  <c r="H11" i="40"/>
  <c r="F15" i="40"/>
  <c r="F15" i="41"/>
  <c r="F15" i="42"/>
  <c r="P28" i="5" l="1"/>
  <c r="P27" i="5"/>
  <c r="P26" i="5"/>
  <c r="P25" i="5"/>
  <c r="T9" i="49"/>
  <c r="T9" i="50"/>
  <c r="R26" i="45"/>
  <c r="R25" i="45"/>
  <c r="P17" i="45"/>
  <c r="R26" i="46"/>
  <c r="R25" i="46"/>
  <c r="P17" i="46"/>
  <c r="T37" i="43"/>
  <c r="R37" i="43"/>
  <c r="P37" i="43"/>
  <c r="T36" i="43"/>
  <c r="R36" i="43"/>
  <c r="P36" i="43"/>
  <c r="T35" i="43"/>
  <c r="R35" i="43"/>
  <c r="P35" i="43"/>
  <c r="T34" i="43"/>
  <c r="R34" i="43"/>
  <c r="P34" i="43"/>
  <c r="T33" i="43"/>
  <c r="R33" i="43"/>
  <c r="P33" i="43"/>
  <c r="T32" i="43"/>
  <c r="R32" i="43"/>
  <c r="P32" i="43"/>
  <c r="T31" i="43"/>
  <c r="R31" i="43"/>
  <c r="P31" i="43"/>
  <c r="T30" i="43"/>
  <c r="R30" i="43"/>
  <c r="P30" i="43"/>
  <c r="R29" i="43"/>
  <c r="P29" i="43"/>
  <c r="T28" i="43"/>
  <c r="R28" i="43"/>
  <c r="P28" i="43"/>
  <c r="T27" i="43"/>
  <c r="R27" i="43"/>
  <c r="P27" i="43"/>
  <c r="T26" i="43"/>
  <c r="R26" i="43"/>
  <c r="P26" i="43"/>
  <c r="T25" i="43"/>
  <c r="R25" i="43"/>
  <c r="P25" i="43"/>
  <c r="P24" i="43"/>
  <c r="R23" i="43"/>
  <c r="P23" i="43"/>
  <c r="P22" i="43"/>
  <c r="T21" i="43"/>
  <c r="R21" i="43"/>
  <c r="P21" i="43"/>
  <c r="T20" i="43"/>
  <c r="R20" i="43"/>
  <c r="P20" i="43"/>
  <c r="T19" i="43"/>
  <c r="R19" i="43"/>
  <c r="P19" i="43"/>
  <c r="T18" i="43"/>
  <c r="R18" i="43"/>
  <c r="P18" i="43"/>
  <c r="T17" i="43"/>
  <c r="R17" i="43"/>
  <c r="P17" i="43"/>
  <c r="T16" i="43"/>
  <c r="R16" i="43"/>
  <c r="P16" i="43"/>
  <c r="T15" i="43"/>
  <c r="R15" i="43"/>
  <c r="P15" i="43"/>
  <c r="T14" i="43"/>
  <c r="R14" i="43"/>
  <c r="P14" i="43"/>
  <c r="T13" i="43"/>
  <c r="R13" i="43"/>
  <c r="P13" i="43"/>
  <c r="P12" i="43"/>
  <c r="T37" i="44"/>
  <c r="R37" i="44"/>
  <c r="P37" i="44"/>
  <c r="T36" i="44"/>
  <c r="R36" i="44"/>
  <c r="P36" i="44"/>
  <c r="T35" i="44"/>
  <c r="R35" i="44"/>
  <c r="P35" i="44"/>
  <c r="T34" i="44"/>
  <c r="R34" i="44"/>
  <c r="P34" i="44"/>
  <c r="T33" i="44"/>
  <c r="R33" i="44"/>
  <c r="P33" i="44"/>
  <c r="T32" i="44"/>
  <c r="R32" i="44"/>
  <c r="P32" i="44"/>
  <c r="T31" i="44"/>
  <c r="R31" i="44"/>
  <c r="P31" i="44"/>
  <c r="T30" i="44"/>
  <c r="R30" i="44"/>
  <c r="P30" i="44"/>
  <c r="R29" i="44"/>
  <c r="P29" i="44"/>
  <c r="T28" i="44"/>
  <c r="R28" i="44"/>
  <c r="P28" i="44"/>
  <c r="T27" i="44"/>
  <c r="R27" i="44"/>
  <c r="P27" i="44"/>
  <c r="T26" i="44"/>
  <c r="R26" i="44"/>
  <c r="P26" i="44"/>
  <c r="T25" i="44"/>
  <c r="R25" i="44"/>
  <c r="P25" i="44"/>
  <c r="P24" i="44"/>
  <c r="R23" i="44"/>
  <c r="P23" i="44"/>
  <c r="P22" i="44"/>
  <c r="T21" i="44"/>
  <c r="R21" i="44"/>
  <c r="P21" i="44"/>
  <c r="T20" i="44"/>
  <c r="R20" i="44"/>
  <c r="P20" i="44"/>
  <c r="T19" i="44"/>
  <c r="R19" i="44"/>
  <c r="P19" i="44"/>
  <c r="T18" i="44"/>
  <c r="R18" i="44"/>
  <c r="P18" i="44"/>
  <c r="T17" i="44"/>
  <c r="R17" i="44"/>
  <c r="P17" i="44"/>
  <c r="T16" i="44"/>
  <c r="R16" i="44"/>
  <c r="P16" i="44"/>
  <c r="T15" i="44"/>
  <c r="R15" i="44"/>
  <c r="P15" i="44"/>
  <c r="T14" i="44"/>
  <c r="R14" i="44"/>
  <c r="P14" i="44"/>
  <c r="T13" i="44"/>
  <c r="R13" i="44"/>
  <c r="P13" i="44"/>
  <c r="P12" i="44"/>
  <c r="H38" i="4"/>
  <c r="J11" i="4"/>
  <c r="J10" i="4"/>
  <c r="H34" i="2"/>
  <c r="J9" i="2"/>
  <c r="N27" i="63"/>
  <c r="P9" i="63"/>
  <c r="N27" i="62"/>
  <c r="P9" i="62"/>
  <c r="H29" i="64"/>
  <c r="H24" i="64"/>
  <c r="N22" i="64"/>
  <c r="J9" i="64"/>
  <c r="H29" i="65"/>
  <c r="H24" i="65"/>
  <c r="N22" i="65"/>
  <c r="J9" i="65"/>
  <c r="H28" i="61"/>
  <c r="H27" i="61"/>
  <c r="J25" i="61"/>
  <c r="J25" i="60"/>
  <c r="N43" i="56"/>
  <c r="H40" i="56"/>
  <c r="H26" i="56"/>
  <c r="H21" i="56"/>
  <c r="J9" i="56"/>
  <c r="R40" i="57"/>
  <c r="N43" i="57"/>
  <c r="H40" i="57"/>
  <c r="H26" i="57"/>
  <c r="H21" i="57"/>
  <c r="L63" i="8"/>
  <c r="N59" i="8"/>
  <c r="L50" i="8"/>
  <c r="J39" i="8"/>
  <c r="H39" i="8"/>
  <c r="H30" i="8"/>
  <c r="L62" i="7"/>
  <c r="P63" i="7"/>
  <c r="N59" i="7"/>
  <c r="N57" i="7"/>
  <c r="L51" i="7"/>
  <c r="J39" i="7"/>
  <c r="H30" i="7"/>
  <c r="H26" i="24"/>
  <c r="F24" i="24"/>
  <c r="H26" i="23"/>
  <c r="F24" i="23"/>
  <c r="L15" i="25"/>
  <c r="L15" i="26"/>
  <c r="F26" i="27"/>
  <c r="J22" i="27"/>
  <c r="F26" i="28"/>
  <c r="J22" i="28"/>
  <c r="F21" i="29"/>
  <c r="F19" i="29"/>
  <c r="F21" i="30"/>
  <c r="F19" i="30"/>
  <c r="J29" i="31"/>
  <c r="J19" i="31"/>
  <c r="J29" i="32"/>
  <c r="J19" i="32"/>
  <c r="P31" i="69"/>
  <c r="N31" i="69"/>
  <c r="L31" i="69"/>
  <c r="P30" i="37"/>
  <c r="J29" i="37"/>
  <c r="L24" i="37"/>
  <c r="L9" i="37"/>
  <c r="P30" i="38"/>
  <c r="J29" i="38"/>
  <c r="L24" i="38"/>
  <c r="L9" i="38"/>
  <c r="L17" i="39"/>
  <c r="L12" i="39"/>
  <c r="F11" i="39"/>
  <c r="L12" i="40"/>
  <c r="F11" i="40"/>
  <c r="L20" i="3"/>
  <c r="L19" i="3"/>
  <c r="L11" i="3"/>
  <c r="L20" i="1"/>
  <c r="L19" i="1"/>
  <c r="L11" i="1"/>
  <c r="R34" i="70" l="1"/>
  <c r="P34" i="70"/>
  <c r="N34" i="70"/>
  <c r="L34" i="70"/>
  <c r="J34" i="70"/>
  <c r="H34" i="70"/>
  <c r="F34" i="70"/>
  <c r="D34" i="70"/>
  <c r="C34" i="70"/>
  <c r="B34" i="70"/>
  <c r="R33" i="70"/>
  <c r="J33" i="70"/>
  <c r="H33" i="70"/>
  <c r="F33" i="70"/>
  <c r="D33" i="70"/>
  <c r="C33" i="70"/>
  <c r="B33" i="70"/>
  <c r="R32" i="70"/>
  <c r="J32" i="70"/>
  <c r="H32" i="70"/>
  <c r="F32" i="70"/>
  <c r="D32" i="70"/>
  <c r="C32" i="70"/>
  <c r="B32" i="70"/>
  <c r="R31" i="70"/>
  <c r="F31" i="70"/>
  <c r="D31" i="70"/>
  <c r="C31" i="70"/>
  <c r="B31" i="70"/>
  <c r="R30" i="70"/>
  <c r="P30" i="70"/>
  <c r="N30" i="70"/>
  <c r="L30" i="70"/>
  <c r="J30" i="70"/>
  <c r="H30" i="70"/>
  <c r="F30" i="70"/>
  <c r="D30" i="70"/>
  <c r="C30" i="70"/>
  <c r="B30" i="70"/>
  <c r="R29" i="70"/>
  <c r="N29" i="70"/>
  <c r="L29" i="70"/>
  <c r="J29" i="70"/>
  <c r="H29" i="70"/>
  <c r="F29" i="70"/>
  <c r="D29" i="70"/>
  <c r="C29" i="70"/>
  <c r="B29" i="70"/>
  <c r="R28" i="70"/>
  <c r="P28" i="70"/>
  <c r="N28" i="70"/>
  <c r="L28" i="70"/>
  <c r="J28" i="70"/>
  <c r="H28" i="70"/>
  <c r="F28" i="70"/>
  <c r="D28" i="70"/>
  <c r="C28" i="70"/>
  <c r="B28" i="70"/>
  <c r="R27" i="70"/>
  <c r="P27" i="70"/>
  <c r="N27" i="70"/>
  <c r="L27" i="70"/>
  <c r="J27" i="70"/>
  <c r="H27" i="70"/>
  <c r="F27" i="70"/>
  <c r="D27" i="70"/>
  <c r="C27" i="70"/>
  <c r="B27" i="70"/>
  <c r="R26" i="70"/>
  <c r="C26" i="70"/>
  <c r="B26" i="70"/>
  <c r="R25" i="70"/>
  <c r="C25" i="70"/>
  <c r="B25" i="70"/>
  <c r="R24" i="70"/>
  <c r="J24" i="70"/>
  <c r="H24" i="70"/>
  <c r="F24" i="70"/>
  <c r="D24" i="70"/>
  <c r="C24" i="70"/>
  <c r="B24" i="70"/>
  <c r="R23" i="70"/>
  <c r="P23" i="70"/>
  <c r="N23" i="70"/>
  <c r="L23" i="70"/>
  <c r="J23" i="70"/>
  <c r="H23" i="70"/>
  <c r="F23" i="70"/>
  <c r="D23" i="70"/>
  <c r="C23" i="70"/>
  <c r="B23" i="70"/>
  <c r="R22" i="70"/>
  <c r="P22" i="70"/>
  <c r="N22" i="70"/>
  <c r="L22" i="70"/>
  <c r="J22" i="70"/>
  <c r="H22" i="70"/>
  <c r="F22" i="70"/>
  <c r="D22" i="70"/>
  <c r="C22" i="70"/>
  <c r="B22" i="70"/>
  <c r="R21" i="70"/>
  <c r="P21" i="70"/>
  <c r="N21" i="70"/>
  <c r="L21" i="70"/>
  <c r="J21" i="70"/>
  <c r="H21" i="70"/>
  <c r="F21" i="70"/>
  <c r="D21" i="70"/>
  <c r="C21" i="70"/>
  <c r="B21" i="70"/>
  <c r="R20" i="70"/>
  <c r="H20" i="70"/>
  <c r="F20" i="70"/>
  <c r="D20" i="70"/>
  <c r="C20" i="70"/>
  <c r="B20" i="70"/>
  <c r="R19" i="70"/>
  <c r="P19" i="70"/>
  <c r="N19" i="70"/>
  <c r="L19" i="70"/>
  <c r="J19" i="70"/>
  <c r="H19" i="70"/>
  <c r="F19" i="70"/>
  <c r="D19" i="70"/>
  <c r="C19" i="70"/>
  <c r="B19" i="70"/>
  <c r="R18" i="70"/>
  <c r="P18" i="70"/>
  <c r="N18" i="70"/>
  <c r="L18" i="70"/>
  <c r="J18" i="70"/>
  <c r="H18" i="70"/>
  <c r="F18" i="70"/>
  <c r="D18" i="70"/>
  <c r="C18" i="70"/>
  <c r="B18" i="70"/>
  <c r="R17" i="70"/>
  <c r="P17" i="70"/>
  <c r="N17" i="70"/>
  <c r="L17" i="70"/>
  <c r="J17" i="70"/>
  <c r="H17" i="70"/>
  <c r="F17" i="70"/>
  <c r="D17" i="70"/>
  <c r="C17" i="70"/>
  <c r="B17" i="70"/>
  <c r="R16" i="70"/>
  <c r="P16" i="70"/>
  <c r="N16" i="70"/>
  <c r="L16" i="70"/>
  <c r="J16" i="70"/>
  <c r="H16" i="70"/>
  <c r="F16" i="70"/>
  <c r="D16" i="70"/>
  <c r="C16" i="70"/>
  <c r="B16" i="70"/>
  <c r="R15" i="70"/>
  <c r="P15" i="70"/>
  <c r="N15" i="70"/>
  <c r="L15" i="70"/>
  <c r="J15" i="70"/>
  <c r="H15" i="70"/>
  <c r="F15" i="70"/>
  <c r="D15" i="70"/>
  <c r="C15" i="70"/>
  <c r="B15" i="70"/>
  <c r="R14" i="70"/>
  <c r="L14" i="70"/>
  <c r="J14" i="70"/>
  <c r="H14" i="70"/>
  <c r="F14" i="70"/>
  <c r="D14" i="70"/>
  <c r="C14" i="70"/>
  <c r="B14" i="70"/>
  <c r="R13" i="70"/>
  <c r="P13" i="70"/>
  <c r="N13" i="70"/>
  <c r="L13" i="70"/>
  <c r="J13" i="70"/>
  <c r="H13" i="70"/>
  <c r="F13" i="70"/>
  <c r="D13" i="70"/>
  <c r="C13" i="70"/>
  <c r="B13" i="70"/>
  <c r="R12" i="70"/>
  <c r="L12" i="70"/>
  <c r="J12" i="70"/>
  <c r="H12" i="70"/>
  <c r="F12" i="70"/>
  <c r="D12" i="70"/>
  <c r="C12" i="70"/>
  <c r="B12" i="70"/>
  <c r="R11" i="70"/>
  <c r="L11" i="70"/>
  <c r="J11" i="70"/>
  <c r="H11" i="70"/>
  <c r="F11" i="70"/>
  <c r="D11" i="70"/>
  <c r="C11" i="70"/>
  <c r="B11" i="70"/>
  <c r="R10" i="70"/>
  <c r="N10" i="70"/>
  <c r="L10" i="70"/>
  <c r="J10" i="70"/>
  <c r="H10" i="70"/>
  <c r="F10" i="70"/>
  <c r="D10" i="70"/>
  <c r="C10" i="70"/>
  <c r="B10" i="70"/>
  <c r="R9" i="70"/>
  <c r="P9" i="70"/>
  <c r="N9" i="70"/>
  <c r="L9" i="70"/>
  <c r="J9" i="70"/>
  <c r="H9" i="70"/>
  <c r="F9" i="70"/>
  <c r="D9" i="70"/>
  <c r="C9" i="70"/>
  <c r="B9" i="70"/>
  <c r="R8" i="70"/>
  <c r="P8" i="70"/>
  <c r="N8" i="70"/>
  <c r="L8" i="70"/>
  <c r="J8" i="70"/>
  <c r="H8" i="70"/>
  <c r="F8" i="70"/>
  <c r="D8" i="70"/>
  <c r="C8" i="70"/>
  <c r="B8" i="70"/>
  <c r="R34" i="71"/>
  <c r="P34" i="71"/>
  <c r="N34" i="71"/>
  <c r="L34" i="71"/>
  <c r="J34" i="71"/>
  <c r="H34" i="71"/>
  <c r="F34" i="71"/>
  <c r="D34" i="71"/>
  <c r="C34" i="71"/>
  <c r="B34" i="71"/>
  <c r="R33" i="71"/>
  <c r="J33" i="71"/>
  <c r="H33" i="71"/>
  <c r="F33" i="71"/>
  <c r="D33" i="71"/>
  <c r="C33" i="71"/>
  <c r="B33" i="71"/>
  <c r="R32" i="71"/>
  <c r="J32" i="71"/>
  <c r="H32" i="71"/>
  <c r="F32" i="71"/>
  <c r="D32" i="71"/>
  <c r="C32" i="71"/>
  <c r="B32" i="71"/>
  <c r="R31" i="71"/>
  <c r="F31" i="71"/>
  <c r="D31" i="71"/>
  <c r="C31" i="71"/>
  <c r="B31" i="71"/>
  <c r="R30" i="71"/>
  <c r="P30" i="71"/>
  <c r="N30" i="71"/>
  <c r="L30" i="71"/>
  <c r="J30" i="71"/>
  <c r="H30" i="71"/>
  <c r="F30" i="71"/>
  <c r="D30" i="71"/>
  <c r="C30" i="71"/>
  <c r="B30" i="71"/>
  <c r="R29" i="71"/>
  <c r="N29" i="71"/>
  <c r="L29" i="71"/>
  <c r="J29" i="71"/>
  <c r="H29" i="71"/>
  <c r="F29" i="71"/>
  <c r="D29" i="71"/>
  <c r="C29" i="71"/>
  <c r="B29" i="71"/>
  <c r="R28" i="71"/>
  <c r="P28" i="71"/>
  <c r="N28" i="71"/>
  <c r="L28" i="71"/>
  <c r="J28" i="71"/>
  <c r="H28" i="71"/>
  <c r="F28" i="71"/>
  <c r="D28" i="71"/>
  <c r="C28" i="71"/>
  <c r="B28" i="71"/>
  <c r="R27" i="71"/>
  <c r="P27" i="71"/>
  <c r="N27" i="71"/>
  <c r="L27" i="71"/>
  <c r="J27" i="71"/>
  <c r="H27" i="71"/>
  <c r="F27" i="71"/>
  <c r="D27" i="71"/>
  <c r="C27" i="71"/>
  <c r="B27" i="71"/>
  <c r="R26" i="71"/>
  <c r="C26" i="71"/>
  <c r="B26" i="71"/>
  <c r="R25" i="71"/>
  <c r="C25" i="71"/>
  <c r="B25" i="71"/>
  <c r="R24" i="71"/>
  <c r="J24" i="71"/>
  <c r="H24" i="71"/>
  <c r="F24" i="71"/>
  <c r="D24" i="71"/>
  <c r="C24" i="71"/>
  <c r="B24" i="71"/>
  <c r="R23" i="71"/>
  <c r="P23" i="71"/>
  <c r="N23" i="71"/>
  <c r="L23" i="71"/>
  <c r="J23" i="71"/>
  <c r="H23" i="71"/>
  <c r="F23" i="71"/>
  <c r="D23" i="71"/>
  <c r="C23" i="71"/>
  <c r="B23" i="71"/>
  <c r="R22" i="71"/>
  <c r="P22" i="71"/>
  <c r="N22" i="71"/>
  <c r="L22" i="71"/>
  <c r="J22" i="71"/>
  <c r="H22" i="71"/>
  <c r="F22" i="71"/>
  <c r="D22" i="71"/>
  <c r="C22" i="71"/>
  <c r="B22" i="71"/>
  <c r="R21" i="71"/>
  <c r="P21" i="71"/>
  <c r="N21" i="71"/>
  <c r="L21" i="71"/>
  <c r="J21" i="71"/>
  <c r="H21" i="71"/>
  <c r="F21" i="71"/>
  <c r="D21" i="71"/>
  <c r="C21" i="71"/>
  <c r="B21" i="71"/>
  <c r="R20" i="71"/>
  <c r="H20" i="71"/>
  <c r="F20" i="71"/>
  <c r="D20" i="71"/>
  <c r="C20" i="71"/>
  <c r="B20" i="71"/>
  <c r="R19" i="71"/>
  <c r="P19" i="71"/>
  <c r="N19" i="71"/>
  <c r="L19" i="71"/>
  <c r="J19" i="71"/>
  <c r="H19" i="71"/>
  <c r="F19" i="71"/>
  <c r="D19" i="71"/>
  <c r="C19" i="71"/>
  <c r="B19" i="71"/>
  <c r="R18" i="71"/>
  <c r="P18" i="71"/>
  <c r="N18" i="71"/>
  <c r="L18" i="71"/>
  <c r="J18" i="71"/>
  <c r="H18" i="71"/>
  <c r="F18" i="71"/>
  <c r="D18" i="71"/>
  <c r="C18" i="71"/>
  <c r="B18" i="71"/>
  <c r="R17" i="71"/>
  <c r="P17" i="71"/>
  <c r="N17" i="71"/>
  <c r="L17" i="71"/>
  <c r="J17" i="71"/>
  <c r="H17" i="71"/>
  <c r="F17" i="71"/>
  <c r="D17" i="71"/>
  <c r="C17" i="71"/>
  <c r="B17" i="71"/>
  <c r="R16" i="71"/>
  <c r="P16" i="71"/>
  <c r="N16" i="71"/>
  <c r="L16" i="71"/>
  <c r="J16" i="71"/>
  <c r="H16" i="71"/>
  <c r="F16" i="71"/>
  <c r="D16" i="71"/>
  <c r="C16" i="71"/>
  <c r="B16" i="71"/>
  <c r="R15" i="71"/>
  <c r="P15" i="71"/>
  <c r="N15" i="71"/>
  <c r="L15" i="71"/>
  <c r="J15" i="71"/>
  <c r="H15" i="71"/>
  <c r="F15" i="71"/>
  <c r="D15" i="71"/>
  <c r="C15" i="71"/>
  <c r="B15" i="71"/>
  <c r="R14" i="71"/>
  <c r="L14" i="71"/>
  <c r="J14" i="71"/>
  <c r="H14" i="71"/>
  <c r="F14" i="71"/>
  <c r="D14" i="71"/>
  <c r="C14" i="71"/>
  <c r="B14" i="71"/>
  <c r="R13" i="71"/>
  <c r="P13" i="71"/>
  <c r="N13" i="71"/>
  <c r="L13" i="71"/>
  <c r="J13" i="71"/>
  <c r="H13" i="71"/>
  <c r="F13" i="71"/>
  <c r="D13" i="71"/>
  <c r="C13" i="71"/>
  <c r="B13" i="71"/>
  <c r="R12" i="71"/>
  <c r="L12" i="71"/>
  <c r="J12" i="71"/>
  <c r="H12" i="71"/>
  <c r="F12" i="71"/>
  <c r="D12" i="71"/>
  <c r="C12" i="71"/>
  <c r="B12" i="71"/>
  <c r="R11" i="71"/>
  <c r="L11" i="71"/>
  <c r="J11" i="71"/>
  <c r="H11" i="71"/>
  <c r="F11" i="71"/>
  <c r="D11" i="71"/>
  <c r="C11" i="71"/>
  <c r="B11" i="71"/>
  <c r="R10" i="71"/>
  <c r="N10" i="71"/>
  <c r="L10" i="71"/>
  <c r="J10" i="71"/>
  <c r="H10" i="71"/>
  <c r="F10" i="71"/>
  <c r="D10" i="71"/>
  <c r="C10" i="71"/>
  <c r="B10" i="71"/>
  <c r="R9" i="71"/>
  <c r="P9" i="71"/>
  <c r="N9" i="71"/>
  <c r="L9" i="71"/>
  <c r="J9" i="71"/>
  <c r="H9" i="71"/>
  <c r="F9" i="71"/>
  <c r="D9" i="71"/>
  <c r="C9" i="71"/>
  <c r="B9" i="71"/>
  <c r="R8" i="71"/>
  <c r="P8" i="71"/>
  <c r="N8" i="71"/>
  <c r="L8" i="71"/>
  <c r="J8" i="71"/>
  <c r="H8" i="71"/>
  <c r="F8" i="71"/>
  <c r="D8" i="71"/>
  <c r="C8" i="71"/>
  <c r="B8" i="71"/>
  <c r="R32" i="72"/>
  <c r="L32" i="72"/>
  <c r="J32" i="72"/>
  <c r="H32" i="72"/>
  <c r="F32" i="72"/>
  <c r="D32" i="72"/>
  <c r="C32" i="72"/>
  <c r="B32" i="72"/>
  <c r="R31" i="72"/>
  <c r="L31" i="72"/>
  <c r="J31" i="72"/>
  <c r="H31" i="72"/>
  <c r="F31" i="72"/>
  <c r="D31" i="72"/>
  <c r="C31" i="72"/>
  <c r="B31" i="72"/>
  <c r="R30" i="72"/>
  <c r="P30" i="72"/>
  <c r="N30" i="72"/>
  <c r="L30" i="72"/>
  <c r="J30" i="72"/>
  <c r="H30" i="72"/>
  <c r="F30" i="72"/>
  <c r="D30" i="72"/>
  <c r="C30" i="72"/>
  <c r="B30" i="72"/>
  <c r="R29" i="72"/>
  <c r="J29" i="72"/>
  <c r="H29" i="72"/>
  <c r="F29" i="72"/>
  <c r="D29" i="72"/>
  <c r="C29" i="72"/>
  <c r="B29" i="72"/>
  <c r="R28" i="72"/>
  <c r="P28" i="72"/>
  <c r="N28" i="72"/>
  <c r="L28" i="72"/>
  <c r="J28" i="72"/>
  <c r="H28" i="72"/>
  <c r="F28" i="72"/>
  <c r="D28" i="72"/>
  <c r="C28" i="72"/>
  <c r="B28" i="72"/>
  <c r="R27" i="72"/>
  <c r="P27" i="72"/>
  <c r="N27" i="72"/>
  <c r="L27" i="72"/>
  <c r="J27" i="72"/>
  <c r="H27" i="72"/>
  <c r="F27" i="72"/>
  <c r="D27" i="72"/>
  <c r="C27" i="72"/>
  <c r="B27" i="72"/>
  <c r="R26" i="72"/>
  <c r="P26" i="72"/>
  <c r="N26" i="72"/>
  <c r="L26" i="72"/>
  <c r="J26" i="72"/>
  <c r="H26" i="72"/>
  <c r="F26" i="72"/>
  <c r="D26" i="72"/>
  <c r="C26" i="72"/>
  <c r="B26" i="72"/>
  <c r="C24" i="72"/>
  <c r="B24" i="72"/>
  <c r="R23" i="72"/>
  <c r="P23" i="72"/>
  <c r="N23" i="72"/>
  <c r="L23" i="72"/>
  <c r="J23" i="72"/>
  <c r="H23" i="72"/>
  <c r="F23" i="72"/>
  <c r="D23" i="72"/>
  <c r="C23" i="72"/>
  <c r="B23" i="72"/>
  <c r="R22" i="72"/>
  <c r="J22" i="72"/>
  <c r="H22" i="72"/>
  <c r="F22" i="72"/>
  <c r="D22" i="72"/>
  <c r="C22" i="72"/>
  <c r="B22" i="72"/>
  <c r="R21" i="72"/>
  <c r="N21" i="72"/>
  <c r="L21" i="72"/>
  <c r="J21" i="72"/>
  <c r="H21" i="72"/>
  <c r="F21" i="72"/>
  <c r="D21" i="72"/>
  <c r="C21" i="72"/>
  <c r="B21" i="72"/>
  <c r="R20" i="72"/>
  <c r="P20" i="72"/>
  <c r="N20" i="72"/>
  <c r="L20" i="72"/>
  <c r="J20" i="72"/>
  <c r="H20" i="72"/>
  <c r="F20" i="72"/>
  <c r="D20" i="72"/>
  <c r="C20" i="72"/>
  <c r="B20" i="72"/>
  <c r="R19" i="72"/>
  <c r="P19" i="72"/>
  <c r="N19" i="72"/>
  <c r="L19" i="72"/>
  <c r="J19" i="72"/>
  <c r="H19" i="72"/>
  <c r="F19" i="72"/>
  <c r="D19" i="72"/>
  <c r="C19" i="72"/>
  <c r="B19" i="72"/>
  <c r="R18" i="72"/>
  <c r="J18" i="72"/>
  <c r="H18" i="72"/>
  <c r="F18" i="72"/>
  <c r="D18" i="72"/>
  <c r="C18" i="72"/>
  <c r="B18" i="72"/>
  <c r="R17" i="72"/>
  <c r="P17" i="72"/>
  <c r="N17" i="72"/>
  <c r="L17" i="72"/>
  <c r="J17" i="72"/>
  <c r="H17" i="72"/>
  <c r="F17" i="72"/>
  <c r="D17" i="72"/>
  <c r="C17" i="72"/>
  <c r="B17" i="72"/>
  <c r="R16" i="72"/>
  <c r="P16" i="72"/>
  <c r="N16" i="72"/>
  <c r="L16" i="72"/>
  <c r="J16" i="72"/>
  <c r="H16" i="72"/>
  <c r="F16" i="72"/>
  <c r="D16" i="72"/>
  <c r="C16" i="72"/>
  <c r="B16" i="72"/>
  <c r="R15" i="72"/>
  <c r="P15" i="72"/>
  <c r="N15" i="72"/>
  <c r="L15" i="72"/>
  <c r="J15" i="72"/>
  <c r="H15" i="72"/>
  <c r="F15" i="72"/>
  <c r="D15" i="72"/>
  <c r="C15" i="72"/>
  <c r="B15" i="72"/>
  <c r="R14" i="72"/>
  <c r="P14" i="72"/>
  <c r="N14" i="72"/>
  <c r="L14" i="72"/>
  <c r="J14" i="72"/>
  <c r="H14" i="72"/>
  <c r="F14" i="72"/>
  <c r="D14" i="72"/>
  <c r="C14" i="72"/>
  <c r="B14" i="72"/>
  <c r="R13" i="72"/>
  <c r="L13" i="72"/>
  <c r="J13" i="72"/>
  <c r="H13" i="72"/>
  <c r="F13" i="72"/>
  <c r="D13" i="72"/>
  <c r="C13" i="72"/>
  <c r="B13" i="72"/>
  <c r="R12" i="72"/>
  <c r="P12" i="72"/>
  <c r="N12" i="72"/>
  <c r="L12" i="72"/>
  <c r="J12" i="72"/>
  <c r="H12" i="72"/>
  <c r="F12" i="72"/>
  <c r="D12" i="72"/>
  <c r="C12" i="72"/>
  <c r="B12" i="72"/>
  <c r="R11" i="72"/>
  <c r="N11" i="72"/>
  <c r="L11" i="72"/>
  <c r="J11" i="72"/>
  <c r="H11" i="72"/>
  <c r="F11" i="72"/>
  <c r="D11" i="72"/>
  <c r="C11" i="72"/>
  <c r="B11" i="72"/>
  <c r="R10" i="72"/>
  <c r="J10" i="72"/>
  <c r="H10" i="72"/>
  <c r="F10" i="72"/>
  <c r="D10" i="72"/>
  <c r="C10" i="72"/>
  <c r="B10" i="72"/>
  <c r="R9" i="72"/>
  <c r="P9" i="72"/>
  <c r="N9" i="72"/>
  <c r="L9" i="72"/>
  <c r="J9" i="72"/>
  <c r="H9" i="72"/>
  <c r="F9" i="72"/>
  <c r="D9" i="72"/>
  <c r="C9" i="72"/>
  <c r="B9" i="72"/>
  <c r="R8" i="72"/>
  <c r="P8" i="72"/>
  <c r="N8" i="72"/>
  <c r="L8" i="72"/>
  <c r="J8" i="72"/>
  <c r="H8" i="72"/>
  <c r="F8" i="72"/>
  <c r="D8" i="72"/>
  <c r="C8" i="72"/>
  <c r="B8" i="72"/>
  <c r="R32" i="73"/>
  <c r="L32" i="73"/>
  <c r="J32" i="73"/>
  <c r="H32" i="73"/>
  <c r="F32" i="73"/>
  <c r="D32" i="73"/>
  <c r="C32" i="73"/>
  <c r="B32" i="73"/>
  <c r="R31" i="73"/>
  <c r="L31" i="73"/>
  <c r="J31" i="73"/>
  <c r="H31" i="73"/>
  <c r="F31" i="73"/>
  <c r="D31" i="73"/>
  <c r="C31" i="73"/>
  <c r="B31" i="73"/>
  <c r="R30" i="73"/>
  <c r="P30" i="73"/>
  <c r="N30" i="73"/>
  <c r="L30" i="73"/>
  <c r="J30" i="73"/>
  <c r="H30" i="73"/>
  <c r="F30" i="73"/>
  <c r="D30" i="73"/>
  <c r="C30" i="73"/>
  <c r="B30" i="73"/>
  <c r="R29" i="73"/>
  <c r="J29" i="73"/>
  <c r="H29" i="73"/>
  <c r="F29" i="73"/>
  <c r="D29" i="73"/>
  <c r="C29" i="73"/>
  <c r="B29" i="73"/>
  <c r="R28" i="73"/>
  <c r="P28" i="73"/>
  <c r="N28" i="73"/>
  <c r="L28" i="73"/>
  <c r="J28" i="73"/>
  <c r="H28" i="73"/>
  <c r="F28" i="73"/>
  <c r="D28" i="73"/>
  <c r="C28" i="73"/>
  <c r="B28" i="73"/>
  <c r="R27" i="73"/>
  <c r="P27" i="73"/>
  <c r="N27" i="73"/>
  <c r="L27" i="73"/>
  <c r="J27" i="73"/>
  <c r="H27" i="73"/>
  <c r="F27" i="73"/>
  <c r="D27" i="73"/>
  <c r="C27" i="73"/>
  <c r="B27" i="73"/>
  <c r="R26" i="73"/>
  <c r="P26" i="73"/>
  <c r="N26" i="73"/>
  <c r="L26" i="73"/>
  <c r="J26" i="73"/>
  <c r="H26" i="73"/>
  <c r="F26" i="73"/>
  <c r="D26" i="73"/>
  <c r="C26" i="73"/>
  <c r="B26" i="73"/>
  <c r="C24" i="73"/>
  <c r="B24" i="73"/>
  <c r="R23" i="73"/>
  <c r="P23" i="73"/>
  <c r="N23" i="73"/>
  <c r="L23" i="73"/>
  <c r="J23" i="73"/>
  <c r="H23" i="73"/>
  <c r="F23" i="73"/>
  <c r="D23" i="73"/>
  <c r="C23" i="73"/>
  <c r="B23" i="73"/>
  <c r="R22" i="73"/>
  <c r="J22" i="73"/>
  <c r="H22" i="73"/>
  <c r="F22" i="73"/>
  <c r="D22" i="73"/>
  <c r="C22" i="73"/>
  <c r="B22" i="73"/>
  <c r="R21" i="73"/>
  <c r="N21" i="73"/>
  <c r="L21" i="73"/>
  <c r="J21" i="73"/>
  <c r="H21" i="73"/>
  <c r="F21" i="73"/>
  <c r="D21" i="73"/>
  <c r="C21" i="73"/>
  <c r="B21" i="73"/>
  <c r="R20" i="73"/>
  <c r="P20" i="73"/>
  <c r="N20" i="73"/>
  <c r="L20" i="73"/>
  <c r="J20" i="73"/>
  <c r="H20" i="73"/>
  <c r="F20" i="73"/>
  <c r="D20" i="73"/>
  <c r="C20" i="73"/>
  <c r="B20" i="73"/>
  <c r="R19" i="73"/>
  <c r="P19" i="73"/>
  <c r="N19" i="73"/>
  <c r="L19" i="73"/>
  <c r="J19" i="73"/>
  <c r="H19" i="73"/>
  <c r="F19" i="73"/>
  <c r="D19" i="73"/>
  <c r="C19" i="73"/>
  <c r="B19" i="73"/>
  <c r="R18" i="73"/>
  <c r="J18" i="73"/>
  <c r="H18" i="73"/>
  <c r="F18" i="73"/>
  <c r="D18" i="73"/>
  <c r="C18" i="73"/>
  <c r="B18" i="73"/>
  <c r="R17" i="73"/>
  <c r="P17" i="73"/>
  <c r="N17" i="73"/>
  <c r="L17" i="73"/>
  <c r="J17" i="73"/>
  <c r="H17" i="73"/>
  <c r="F17" i="73"/>
  <c r="D17" i="73"/>
  <c r="C17" i="73"/>
  <c r="B17" i="73"/>
  <c r="R16" i="73"/>
  <c r="P16" i="73"/>
  <c r="N16" i="73"/>
  <c r="L16" i="73"/>
  <c r="J16" i="73"/>
  <c r="H16" i="73"/>
  <c r="F16" i="73"/>
  <c r="D16" i="73"/>
  <c r="C16" i="73"/>
  <c r="B16" i="73"/>
  <c r="R15" i="73"/>
  <c r="P15" i="73"/>
  <c r="N15" i="73"/>
  <c r="L15" i="73"/>
  <c r="J15" i="73"/>
  <c r="H15" i="73"/>
  <c r="F15" i="73"/>
  <c r="D15" i="73"/>
  <c r="C15" i="73"/>
  <c r="B15" i="73"/>
  <c r="R14" i="73"/>
  <c r="P14" i="73"/>
  <c r="N14" i="73"/>
  <c r="L14" i="73"/>
  <c r="J14" i="73"/>
  <c r="H14" i="73"/>
  <c r="F14" i="73"/>
  <c r="D14" i="73"/>
  <c r="C14" i="73"/>
  <c r="B14" i="73"/>
  <c r="R13" i="73"/>
  <c r="L13" i="73"/>
  <c r="J13" i="73"/>
  <c r="H13" i="73"/>
  <c r="F13" i="73"/>
  <c r="D13" i="73"/>
  <c r="C13" i="73"/>
  <c r="B13" i="73"/>
  <c r="R12" i="73"/>
  <c r="P12" i="73"/>
  <c r="N12" i="73"/>
  <c r="L12" i="73"/>
  <c r="J12" i="73"/>
  <c r="H12" i="73"/>
  <c r="F12" i="73"/>
  <c r="D12" i="73"/>
  <c r="C12" i="73"/>
  <c r="B12" i="73"/>
  <c r="R11" i="73"/>
  <c r="N11" i="73"/>
  <c r="L11" i="73"/>
  <c r="J11" i="73"/>
  <c r="H11" i="73"/>
  <c r="F11" i="73"/>
  <c r="D11" i="73"/>
  <c r="C11" i="73"/>
  <c r="B11" i="73"/>
  <c r="R10" i="73"/>
  <c r="J10" i="73"/>
  <c r="H10" i="73"/>
  <c r="F10" i="73"/>
  <c r="D10" i="73"/>
  <c r="C10" i="73"/>
  <c r="B10" i="73"/>
  <c r="R9" i="73"/>
  <c r="P9" i="73"/>
  <c r="N9" i="73"/>
  <c r="L9" i="73"/>
  <c r="J9" i="73"/>
  <c r="H9" i="73"/>
  <c r="F9" i="73"/>
  <c r="D9" i="73"/>
  <c r="C9" i="73"/>
  <c r="B9" i="73"/>
  <c r="R8" i="73"/>
  <c r="P8" i="73"/>
  <c r="N8" i="73"/>
  <c r="L8" i="73"/>
  <c r="J8" i="73"/>
  <c r="H8" i="73"/>
  <c r="F8" i="73"/>
  <c r="D8" i="73"/>
  <c r="C8" i="73"/>
  <c r="B8" i="73"/>
  <c r="R31" i="68"/>
  <c r="P31" i="68"/>
  <c r="N31" i="68"/>
  <c r="L31" i="68"/>
  <c r="J31" i="68"/>
  <c r="H31" i="68"/>
  <c r="F31" i="68"/>
  <c r="D31" i="68"/>
  <c r="C31" i="68"/>
  <c r="B31" i="68"/>
  <c r="R30" i="68"/>
  <c r="F30" i="68"/>
  <c r="D30" i="68"/>
  <c r="C30" i="68"/>
  <c r="B30" i="68"/>
  <c r="R29" i="68"/>
  <c r="P29" i="68"/>
  <c r="N29" i="68"/>
  <c r="L29" i="68"/>
  <c r="J29" i="68"/>
  <c r="H29" i="68"/>
  <c r="F29" i="68"/>
  <c r="D29" i="68"/>
  <c r="C29" i="68"/>
  <c r="B29" i="68"/>
  <c r="R28" i="68"/>
  <c r="P28" i="68"/>
  <c r="N28" i="68"/>
  <c r="L28" i="68"/>
  <c r="J28" i="68"/>
  <c r="H28" i="68"/>
  <c r="F28" i="68"/>
  <c r="D28" i="68"/>
  <c r="C28" i="68"/>
  <c r="B28" i="68"/>
  <c r="R26" i="68"/>
  <c r="P26" i="68"/>
  <c r="N26" i="68"/>
  <c r="L26" i="68"/>
  <c r="J26" i="68"/>
  <c r="H26" i="68"/>
  <c r="F26" i="68"/>
  <c r="D26" i="68"/>
  <c r="C26" i="68"/>
  <c r="B26" i="68"/>
  <c r="R25" i="68"/>
  <c r="P25" i="68"/>
  <c r="N25" i="68"/>
  <c r="L25" i="68"/>
  <c r="J25" i="68"/>
  <c r="H25" i="68"/>
  <c r="F25" i="68"/>
  <c r="D25" i="68"/>
  <c r="C25" i="68"/>
  <c r="B25" i="68"/>
  <c r="R24" i="68"/>
  <c r="P24" i="68"/>
  <c r="N24" i="68"/>
  <c r="L24" i="68"/>
  <c r="J24" i="68"/>
  <c r="H24" i="68"/>
  <c r="F24" i="68"/>
  <c r="D24" i="68"/>
  <c r="C24" i="68"/>
  <c r="B24" i="68"/>
  <c r="R23" i="68"/>
  <c r="P23" i="68"/>
  <c r="N23" i="68"/>
  <c r="L23" i="68"/>
  <c r="J23" i="68"/>
  <c r="H23" i="68"/>
  <c r="F23" i="68"/>
  <c r="D23" i="68"/>
  <c r="C23" i="68"/>
  <c r="B23" i="68"/>
  <c r="R22" i="68"/>
  <c r="N22" i="68"/>
  <c r="L22" i="68"/>
  <c r="J22" i="68"/>
  <c r="H22" i="68"/>
  <c r="F22" i="68"/>
  <c r="D22" i="68"/>
  <c r="C22" i="68"/>
  <c r="B22" i="68"/>
  <c r="R21" i="68"/>
  <c r="P21" i="68"/>
  <c r="N21" i="68"/>
  <c r="L21" i="68"/>
  <c r="J21" i="68"/>
  <c r="H21" i="68"/>
  <c r="F21" i="68"/>
  <c r="D21" i="68"/>
  <c r="C21" i="68"/>
  <c r="B21" i="68"/>
  <c r="R20" i="68"/>
  <c r="P20" i="68"/>
  <c r="N20" i="68"/>
  <c r="L20" i="68"/>
  <c r="J20" i="68"/>
  <c r="H20" i="68"/>
  <c r="F20" i="68"/>
  <c r="D20" i="68"/>
  <c r="C20" i="68"/>
  <c r="B20" i="68"/>
  <c r="R19" i="68"/>
  <c r="P19" i="68"/>
  <c r="N19" i="68"/>
  <c r="L19" i="68"/>
  <c r="J19" i="68"/>
  <c r="H19" i="68"/>
  <c r="F19" i="68"/>
  <c r="D19" i="68"/>
  <c r="C19" i="68"/>
  <c r="B19" i="68"/>
  <c r="R18" i="68"/>
  <c r="P18" i="68"/>
  <c r="N18" i="68"/>
  <c r="L18" i="68"/>
  <c r="J18" i="68"/>
  <c r="H18" i="68"/>
  <c r="F18" i="68"/>
  <c r="D18" i="68"/>
  <c r="C18" i="68"/>
  <c r="B18" i="68"/>
  <c r="R16" i="68"/>
  <c r="P16" i="68"/>
  <c r="N16" i="68"/>
  <c r="L16" i="68"/>
  <c r="J16" i="68"/>
  <c r="H16" i="68"/>
  <c r="F16" i="68"/>
  <c r="D16" i="68"/>
  <c r="C16" i="68"/>
  <c r="B16" i="68"/>
  <c r="R15" i="68"/>
  <c r="P15" i="68"/>
  <c r="N15" i="68"/>
  <c r="L15" i="68"/>
  <c r="J15" i="68"/>
  <c r="H15" i="68"/>
  <c r="F15" i="68"/>
  <c r="D15" i="68"/>
  <c r="C15" i="68"/>
  <c r="B15" i="68"/>
  <c r="R14" i="68"/>
  <c r="P14" i="68"/>
  <c r="N14" i="68"/>
  <c r="L14" i="68"/>
  <c r="J14" i="68"/>
  <c r="H14" i="68"/>
  <c r="F14" i="68"/>
  <c r="D14" i="68"/>
  <c r="C14" i="68"/>
  <c r="B14" i="68"/>
  <c r="R13" i="68"/>
  <c r="P13" i="68"/>
  <c r="N13" i="68"/>
  <c r="L13" i="68"/>
  <c r="J13" i="68"/>
  <c r="H13" i="68"/>
  <c r="F13" i="68"/>
  <c r="D13" i="68"/>
  <c r="C13" i="68"/>
  <c r="B13" i="68"/>
  <c r="R12" i="68"/>
  <c r="P12" i="68"/>
  <c r="N12" i="68"/>
  <c r="L12" i="68"/>
  <c r="J12" i="68"/>
  <c r="H12" i="68"/>
  <c r="F12" i="68"/>
  <c r="D12" i="68"/>
  <c r="C12" i="68"/>
  <c r="B12" i="68"/>
  <c r="R11" i="68"/>
  <c r="P11" i="68"/>
  <c r="N11" i="68"/>
  <c r="L11" i="68"/>
  <c r="J11" i="68"/>
  <c r="H11" i="68"/>
  <c r="F11" i="68"/>
  <c r="D11" i="68"/>
  <c r="C11" i="68"/>
  <c r="B11" i="68"/>
  <c r="R10" i="68"/>
  <c r="P10" i="68"/>
  <c r="N10" i="68"/>
  <c r="L10" i="68"/>
  <c r="J10" i="68"/>
  <c r="H10" i="68"/>
  <c r="F10" i="68"/>
  <c r="D10" i="68"/>
  <c r="C10" i="68"/>
  <c r="B10" i="68"/>
  <c r="R9" i="68"/>
  <c r="P9" i="68"/>
  <c r="N9" i="68"/>
  <c r="L9" i="68"/>
  <c r="J9" i="68"/>
  <c r="H9" i="68"/>
  <c r="F9" i="68"/>
  <c r="D9" i="68"/>
  <c r="C9" i="68"/>
  <c r="B9" i="68"/>
  <c r="R8" i="68"/>
  <c r="P8" i="68"/>
  <c r="N8" i="68"/>
  <c r="L8" i="68"/>
  <c r="J8" i="68"/>
  <c r="H8" i="68"/>
  <c r="F8" i="68"/>
  <c r="D8" i="68"/>
  <c r="C8" i="68"/>
  <c r="B8" i="68"/>
  <c r="R31" i="69"/>
  <c r="J31" i="69"/>
  <c r="H31" i="69"/>
  <c r="F31" i="69"/>
  <c r="D31" i="69"/>
  <c r="C31" i="69"/>
  <c r="B31" i="69"/>
  <c r="R30" i="69"/>
  <c r="F30" i="69"/>
  <c r="D30" i="69"/>
  <c r="C30" i="69"/>
  <c r="B30" i="69"/>
  <c r="R29" i="69"/>
  <c r="P29" i="69"/>
  <c r="N29" i="69"/>
  <c r="L29" i="69"/>
  <c r="J29" i="69"/>
  <c r="H29" i="69"/>
  <c r="F29" i="69"/>
  <c r="D29" i="69"/>
  <c r="C29" i="69"/>
  <c r="B29" i="69"/>
  <c r="R28" i="69"/>
  <c r="P28" i="69"/>
  <c r="N28" i="69"/>
  <c r="L28" i="69"/>
  <c r="J28" i="69"/>
  <c r="H28" i="69"/>
  <c r="F28" i="69"/>
  <c r="D28" i="69"/>
  <c r="C28" i="69"/>
  <c r="B28" i="69"/>
  <c r="R26" i="69"/>
  <c r="P26" i="69"/>
  <c r="N26" i="69"/>
  <c r="L26" i="69"/>
  <c r="J26" i="69"/>
  <c r="H26" i="69"/>
  <c r="F26" i="69"/>
  <c r="D26" i="69"/>
  <c r="C26" i="69"/>
  <c r="B26" i="69"/>
  <c r="R25" i="69"/>
  <c r="P25" i="69"/>
  <c r="N25" i="69"/>
  <c r="L25" i="69"/>
  <c r="J25" i="69"/>
  <c r="H25" i="69"/>
  <c r="F25" i="69"/>
  <c r="D25" i="69"/>
  <c r="C25" i="69"/>
  <c r="B25" i="69"/>
  <c r="R24" i="69"/>
  <c r="P24" i="69"/>
  <c r="N24" i="69"/>
  <c r="L24" i="69"/>
  <c r="J24" i="69"/>
  <c r="H24" i="69"/>
  <c r="F24" i="69"/>
  <c r="D24" i="69"/>
  <c r="C24" i="69"/>
  <c r="B24" i="69"/>
  <c r="R23" i="69"/>
  <c r="P23" i="69"/>
  <c r="N23" i="69"/>
  <c r="L23" i="69"/>
  <c r="J23" i="69"/>
  <c r="H23" i="69"/>
  <c r="F23" i="69"/>
  <c r="D23" i="69"/>
  <c r="C23" i="69"/>
  <c r="B23" i="69"/>
  <c r="R22" i="69"/>
  <c r="N22" i="69"/>
  <c r="L22" i="69"/>
  <c r="J22" i="69"/>
  <c r="H22" i="69"/>
  <c r="F22" i="69"/>
  <c r="D22" i="69"/>
  <c r="C22" i="69"/>
  <c r="B22" i="69"/>
  <c r="R21" i="69"/>
  <c r="P21" i="69"/>
  <c r="N21" i="69"/>
  <c r="L21" i="69"/>
  <c r="J21" i="69"/>
  <c r="H21" i="69"/>
  <c r="F21" i="69"/>
  <c r="D21" i="69"/>
  <c r="C21" i="69"/>
  <c r="B21" i="69"/>
  <c r="R20" i="69"/>
  <c r="P20" i="69"/>
  <c r="N20" i="69"/>
  <c r="L20" i="69"/>
  <c r="J20" i="69"/>
  <c r="H20" i="69"/>
  <c r="F20" i="69"/>
  <c r="D20" i="69"/>
  <c r="C20" i="69"/>
  <c r="B20" i="69"/>
  <c r="R19" i="69"/>
  <c r="P19" i="69"/>
  <c r="N19" i="69"/>
  <c r="L19" i="69"/>
  <c r="J19" i="69"/>
  <c r="H19" i="69"/>
  <c r="F19" i="69"/>
  <c r="D19" i="69"/>
  <c r="C19" i="69"/>
  <c r="B19" i="69"/>
  <c r="R18" i="69"/>
  <c r="P18" i="69"/>
  <c r="N18" i="69"/>
  <c r="L18" i="69"/>
  <c r="J18" i="69"/>
  <c r="H18" i="69"/>
  <c r="F18" i="69"/>
  <c r="D18" i="69"/>
  <c r="C18" i="69"/>
  <c r="B18" i="69"/>
  <c r="R16" i="69"/>
  <c r="P16" i="69"/>
  <c r="N16" i="69"/>
  <c r="L16" i="69"/>
  <c r="J16" i="69"/>
  <c r="H16" i="69"/>
  <c r="F16" i="69"/>
  <c r="D16" i="69"/>
  <c r="C16" i="69"/>
  <c r="B16" i="69"/>
  <c r="R15" i="69"/>
  <c r="P15" i="69"/>
  <c r="N15" i="69"/>
  <c r="L15" i="69"/>
  <c r="J15" i="69"/>
  <c r="H15" i="69"/>
  <c r="F15" i="69"/>
  <c r="D15" i="69"/>
  <c r="C15" i="69"/>
  <c r="B15" i="69"/>
  <c r="R14" i="69"/>
  <c r="P14" i="69"/>
  <c r="N14" i="69"/>
  <c r="L14" i="69"/>
  <c r="J14" i="69"/>
  <c r="H14" i="69"/>
  <c r="F14" i="69"/>
  <c r="D14" i="69"/>
  <c r="C14" i="69"/>
  <c r="B14" i="69"/>
  <c r="R13" i="69"/>
  <c r="P13" i="69"/>
  <c r="N13" i="69"/>
  <c r="L13" i="69"/>
  <c r="J13" i="69"/>
  <c r="H13" i="69"/>
  <c r="F13" i="69"/>
  <c r="D13" i="69"/>
  <c r="C13" i="69"/>
  <c r="B13" i="69"/>
  <c r="R12" i="69"/>
  <c r="P12" i="69"/>
  <c r="N12" i="69"/>
  <c r="L12" i="69"/>
  <c r="J12" i="69"/>
  <c r="H12" i="69"/>
  <c r="F12" i="69"/>
  <c r="D12" i="69"/>
  <c r="C12" i="69"/>
  <c r="B12" i="69"/>
  <c r="R11" i="69"/>
  <c r="P11" i="69"/>
  <c r="N11" i="69"/>
  <c r="L11" i="69"/>
  <c r="J11" i="69"/>
  <c r="H11" i="69"/>
  <c r="F11" i="69"/>
  <c r="D11" i="69"/>
  <c r="C11" i="69"/>
  <c r="B11" i="69"/>
  <c r="R10" i="69"/>
  <c r="P10" i="69"/>
  <c r="N10" i="69"/>
  <c r="L10" i="69"/>
  <c r="J10" i="69"/>
  <c r="H10" i="69"/>
  <c r="F10" i="69"/>
  <c r="D10" i="69"/>
  <c r="C10" i="69"/>
  <c r="B10" i="69"/>
  <c r="R9" i="69"/>
  <c r="P9" i="69"/>
  <c r="N9" i="69"/>
  <c r="L9" i="69"/>
  <c r="J9" i="69"/>
  <c r="H9" i="69"/>
  <c r="F9" i="69"/>
  <c r="D9" i="69"/>
  <c r="C9" i="69"/>
  <c r="B9" i="69"/>
  <c r="R8" i="69"/>
  <c r="P8" i="69"/>
  <c r="N8" i="69"/>
  <c r="L8" i="69"/>
  <c r="J8" i="69"/>
  <c r="H8" i="69"/>
  <c r="F8" i="69"/>
  <c r="D8" i="69"/>
  <c r="C8" i="69"/>
  <c r="B8" i="69"/>
  <c r="R40" i="37"/>
  <c r="P40" i="37"/>
  <c r="N40" i="37"/>
  <c r="L40" i="37"/>
  <c r="J40" i="37"/>
  <c r="H40" i="37"/>
  <c r="F40" i="37"/>
  <c r="D40" i="37"/>
  <c r="C40" i="37"/>
  <c r="B40" i="37"/>
  <c r="R39" i="37"/>
  <c r="P39" i="37"/>
  <c r="N39" i="37"/>
  <c r="L39" i="37"/>
  <c r="J39" i="37"/>
  <c r="H39" i="37"/>
  <c r="F39" i="37"/>
  <c r="D39" i="37"/>
  <c r="C39" i="37"/>
  <c r="B39" i="37"/>
  <c r="R38" i="37"/>
  <c r="P38" i="37"/>
  <c r="N38" i="37"/>
  <c r="L38" i="37"/>
  <c r="J38" i="37"/>
  <c r="H38" i="37"/>
  <c r="F38" i="37"/>
  <c r="D38" i="37"/>
  <c r="C38" i="37"/>
  <c r="B38" i="37"/>
  <c r="R37" i="37"/>
  <c r="P37" i="37"/>
  <c r="N37" i="37"/>
  <c r="L37" i="37"/>
  <c r="J37" i="37"/>
  <c r="H37" i="37"/>
  <c r="F37" i="37"/>
  <c r="D37" i="37"/>
  <c r="C37" i="37"/>
  <c r="B37" i="37"/>
  <c r="R36" i="37"/>
  <c r="P36" i="37"/>
  <c r="N36" i="37"/>
  <c r="L36" i="37"/>
  <c r="J36" i="37"/>
  <c r="H36" i="37"/>
  <c r="F36" i="37"/>
  <c r="D36" i="37"/>
  <c r="C36" i="37"/>
  <c r="B36" i="37"/>
  <c r="R35" i="37"/>
  <c r="P35" i="37"/>
  <c r="N35" i="37"/>
  <c r="L35" i="37"/>
  <c r="J35" i="37"/>
  <c r="H35" i="37"/>
  <c r="F35" i="37"/>
  <c r="D35" i="37"/>
  <c r="C35" i="37"/>
  <c r="B35" i="37"/>
  <c r="R34" i="37"/>
  <c r="P34" i="37"/>
  <c r="N34" i="37"/>
  <c r="L34" i="37"/>
  <c r="J34" i="37"/>
  <c r="H34" i="37"/>
  <c r="F34" i="37"/>
  <c r="D34" i="37"/>
  <c r="C34" i="37"/>
  <c r="B34" i="37"/>
  <c r="R33" i="37"/>
  <c r="P33" i="37"/>
  <c r="N33" i="37"/>
  <c r="L33" i="37"/>
  <c r="J33" i="37"/>
  <c r="H33" i="37"/>
  <c r="F33" i="37"/>
  <c r="D33" i="37"/>
  <c r="C33" i="37"/>
  <c r="B33" i="37"/>
  <c r="R32" i="37"/>
  <c r="P32" i="37"/>
  <c r="N32" i="37"/>
  <c r="L32" i="37"/>
  <c r="J32" i="37"/>
  <c r="H32" i="37"/>
  <c r="F32" i="37"/>
  <c r="D32" i="37"/>
  <c r="C32" i="37"/>
  <c r="B32" i="37"/>
  <c r="R31" i="37"/>
  <c r="J31" i="37"/>
  <c r="H31" i="37"/>
  <c r="F31" i="37"/>
  <c r="D31" i="37"/>
  <c r="C31" i="37"/>
  <c r="B31" i="37"/>
  <c r="R30" i="37"/>
  <c r="N30" i="37"/>
  <c r="L30" i="37"/>
  <c r="J30" i="37"/>
  <c r="H30" i="37"/>
  <c r="F30" i="37"/>
  <c r="D30" i="37"/>
  <c r="C30" i="37"/>
  <c r="B30" i="37"/>
  <c r="R29" i="37"/>
  <c r="H29" i="37"/>
  <c r="F29" i="37"/>
  <c r="D29" i="37"/>
  <c r="C29" i="37"/>
  <c r="B29" i="37"/>
  <c r="R28" i="37"/>
  <c r="P28" i="37"/>
  <c r="N28" i="37"/>
  <c r="L28" i="37"/>
  <c r="J28" i="37"/>
  <c r="H28" i="37"/>
  <c r="F28" i="37"/>
  <c r="D28" i="37"/>
  <c r="C28" i="37"/>
  <c r="B28" i="37"/>
  <c r="R27" i="37"/>
  <c r="P27" i="37"/>
  <c r="N27" i="37"/>
  <c r="L27" i="37"/>
  <c r="J27" i="37"/>
  <c r="H27" i="37"/>
  <c r="F27" i="37"/>
  <c r="D27" i="37"/>
  <c r="C27" i="37"/>
  <c r="B27" i="37"/>
  <c r="R26" i="37"/>
  <c r="P26" i="37"/>
  <c r="N26" i="37"/>
  <c r="L26" i="37"/>
  <c r="J26" i="37"/>
  <c r="H26" i="37"/>
  <c r="F26" i="37"/>
  <c r="D26" i="37"/>
  <c r="C26" i="37"/>
  <c r="B26" i="37"/>
  <c r="R25" i="37"/>
  <c r="P25" i="37"/>
  <c r="N25" i="37"/>
  <c r="L25" i="37"/>
  <c r="J25" i="37"/>
  <c r="H25" i="37"/>
  <c r="F25" i="37"/>
  <c r="D25" i="37"/>
  <c r="C25" i="37"/>
  <c r="B25" i="37"/>
  <c r="R24" i="37"/>
  <c r="J24" i="37"/>
  <c r="H24" i="37"/>
  <c r="F24" i="37"/>
  <c r="D24" i="37"/>
  <c r="C24" i="37"/>
  <c r="B24" i="37"/>
  <c r="R23" i="37"/>
  <c r="J23" i="37"/>
  <c r="H23" i="37"/>
  <c r="F23" i="37"/>
  <c r="D23" i="37"/>
  <c r="C23" i="37"/>
  <c r="B23" i="37"/>
  <c r="R22" i="37"/>
  <c r="N22" i="37"/>
  <c r="L22" i="37"/>
  <c r="J22" i="37"/>
  <c r="H22" i="37"/>
  <c r="F22" i="37"/>
  <c r="D22" i="37"/>
  <c r="C22" i="37"/>
  <c r="B22" i="37"/>
  <c r="R21" i="37"/>
  <c r="N21" i="37"/>
  <c r="L21" i="37"/>
  <c r="J21" i="37"/>
  <c r="H21" i="37"/>
  <c r="F21" i="37"/>
  <c r="D21" i="37"/>
  <c r="C21" i="37"/>
  <c r="B21" i="37"/>
  <c r="R20" i="37"/>
  <c r="P20" i="37"/>
  <c r="N20" i="37"/>
  <c r="L20" i="37"/>
  <c r="J20" i="37"/>
  <c r="H20" i="37"/>
  <c r="F20" i="37"/>
  <c r="D20" i="37"/>
  <c r="C20" i="37"/>
  <c r="B20" i="37"/>
  <c r="R19" i="37"/>
  <c r="J19" i="37"/>
  <c r="H19" i="37"/>
  <c r="F19" i="37"/>
  <c r="D19" i="37"/>
  <c r="C19" i="37"/>
  <c r="B19" i="37"/>
  <c r="R18" i="37"/>
  <c r="P18" i="37"/>
  <c r="N18" i="37"/>
  <c r="L18" i="37"/>
  <c r="J18" i="37"/>
  <c r="H18" i="37"/>
  <c r="F18" i="37"/>
  <c r="D18" i="37"/>
  <c r="C18" i="37"/>
  <c r="B18" i="37"/>
  <c r="R17" i="37"/>
  <c r="P17" i="37"/>
  <c r="N17" i="37"/>
  <c r="L17" i="37"/>
  <c r="J17" i="37"/>
  <c r="H17" i="37"/>
  <c r="F17" i="37"/>
  <c r="D17" i="37"/>
  <c r="C17" i="37"/>
  <c r="B17" i="37"/>
  <c r="R16" i="37"/>
  <c r="L16" i="37"/>
  <c r="J16" i="37"/>
  <c r="H16" i="37"/>
  <c r="F16" i="37"/>
  <c r="D16" i="37"/>
  <c r="C16" i="37"/>
  <c r="B16" i="37"/>
  <c r="R15" i="37"/>
  <c r="P15" i="37"/>
  <c r="N15" i="37"/>
  <c r="L15" i="37"/>
  <c r="J15" i="37"/>
  <c r="H15" i="37"/>
  <c r="F15" i="37"/>
  <c r="D15" i="37"/>
  <c r="C15" i="37"/>
  <c r="B15" i="37"/>
  <c r="R14" i="37"/>
  <c r="P14" i="37"/>
  <c r="N14" i="37"/>
  <c r="L14" i="37"/>
  <c r="J14" i="37"/>
  <c r="H14" i="37"/>
  <c r="F14" i="37"/>
  <c r="D14" i="37"/>
  <c r="C14" i="37"/>
  <c r="B14" i="37"/>
  <c r="R13" i="37"/>
  <c r="P13" i="37"/>
  <c r="N13" i="37"/>
  <c r="L13" i="37"/>
  <c r="J13" i="37"/>
  <c r="H13" i="37"/>
  <c r="F13" i="37"/>
  <c r="D13" i="37"/>
  <c r="C13" i="37"/>
  <c r="B13" i="37"/>
  <c r="R12" i="37"/>
  <c r="N12" i="37"/>
  <c r="L12" i="37"/>
  <c r="J12" i="37"/>
  <c r="H12" i="37"/>
  <c r="F12" i="37"/>
  <c r="D12" i="37"/>
  <c r="C12" i="37"/>
  <c r="B12" i="37"/>
  <c r="R11" i="37"/>
  <c r="N11" i="37"/>
  <c r="L11" i="37"/>
  <c r="J11" i="37"/>
  <c r="H11" i="37"/>
  <c r="F11" i="37"/>
  <c r="D11" i="37"/>
  <c r="C11" i="37"/>
  <c r="B11" i="37"/>
  <c r="R10" i="37"/>
  <c r="P10" i="37"/>
  <c r="N10" i="37"/>
  <c r="L10" i="37"/>
  <c r="J10" i="37"/>
  <c r="H10" i="37"/>
  <c r="F10" i="37"/>
  <c r="D10" i="37"/>
  <c r="C10" i="37"/>
  <c r="B10" i="37"/>
  <c r="R9" i="37"/>
  <c r="J9" i="37"/>
  <c r="H9" i="37"/>
  <c r="F9" i="37"/>
  <c r="D9" i="37"/>
  <c r="C9" i="37"/>
  <c r="B9" i="37"/>
  <c r="R8" i="37"/>
  <c r="P8" i="37"/>
  <c r="N8" i="37"/>
  <c r="L8" i="37"/>
  <c r="J8" i="37"/>
  <c r="H8" i="37"/>
  <c r="F8" i="37"/>
  <c r="D8" i="37"/>
  <c r="C8" i="37"/>
  <c r="B8" i="37"/>
  <c r="Z45" i="6"/>
  <c r="T45" i="6"/>
  <c r="R45" i="6"/>
  <c r="P45" i="6"/>
  <c r="N45" i="6"/>
  <c r="L45" i="6"/>
  <c r="J45" i="6"/>
  <c r="H45" i="6"/>
  <c r="F45" i="6"/>
  <c r="D45" i="6"/>
  <c r="C45" i="6"/>
  <c r="B45" i="6"/>
  <c r="Z44" i="6"/>
  <c r="X44" i="6"/>
  <c r="V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T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T30" i="5"/>
  <c r="R30" i="5"/>
  <c r="P30" i="5"/>
  <c r="N30" i="5"/>
  <c r="L30" i="5"/>
  <c r="J30" i="5"/>
  <c r="H30" i="5"/>
  <c r="F30" i="5"/>
  <c r="D30" i="5"/>
  <c r="C30" i="5"/>
  <c r="B30" i="5"/>
  <c r="Z29" i="5"/>
  <c r="X29" i="5"/>
  <c r="V29" i="5"/>
  <c r="T29" i="5"/>
  <c r="R29" i="5"/>
  <c r="P29" i="5"/>
  <c r="N29" i="5"/>
  <c r="L29" i="5"/>
  <c r="J29" i="5"/>
  <c r="H29" i="5"/>
  <c r="F29" i="5"/>
  <c r="D29" i="5"/>
  <c r="C29" i="5"/>
  <c r="B29" i="5"/>
  <c r="Z28" i="5"/>
  <c r="N28" i="5"/>
  <c r="L28" i="5"/>
  <c r="J28" i="5"/>
  <c r="H28" i="5"/>
  <c r="F28" i="5"/>
  <c r="D28" i="5"/>
  <c r="C28" i="5"/>
  <c r="B28" i="5"/>
  <c r="Z27" i="5"/>
  <c r="N27" i="5"/>
  <c r="L27" i="5"/>
  <c r="J27" i="5"/>
  <c r="H27" i="5"/>
  <c r="F27" i="5"/>
  <c r="D27" i="5"/>
  <c r="C27" i="5"/>
  <c r="B27" i="5"/>
  <c r="Z26" i="5"/>
  <c r="N26" i="5"/>
  <c r="L26" i="5"/>
  <c r="J26" i="5"/>
  <c r="H26" i="5"/>
  <c r="F26" i="5"/>
  <c r="D26" i="5"/>
  <c r="C26" i="5"/>
  <c r="B26" i="5"/>
  <c r="Z25" i="5"/>
  <c r="N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Z8" i="5"/>
  <c r="X8" i="5"/>
  <c r="V8" i="5"/>
  <c r="T8" i="5"/>
  <c r="R8" i="5"/>
  <c r="P8" i="5"/>
  <c r="N8" i="5"/>
  <c r="L8" i="5"/>
  <c r="J8" i="5"/>
  <c r="H8" i="5"/>
  <c r="F8" i="5"/>
  <c r="D8" i="5"/>
  <c r="C8" i="5"/>
  <c r="B8" i="5"/>
  <c r="Z14" i="51"/>
  <c r="T14" i="51"/>
  <c r="R14" i="51"/>
  <c r="P14" i="51"/>
  <c r="N14" i="51"/>
  <c r="L14" i="51"/>
  <c r="J14" i="51"/>
  <c r="H14" i="51"/>
  <c r="F14" i="51"/>
  <c r="D14" i="51"/>
  <c r="C14" i="51"/>
  <c r="B14" i="51"/>
  <c r="Z13" i="51"/>
  <c r="T13" i="51"/>
  <c r="R13" i="51"/>
  <c r="P13" i="51"/>
  <c r="N13" i="51"/>
  <c r="L13" i="51"/>
  <c r="J13" i="51"/>
  <c r="H13" i="51"/>
  <c r="F13" i="51"/>
  <c r="D13" i="51"/>
  <c r="C13" i="51"/>
  <c r="B13" i="51"/>
  <c r="Z12" i="51"/>
  <c r="T12" i="51"/>
  <c r="R12" i="51"/>
  <c r="P12" i="51"/>
  <c r="N12" i="51"/>
  <c r="L12" i="51"/>
  <c r="J12" i="51"/>
  <c r="H12" i="51"/>
  <c r="F12" i="51"/>
  <c r="D12" i="51"/>
  <c r="C12" i="51"/>
  <c r="B12" i="51"/>
  <c r="Z11" i="51"/>
  <c r="X11" i="51"/>
  <c r="V11" i="51"/>
  <c r="T11" i="51"/>
  <c r="R11" i="51"/>
  <c r="P11" i="51"/>
  <c r="N11" i="51"/>
  <c r="L11" i="51"/>
  <c r="J11" i="51"/>
  <c r="H11" i="51"/>
  <c r="F11" i="51"/>
  <c r="D11" i="51"/>
  <c r="C11" i="51"/>
  <c r="B11" i="51"/>
  <c r="Z10" i="51"/>
  <c r="X10" i="51"/>
  <c r="V10" i="51"/>
  <c r="T10" i="51"/>
  <c r="R10" i="51"/>
  <c r="P10" i="51"/>
  <c r="N10" i="51"/>
  <c r="L10" i="51"/>
  <c r="J10" i="51"/>
  <c r="H10" i="51"/>
  <c r="F10" i="51"/>
  <c r="D10" i="51"/>
  <c r="C10" i="51"/>
  <c r="B10" i="51"/>
  <c r="Z9" i="51"/>
  <c r="X9" i="51"/>
  <c r="V9" i="51"/>
  <c r="T9" i="51"/>
  <c r="R9" i="51"/>
  <c r="P9" i="51"/>
  <c r="N9" i="51"/>
  <c r="L9" i="51"/>
  <c r="J9" i="51"/>
  <c r="H9" i="51"/>
  <c r="F9" i="51"/>
  <c r="D9" i="51"/>
  <c r="C9" i="51"/>
  <c r="B9" i="51"/>
  <c r="Z8" i="51"/>
  <c r="X8" i="51"/>
  <c r="V8" i="51"/>
  <c r="T8" i="51"/>
  <c r="R8" i="51"/>
  <c r="P8" i="51"/>
  <c r="N8" i="51"/>
  <c r="L8" i="51"/>
  <c r="J8" i="51"/>
  <c r="H8" i="51"/>
  <c r="F8" i="51"/>
  <c r="D8" i="51"/>
  <c r="C8" i="51"/>
  <c r="B8" i="51"/>
  <c r="Z14" i="52"/>
  <c r="T14" i="52"/>
  <c r="R14" i="52"/>
  <c r="P14" i="52"/>
  <c r="N14" i="52"/>
  <c r="L14" i="52"/>
  <c r="J14" i="52"/>
  <c r="H14" i="52"/>
  <c r="F14" i="52"/>
  <c r="D14" i="52"/>
  <c r="C14" i="52"/>
  <c r="B14" i="52"/>
  <c r="Z13" i="52"/>
  <c r="X13" i="52"/>
  <c r="V13" i="52"/>
  <c r="T13" i="52"/>
  <c r="R13" i="52"/>
  <c r="P13" i="52"/>
  <c r="N13" i="52"/>
  <c r="L13" i="52"/>
  <c r="J13" i="52"/>
  <c r="H13" i="52"/>
  <c r="F13" i="52"/>
  <c r="D13" i="52"/>
  <c r="C13" i="52"/>
  <c r="B13" i="52"/>
  <c r="Z12" i="52"/>
  <c r="T12" i="52"/>
  <c r="R12" i="52"/>
  <c r="P12" i="52"/>
  <c r="N12" i="52"/>
  <c r="L12" i="52"/>
  <c r="J12" i="52"/>
  <c r="H12" i="52"/>
  <c r="F12" i="52"/>
  <c r="D12" i="52"/>
  <c r="C12" i="52"/>
  <c r="B12" i="52"/>
  <c r="Z11" i="52"/>
  <c r="X11" i="52"/>
  <c r="V11" i="52"/>
  <c r="T11" i="52"/>
  <c r="R11" i="52"/>
  <c r="P11" i="52"/>
  <c r="N11" i="52"/>
  <c r="L11" i="52"/>
  <c r="J11" i="52"/>
  <c r="H11" i="52"/>
  <c r="F11" i="52"/>
  <c r="D11" i="52"/>
  <c r="C11" i="52"/>
  <c r="B11" i="52"/>
  <c r="Z10" i="52"/>
  <c r="X10" i="52"/>
  <c r="V10" i="52"/>
  <c r="T10" i="52"/>
  <c r="R10" i="52"/>
  <c r="P10" i="52"/>
  <c r="N10" i="52"/>
  <c r="L10" i="52"/>
  <c r="J10" i="52"/>
  <c r="H10" i="52"/>
  <c r="F10" i="52"/>
  <c r="D10" i="52"/>
  <c r="C10" i="52"/>
  <c r="B10" i="52"/>
  <c r="Z9" i="52"/>
  <c r="X9" i="52"/>
  <c r="V9" i="52"/>
  <c r="T9" i="52"/>
  <c r="R9" i="52"/>
  <c r="P9" i="52"/>
  <c r="N9" i="52"/>
  <c r="L9" i="52"/>
  <c r="J9" i="52"/>
  <c r="H9" i="52"/>
  <c r="F9" i="52"/>
  <c r="D9" i="52"/>
  <c r="C9" i="52"/>
  <c r="B9" i="52"/>
  <c r="Z8" i="52"/>
  <c r="X8" i="52"/>
  <c r="V8" i="52"/>
  <c r="T8" i="52"/>
  <c r="R8" i="52"/>
  <c r="P8" i="52"/>
  <c r="N8" i="52"/>
  <c r="L8" i="52"/>
  <c r="J8" i="52"/>
  <c r="H8" i="52"/>
  <c r="F8" i="52"/>
  <c r="D8" i="52"/>
  <c r="C8" i="52"/>
  <c r="B8" i="52"/>
  <c r="Z26" i="49"/>
  <c r="X26" i="49"/>
  <c r="V26" i="49"/>
  <c r="T26" i="49"/>
  <c r="R26" i="49"/>
  <c r="P26" i="49"/>
  <c r="N26" i="49"/>
  <c r="L26" i="49"/>
  <c r="J26" i="49"/>
  <c r="H26" i="49"/>
  <c r="F26" i="49"/>
  <c r="D26" i="49"/>
  <c r="C26" i="49"/>
  <c r="B26" i="49"/>
  <c r="Z25" i="49"/>
  <c r="X25" i="49"/>
  <c r="V25" i="49"/>
  <c r="T25" i="49"/>
  <c r="R25" i="49"/>
  <c r="P25" i="49"/>
  <c r="N25" i="49"/>
  <c r="L25" i="49"/>
  <c r="J25" i="49"/>
  <c r="H25" i="49"/>
  <c r="F25" i="49"/>
  <c r="D25" i="49"/>
  <c r="C25" i="49"/>
  <c r="B25" i="49"/>
  <c r="Z24" i="49"/>
  <c r="T24" i="49"/>
  <c r="R24" i="49"/>
  <c r="P24" i="49"/>
  <c r="N24" i="49"/>
  <c r="L24" i="49"/>
  <c r="J24" i="49"/>
  <c r="H24" i="49"/>
  <c r="F24" i="49"/>
  <c r="D24" i="49"/>
  <c r="C24" i="49"/>
  <c r="B24" i="49"/>
  <c r="Z23" i="49"/>
  <c r="X23" i="49"/>
  <c r="V23" i="49"/>
  <c r="T23" i="49"/>
  <c r="R23" i="49"/>
  <c r="P23" i="49"/>
  <c r="N23" i="49"/>
  <c r="L23" i="49"/>
  <c r="J23" i="49"/>
  <c r="H23" i="49"/>
  <c r="F23" i="49"/>
  <c r="D23" i="49"/>
  <c r="C23" i="49"/>
  <c r="B23" i="49"/>
  <c r="Z22" i="49"/>
  <c r="T22" i="49"/>
  <c r="R22" i="49"/>
  <c r="P22" i="49"/>
  <c r="N22" i="49"/>
  <c r="L22" i="49"/>
  <c r="J22" i="49"/>
  <c r="H22" i="49"/>
  <c r="F22" i="49"/>
  <c r="D22" i="49"/>
  <c r="C22" i="49"/>
  <c r="B22" i="49"/>
  <c r="Z21" i="49"/>
  <c r="N21" i="49"/>
  <c r="L21" i="49"/>
  <c r="J21" i="49"/>
  <c r="H21" i="49"/>
  <c r="F21" i="49"/>
  <c r="D21" i="49"/>
  <c r="C21" i="49"/>
  <c r="B21" i="49"/>
  <c r="Z20" i="49"/>
  <c r="T20" i="49"/>
  <c r="R20" i="49"/>
  <c r="P20" i="49"/>
  <c r="N20" i="49"/>
  <c r="L20" i="49"/>
  <c r="J20" i="49"/>
  <c r="H20" i="49"/>
  <c r="F20" i="49"/>
  <c r="D20" i="49"/>
  <c r="C20" i="49"/>
  <c r="B20" i="49"/>
  <c r="Z19" i="49"/>
  <c r="T19" i="49"/>
  <c r="R19" i="49"/>
  <c r="P19" i="49"/>
  <c r="N19" i="49"/>
  <c r="L19" i="49"/>
  <c r="J19" i="49"/>
  <c r="H19" i="49"/>
  <c r="F19" i="49"/>
  <c r="D19" i="49"/>
  <c r="C19" i="49"/>
  <c r="B19" i="49"/>
  <c r="Z18" i="49"/>
  <c r="T18" i="49"/>
  <c r="R18" i="49"/>
  <c r="P18" i="49"/>
  <c r="N18" i="49"/>
  <c r="L18" i="49"/>
  <c r="J18" i="49"/>
  <c r="H18" i="49"/>
  <c r="F18" i="49"/>
  <c r="D18" i="49"/>
  <c r="C18" i="49"/>
  <c r="B18" i="49"/>
  <c r="Z17" i="49"/>
  <c r="T17" i="49"/>
  <c r="R17" i="49"/>
  <c r="P17" i="49"/>
  <c r="N17" i="49"/>
  <c r="L17" i="49"/>
  <c r="J17" i="49"/>
  <c r="H17" i="49"/>
  <c r="F17" i="49"/>
  <c r="D17" i="49"/>
  <c r="C17" i="49"/>
  <c r="B17" i="49"/>
  <c r="Z16" i="49"/>
  <c r="T16" i="49"/>
  <c r="R16" i="49"/>
  <c r="P16" i="49"/>
  <c r="N16" i="49"/>
  <c r="L16" i="49"/>
  <c r="J16" i="49"/>
  <c r="H16" i="49"/>
  <c r="F16" i="49"/>
  <c r="D16" i="49"/>
  <c r="C16" i="49"/>
  <c r="B16" i="49"/>
  <c r="Z15" i="49"/>
  <c r="T15" i="49"/>
  <c r="R15" i="49"/>
  <c r="P15" i="49"/>
  <c r="N15" i="49"/>
  <c r="L15" i="49"/>
  <c r="J15" i="49"/>
  <c r="H15" i="49"/>
  <c r="F15" i="49"/>
  <c r="D15" i="49"/>
  <c r="C15" i="49"/>
  <c r="B15" i="49"/>
  <c r="Z14" i="49"/>
  <c r="T14" i="49"/>
  <c r="R14" i="49"/>
  <c r="P14" i="49"/>
  <c r="N14" i="49"/>
  <c r="L14" i="49"/>
  <c r="J14" i="49"/>
  <c r="H14" i="49"/>
  <c r="F14" i="49"/>
  <c r="D14" i="49"/>
  <c r="C14" i="49"/>
  <c r="B14" i="49"/>
  <c r="Z13" i="49"/>
  <c r="T13" i="49"/>
  <c r="R13" i="49"/>
  <c r="P13" i="49"/>
  <c r="N13" i="49"/>
  <c r="L13" i="49"/>
  <c r="J13" i="49"/>
  <c r="H13" i="49"/>
  <c r="F13" i="49"/>
  <c r="D13" i="49"/>
  <c r="C13" i="49"/>
  <c r="B13" i="49"/>
  <c r="Z12" i="49"/>
  <c r="T12" i="49"/>
  <c r="R12" i="49"/>
  <c r="P12" i="49"/>
  <c r="N12" i="49"/>
  <c r="L12" i="49"/>
  <c r="J12" i="49"/>
  <c r="H12" i="49"/>
  <c r="F12" i="49"/>
  <c r="D12" i="49"/>
  <c r="C12" i="49"/>
  <c r="B12" i="49"/>
  <c r="Z11" i="49"/>
  <c r="T11" i="49"/>
  <c r="R11" i="49"/>
  <c r="P11" i="49"/>
  <c r="N11" i="49"/>
  <c r="L11" i="49"/>
  <c r="J11" i="49"/>
  <c r="H11" i="49"/>
  <c r="F11" i="49"/>
  <c r="D11" i="49"/>
  <c r="C11" i="49"/>
  <c r="B11" i="49"/>
  <c r="Z10" i="49"/>
  <c r="T10" i="49"/>
  <c r="R10" i="49"/>
  <c r="P10" i="49"/>
  <c r="N10" i="49"/>
  <c r="L10" i="49"/>
  <c r="J10" i="49"/>
  <c r="H10" i="49"/>
  <c r="F10" i="49"/>
  <c r="D10" i="49"/>
  <c r="C10" i="49"/>
  <c r="B10" i="49"/>
  <c r="Z9" i="49"/>
  <c r="R9" i="49"/>
  <c r="P9" i="49"/>
  <c r="N9" i="49"/>
  <c r="L9" i="49"/>
  <c r="J9" i="49"/>
  <c r="H9" i="49"/>
  <c r="F9" i="49"/>
  <c r="D9" i="49"/>
  <c r="C9" i="49"/>
  <c r="B9" i="49"/>
  <c r="Z8" i="49"/>
  <c r="T8" i="49"/>
  <c r="R8" i="49"/>
  <c r="P8" i="49"/>
  <c r="N8" i="49"/>
  <c r="L8" i="49"/>
  <c r="J8" i="49"/>
  <c r="H8" i="49"/>
  <c r="F8" i="49"/>
  <c r="D8" i="49"/>
  <c r="C8" i="49"/>
  <c r="B8" i="49"/>
  <c r="Z26" i="50"/>
  <c r="X26" i="50"/>
  <c r="V26" i="50"/>
  <c r="T26" i="50"/>
  <c r="R26" i="50"/>
  <c r="P26" i="50"/>
  <c r="N26" i="50"/>
  <c r="L26" i="50"/>
  <c r="J26" i="50"/>
  <c r="H26" i="50"/>
  <c r="F26" i="50"/>
  <c r="D26" i="50"/>
  <c r="C26" i="50"/>
  <c r="B26" i="50"/>
  <c r="Z25" i="50"/>
  <c r="X25" i="50"/>
  <c r="V25" i="50"/>
  <c r="T25" i="50"/>
  <c r="R25" i="50"/>
  <c r="P25" i="50"/>
  <c r="N25" i="50"/>
  <c r="L25" i="50"/>
  <c r="J25" i="50"/>
  <c r="H25" i="50"/>
  <c r="F25" i="50"/>
  <c r="D25" i="50"/>
  <c r="C25" i="50"/>
  <c r="B25" i="50"/>
  <c r="Z24" i="50"/>
  <c r="T24" i="50"/>
  <c r="R24" i="50"/>
  <c r="P24" i="50"/>
  <c r="N24" i="50"/>
  <c r="L24" i="50"/>
  <c r="J24" i="50"/>
  <c r="H24" i="50"/>
  <c r="F24" i="50"/>
  <c r="D24" i="50"/>
  <c r="C24" i="50"/>
  <c r="B24" i="50"/>
  <c r="Z23" i="50"/>
  <c r="X23" i="50"/>
  <c r="V23" i="50"/>
  <c r="T23" i="50"/>
  <c r="R23" i="50"/>
  <c r="P23" i="50"/>
  <c r="N23" i="50"/>
  <c r="L23" i="50"/>
  <c r="J23" i="50"/>
  <c r="H23" i="50"/>
  <c r="F23" i="50"/>
  <c r="D23" i="50"/>
  <c r="C23" i="50"/>
  <c r="B23" i="50"/>
  <c r="Z22" i="50"/>
  <c r="X22" i="50"/>
  <c r="V22" i="50"/>
  <c r="T22" i="50"/>
  <c r="R22" i="50"/>
  <c r="P22" i="50"/>
  <c r="N22" i="50"/>
  <c r="L22" i="50"/>
  <c r="J22" i="50"/>
  <c r="H22" i="50"/>
  <c r="F22" i="50"/>
  <c r="D22" i="50"/>
  <c r="C22" i="50"/>
  <c r="B22" i="50"/>
  <c r="Z21" i="50"/>
  <c r="N21" i="50"/>
  <c r="L21" i="50"/>
  <c r="J21" i="50"/>
  <c r="H21" i="50"/>
  <c r="F21" i="50"/>
  <c r="D21" i="50"/>
  <c r="C21" i="50"/>
  <c r="B21" i="50"/>
  <c r="Z20" i="50"/>
  <c r="X20" i="50"/>
  <c r="V20" i="50"/>
  <c r="T20" i="50"/>
  <c r="R20" i="50"/>
  <c r="P20" i="50"/>
  <c r="N20" i="50"/>
  <c r="L20" i="50"/>
  <c r="J20" i="50"/>
  <c r="H20" i="50"/>
  <c r="F20" i="50"/>
  <c r="D20" i="50"/>
  <c r="C20" i="50"/>
  <c r="B20" i="50"/>
  <c r="Z19" i="50"/>
  <c r="X19" i="50"/>
  <c r="V19" i="50"/>
  <c r="T19" i="50"/>
  <c r="R19" i="50"/>
  <c r="P19" i="50"/>
  <c r="N19" i="50"/>
  <c r="L19" i="50"/>
  <c r="J19" i="50"/>
  <c r="H19" i="50"/>
  <c r="F19" i="50"/>
  <c r="D19" i="50"/>
  <c r="C19" i="50"/>
  <c r="B19" i="50"/>
  <c r="Z18" i="50"/>
  <c r="X18" i="50"/>
  <c r="V18" i="50"/>
  <c r="T18" i="50"/>
  <c r="R18" i="50"/>
  <c r="P18" i="50"/>
  <c r="N18" i="50"/>
  <c r="L18" i="50"/>
  <c r="J18" i="50"/>
  <c r="H18" i="50"/>
  <c r="F18" i="50"/>
  <c r="D18" i="50"/>
  <c r="C18" i="50"/>
  <c r="B18" i="50"/>
  <c r="Z17" i="50"/>
  <c r="X17" i="50"/>
  <c r="V17" i="50"/>
  <c r="T17" i="50"/>
  <c r="R17" i="50"/>
  <c r="P17" i="50"/>
  <c r="N17" i="50"/>
  <c r="L17" i="50"/>
  <c r="J17" i="50"/>
  <c r="H17" i="50"/>
  <c r="F17" i="50"/>
  <c r="D17" i="50"/>
  <c r="C17" i="50"/>
  <c r="B17" i="50"/>
  <c r="Z16" i="50"/>
  <c r="T16" i="50"/>
  <c r="R16" i="50"/>
  <c r="P16" i="50"/>
  <c r="N16" i="50"/>
  <c r="L16" i="50"/>
  <c r="J16" i="50"/>
  <c r="H16" i="50"/>
  <c r="F16" i="50"/>
  <c r="D16" i="50"/>
  <c r="C16" i="50"/>
  <c r="B16" i="50"/>
  <c r="Z15" i="50"/>
  <c r="X15" i="50"/>
  <c r="V15" i="50"/>
  <c r="T15" i="50"/>
  <c r="R15" i="50"/>
  <c r="P15" i="50"/>
  <c r="N15" i="50"/>
  <c r="L15" i="50"/>
  <c r="J15" i="50"/>
  <c r="H15" i="50"/>
  <c r="F15" i="50"/>
  <c r="D15" i="50"/>
  <c r="C15" i="50"/>
  <c r="B15" i="50"/>
  <c r="Z14" i="50"/>
  <c r="V14" i="50"/>
  <c r="T14" i="50"/>
  <c r="R14" i="50"/>
  <c r="P14" i="50"/>
  <c r="N14" i="50"/>
  <c r="L14" i="50"/>
  <c r="J14" i="50"/>
  <c r="H14" i="50"/>
  <c r="F14" i="50"/>
  <c r="D14" i="50"/>
  <c r="C14" i="50"/>
  <c r="B14" i="50"/>
  <c r="Z13" i="50"/>
  <c r="X13" i="50"/>
  <c r="V13" i="50"/>
  <c r="T13" i="50"/>
  <c r="R13" i="50"/>
  <c r="P13" i="50"/>
  <c r="N13" i="50"/>
  <c r="L13" i="50"/>
  <c r="J13" i="50"/>
  <c r="H13" i="50"/>
  <c r="F13" i="50"/>
  <c r="D13" i="50"/>
  <c r="C13" i="50"/>
  <c r="B13" i="50"/>
  <c r="Z12" i="50"/>
  <c r="X12" i="50"/>
  <c r="V12" i="50"/>
  <c r="T12" i="50"/>
  <c r="R12" i="50"/>
  <c r="P12" i="50"/>
  <c r="N12" i="50"/>
  <c r="L12" i="50"/>
  <c r="J12" i="50"/>
  <c r="H12" i="50"/>
  <c r="F12" i="50"/>
  <c r="D12" i="50"/>
  <c r="C12" i="50"/>
  <c r="B12" i="50"/>
  <c r="Z11" i="50"/>
  <c r="X11" i="50"/>
  <c r="V11" i="50"/>
  <c r="T11" i="50"/>
  <c r="R11" i="50"/>
  <c r="P11" i="50"/>
  <c r="N11" i="50"/>
  <c r="L11" i="50"/>
  <c r="J11" i="50"/>
  <c r="H11" i="50"/>
  <c r="F11" i="50"/>
  <c r="D11" i="50"/>
  <c r="C11" i="50"/>
  <c r="B11" i="50"/>
  <c r="Z10" i="50"/>
  <c r="T10" i="50"/>
  <c r="R10" i="50"/>
  <c r="P10" i="50"/>
  <c r="N10" i="50"/>
  <c r="L10" i="50"/>
  <c r="J10" i="50"/>
  <c r="H10" i="50"/>
  <c r="F10" i="50"/>
  <c r="D10" i="50"/>
  <c r="C10" i="50"/>
  <c r="B10" i="50"/>
  <c r="Z9" i="50"/>
  <c r="R9" i="50"/>
  <c r="P9" i="50"/>
  <c r="N9" i="50"/>
  <c r="L9" i="50"/>
  <c r="J9" i="50"/>
  <c r="H9" i="50"/>
  <c r="F9" i="50"/>
  <c r="D9" i="50"/>
  <c r="C9" i="50"/>
  <c r="B9" i="50"/>
  <c r="Z8" i="50"/>
  <c r="X8" i="50"/>
  <c r="V8" i="50"/>
  <c r="T8" i="50"/>
  <c r="R8" i="50"/>
  <c r="P8" i="50"/>
  <c r="N8" i="50"/>
  <c r="L8" i="50"/>
  <c r="J8" i="50"/>
  <c r="H8" i="50"/>
  <c r="F8" i="50"/>
  <c r="D8" i="50"/>
  <c r="C8" i="50"/>
  <c r="B8" i="50"/>
  <c r="Z36" i="45"/>
  <c r="R36" i="45"/>
  <c r="P36" i="45"/>
  <c r="N36" i="45"/>
  <c r="L36" i="45"/>
  <c r="J36" i="45"/>
  <c r="H36" i="45"/>
  <c r="F36" i="45"/>
  <c r="D36" i="45"/>
  <c r="C36" i="45"/>
  <c r="B36" i="45"/>
  <c r="Z35" i="45"/>
  <c r="R35" i="45"/>
  <c r="P35" i="45"/>
  <c r="N35" i="45"/>
  <c r="L35" i="45"/>
  <c r="J35" i="45"/>
  <c r="H35" i="45"/>
  <c r="F35" i="45"/>
  <c r="D35" i="45"/>
  <c r="C35" i="45"/>
  <c r="B35" i="45"/>
  <c r="Z34" i="45"/>
  <c r="R34" i="45"/>
  <c r="P34" i="45"/>
  <c r="N34" i="45"/>
  <c r="L34" i="45"/>
  <c r="J34" i="45"/>
  <c r="H34" i="45"/>
  <c r="F34" i="45"/>
  <c r="D34" i="45"/>
  <c r="C34" i="45"/>
  <c r="B34" i="45"/>
  <c r="Z33" i="45"/>
  <c r="R33" i="45"/>
  <c r="P33" i="45"/>
  <c r="N33" i="45"/>
  <c r="L33" i="45"/>
  <c r="J33" i="45"/>
  <c r="H33" i="45"/>
  <c r="F33" i="45"/>
  <c r="D33" i="45"/>
  <c r="C33" i="45"/>
  <c r="B33" i="45"/>
  <c r="Z32" i="45"/>
  <c r="R32" i="45"/>
  <c r="P32" i="45"/>
  <c r="N32" i="45"/>
  <c r="L32" i="45"/>
  <c r="J32" i="45"/>
  <c r="H32" i="45"/>
  <c r="F32" i="45"/>
  <c r="D32" i="45"/>
  <c r="C32" i="45"/>
  <c r="B32" i="45"/>
  <c r="Z31" i="45"/>
  <c r="R31" i="45"/>
  <c r="P31" i="45"/>
  <c r="N31" i="45"/>
  <c r="L31" i="45"/>
  <c r="J31" i="45"/>
  <c r="H31" i="45"/>
  <c r="F31" i="45"/>
  <c r="D31" i="45"/>
  <c r="C31" i="45"/>
  <c r="B31" i="45"/>
  <c r="Z30" i="45"/>
  <c r="R30" i="45"/>
  <c r="P30" i="45"/>
  <c r="N30" i="45"/>
  <c r="L30" i="45"/>
  <c r="J30" i="45"/>
  <c r="H30" i="45"/>
  <c r="F30" i="45"/>
  <c r="D30" i="45"/>
  <c r="C30" i="45"/>
  <c r="B30" i="45"/>
  <c r="Z29" i="45"/>
  <c r="R29" i="45"/>
  <c r="P29" i="45"/>
  <c r="N29" i="45"/>
  <c r="L29" i="45"/>
  <c r="J29" i="45"/>
  <c r="H29" i="45"/>
  <c r="F29" i="45"/>
  <c r="D29" i="45"/>
  <c r="C29" i="45"/>
  <c r="B29" i="45"/>
  <c r="Z28" i="45"/>
  <c r="R28" i="45"/>
  <c r="P28" i="45"/>
  <c r="N28" i="45"/>
  <c r="L28" i="45"/>
  <c r="J28" i="45"/>
  <c r="H28" i="45"/>
  <c r="F28" i="45"/>
  <c r="D28" i="45"/>
  <c r="C28" i="45"/>
  <c r="B28" i="45"/>
  <c r="Z27" i="45"/>
  <c r="R27" i="45"/>
  <c r="P27" i="45"/>
  <c r="N27" i="45"/>
  <c r="L27" i="45"/>
  <c r="J27" i="45"/>
  <c r="H27" i="45"/>
  <c r="F27" i="45"/>
  <c r="D27" i="45"/>
  <c r="C27" i="45"/>
  <c r="B27" i="45"/>
  <c r="Z26" i="45"/>
  <c r="P26" i="45"/>
  <c r="N26" i="45"/>
  <c r="L26" i="45"/>
  <c r="J26" i="45"/>
  <c r="H26" i="45"/>
  <c r="F26" i="45"/>
  <c r="D26" i="45"/>
  <c r="C26" i="45"/>
  <c r="B26" i="45"/>
  <c r="Z25" i="45"/>
  <c r="P25" i="45"/>
  <c r="N25" i="45"/>
  <c r="L25" i="45"/>
  <c r="J25" i="45"/>
  <c r="H25" i="45"/>
  <c r="F25" i="45"/>
  <c r="D25" i="45"/>
  <c r="C25" i="45"/>
  <c r="B25" i="45"/>
  <c r="Z24" i="45"/>
  <c r="R24" i="45"/>
  <c r="P24" i="45"/>
  <c r="N24" i="45"/>
  <c r="L24" i="45"/>
  <c r="J24" i="45"/>
  <c r="H24" i="45"/>
  <c r="F24" i="45"/>
  <c r="D24" i="45"/>
  <c r="C24" i="45"/>
  <c r="B24" i="45"/>
  <c r="Z23" i="45"/>
  <c r="R23" i="45"/>
  <c r="P23" i="45"/>
  <c r="N23" i="45"/>
  <c r="L23" i="45"/>
  <c r="J23" i="45"/>
  <c r="H23" i="45"/>
  <c r="F23" i="45"/>
  <c r="D23" i="45"/>
  <c r="C23" i="45"/>
  <c r="B23" i="45"/>
  <c r="Z22" i="45"/>
  <c r="R22" i="45"/>
  <c r="P22" i="45"/>
  <c r="N22" i="45"/>
  <c r="L22" i="45"/>
  <c r="J22" i="45"/>
  <c r="H22" i="45"/>
  <c r="F22" i="45"/>
  <c r="D22" i="45"/>
  <c r="C22" i="45"/>
  <c r="B22" i="45"/>
  <c r="Z21" i="45"/>
  <c r="R21" i="45"/>
  <c r="P21" i="45"/>
  <c r="N21" i="45"/>
  <c r="L21" i="45"/>
  <c r="J21" i="45"/>
  <c r="H21" i="45"/>
  <c r="F21" i="45"/>
  <c r="D21" i="45"/>
  <c r="C21" i="45"/>
  <c r="B21" i="45"/>
  <c r="Z20" i="45"/>
  <c r="R20" i="45"/>
  <c r="P20" i="45"/>
  <c r="N20" i="45"/>
  <c r="L20" i="45"/>
  <c r="J20" i="45"/>
  <c r="H20" i="45"/>
  <c r="F20" i="45"/>
  <c r="D20" i="45"/>
  <c r="C20" i="45"/>
  <c r="B20" i="45"/>
  <c r="Z19" i="45"/>
  <c r="R19" i="45"/>
  <c r="P19" i="45"/>
  <c r="N19" i="45"/>
  <c r="L19" i="45"/>
  <c r="J19" i="45"/>
  <c r="H19" i="45"/>
  <c r="F19" i="45"/>
  <c r="D19" i="45"/>
  <c r="C19" i="45"/>
  <c r="B19" i="45"/>
  <c r="Z18" i="45"/>
  <c r="R18" i="45"/>
  <c r="P18" i="45"/>
  <c r="N18" i="45"/>
  <c r="L18" i="45"/>
  <c r="J18" i="45"/>
  <c r="H18" i="45"/>
  <c r="F18" i="45"/>
  <c r="D18" i="45"/>
  <c r="C18" i="45"/>
  <c r="B18" i="45"/>
  <c r="Z17" i="45"/>
  <c r="N17" i="45"/>
  <c r="L17" i="45"/>
  <c r="J17" i="45"/>
  <c r="H17" i="45"/>
  <c r="F17" i="45"/>
  <c r="D17" i="45"/>
  <c r="C17" i="45"/>
  <c r="B17" i="45"/>
  <c r="Z16" i="45"/>
  <c r="R16" i="45"/>
  <c r="P16" i="45"/>
  <c r="N16" i="45"/>
  <c r="L16" i="45"/>
  <c r="J16" i="45"/>
  <c r="H16" i="45"/>
  <c r="F16" i="45"/>
  <c r="D16" i="45"/>
  <c r="C16" i="45"/>
  <c r="B16" i="45"/>
  <c r="Z15" i="45"/>
  <c r="R15" i="45"/>
  <c r="P15" i="45"/>
  <c r="N15" i="45"/>
  <c r="L15" i="45"/>
  <c r="J15" i="45"/>
  <c r="H15" i="45"/>
  <c r="F15" i="45"/>
  <c r="D15" i="45"/>
  <c r="C15" i="45"/>
  <c r="B15" i="45"/>
  <c r="Z14" i="45"/>
  <c r="R14" i="45"/>
  <c r="P14" i="45"/>
  <c r="N14" i="45"/>
  <c r="L14" i="45"/>
  <c r="J14" i="45"/>
  <c r="H14" i="45"/>
  <c r="F14" i="45"/>
  <c r="D14" i="45"/>
  <c r="C14" i="45"/>
  <c r="B14" i="45"/>
  <c r="Z13" i="45"/>
  <c r="R13" i="45"/>
  <c r="P13" i="45"/>
  <c r="N13" i="45"/>
  <c r="L13" i="45"/>
  <c r="J13" i="45"/>
  <c r="H13" i="45"/>
  <c r="F13" i="45"/>
  <c r="D13" i="45"/>
  <c r="C13" i="45"/>
  <c r="B13" i="45"/>
  <c r="Z12" i="45"/>
  <c r="R12" i="45"/>
  <c r="P12" i="45"/>
  <c r="N12" i="45"/>
  <c r="L12" i="45"/>
  <c r="J12" i="45"/>
  <c r="H12" i="45"/>
  <c r="F12" i="45"/>
  <c r="D12" i="45"/>
  <c r="C12" i="45"/>
  <c r="B12" i="45"/>
  <c r="Z11" i="45"/>
  <c r="R11" i="45"/>
  <c r="P11" i="45"/>
  <c r="N11" i="45"/>
  <c r="L11" i="45"/>
  <c r="J11" i="45"/>
  <c r="H11" i="45"/>
  <c r="F11" i="45"/>
  <c r="D11" i="45"/>
  <c r="C11" i="45"/>
  <c r="B11" i="45"/>
  <c r="Z10" i="45"/>
  <c r="R10" i="45"/>
  <c r="P10" i="45"/>
  <c r="N10" i="45"/>
  <c r="L10" i="45"/>
  <c r="J10" i="45"/>
  <c r="H10" i="45"/>
  <c r="F10" i="45"/>
  <c r="D10" i="45"/>
  <c r="C10" i="45"/>
  <c r="B10" i="45"/>
  <c r="Z9" i="45"/>
  <c r="R9" i="45"/>
  <c r="P9" i="45"/>
  <c r="N9" i="45"/>
  <c r="L9" i="45"/>
  <c r="J9" i="45"/>
  <c r="H9" i="45"/>
  <c r="F9" i="45"/>
  <c r="D9" i="45"/>
  <c r="C9" i="45"/>
  <c r="B9" i="45"/>
  <c r="Z8" i="45"/>
  <c r="X8" i="45"/>
  <c r="V8" i="45"/>
  <c r="T8" i="45"/>
  <c r="R8" i="45"/>
  <c r="P8" i="45"/>
  <c r="N8" i="45"/>
  <c r="L8" i="45"/>
  <c r="J8" i="45"/>
  <c r="H8" i="45"/>
  <c r="F8" i="45"/>
  <c r="D8" i="45"/>
  <c r="C8" i="45"/>
  <c r="B8" i="45"/>
  <c r="Z36" i="46"/>
  <c r="T36" i="46"/>
  <c r="R36" i="46"/>
  <c r="P36" i="46"/>
  <c r="N36" i="46"/>
  <c r="L36" i="46"/>
  <c r="J36" i="46"/>
  <c r="H36" i="46"/>
  <c r="F36" i="46"/>
  <c r="D36" i="46"/>
  <c r="C36" i="46"/>
  <c r="B36" i="46"/>
  <c r="Z35" i="46"/>
  <c r="X35" i="46"/>
  <c r="V35" i="46"/>
  <c r="T35" i="46"/>
  <c r="R35" i="46"/>
  <c r="P35" i="46"/>
  <c r="N35" i="46"/>
  <c r="L35" i="46"/>
  <c r="J35" i="46"/>
  <c r="H35" i="46"/>
  <c r="F35" i="46"/>
  <c r="D35" i="46"/>
  <c r="C35" i="46"/>
  <c r="B35" i="46"/>
  <c r="Z34" i="46"/>
  <c r="T34" i="46"/>
  <c r="R34" i="46"/>
  <c r="P34" i="46"/>
  <c r="N34" i="46"/>
  <c r="L34" i="46"/>
  <c r="J34" i="46"/>
  <c r="H34" i="46"/>
  <c r="F34" i="46"/>
  <c r="D34" i="46"/>
  <c r="C34" i="46"/>
  <c r="B34" i="46"/>
  <c r="Z33" i="46"/>
  <c r="T33" i="46"/>
  <c r="R33" i="46"/>
  <c r="P33" i="46"/>
  <c r="N33" i="46"/>
  <c r="L33" i="46"/>
  <c r="J33" i="46"/>
  <c r="H33" i="46"/>
  <c r="F33" i="46"/>
  <c r="D33" i="46"/>
  <c r="C33" i="46"/>
  <c r="B33" i="46"/>
  <c r="Z32" i="46"/>
  <c r="T32" i="46"/>
  <c r="R32" i="46"/>
  <c r="P32" i="46"/>
  <c r="N32" i="46"/>
  <c r="L32" i="46"/>
  <c r="J32" i="46"/>
  <c r="H32" i="46"/>
  <c r="F32" i="46"/>
  <c r="D32" i="46"/>
  <c r="C32" i="46"/>
  <c r="B32" i="46"/>
  <c r="Z31" i="46"/>
  <c r="T31" i="46"/>
  <c r="R31" i="46"/>
  <c r="P31" i="46"/>
  <c r="N31" i="46"/>
  <c r="L31" i="46"/>
  <c r="J31" i="46"/>
  <c r="H31" i="46"/>
  <c r="F31" i="46"/>
  <c r="D31" i="46"/>
  <c r="C31" i="46"/>
  <c r="B31" i="46"/>
  <c r="Z30" i="46"/>
  <c r="T30" i="46"/>
  <c r="R30" i="46"/>
  <c r="P30" i="46"/>
  <c r="N30" i="46"/>
  <c r="L30" i="46"/>
  <c r="J30" i="46"/>
  <c r="H30" i="46"/>
  <c r="F30" i="46"/>
  <c r="D30" i="46"/>
  <c r="C30" i="46"/>
  <c r="B30" i="46"/>
  <c r="Z29" i="46"/>
  <c r="R29" i="46"/>
  <c r="P29" i="46"/>
  <c r="N29" i="46"/>
  <c r="L29" i="46"/>
  <c r="J29" i="46"/>
  <c r="H29" i="46"/>
  <c r="F29" i="46"/>
  <c r="D29" i="46"/>
  <c r="C29" i="46"/>
  <c r="B29" i="46"/>
  <c r="Z28" i="46"/>
  <c r="T28" i="46"/>
  <c r="R28" i="46"/>
  <c r="P28" i="46"/>
  <c r="N28" i="46"/>
  <c r="L28" i="46"/>
  <c r="J28" i="46"/>
  <c r="H28" i="46"/>
  <c r="F28" i="46"/>
  <c r="D28" i="46"/>
  <c r="C28" i="46"/>
  <c r="B28" i="46"/>
  <c r="Z27" i="46"/>
  <c r="T27" i="46"/>
  <c r="R27" i="46"/>
  <c r="P27" i="46"/>
  <c r="N27" i="46"/>
  <c r="L27" i="46"/>
  <c r="J27" i="46"/>
  <c r="H27" i="46"/>
  <c r="F27" i="46"/>
  <c r="D27" i="46"/>
  <c r="C27" i="46"/>
  <c r="B27" i="46"/>
  <c r="Z26" i="46"/>
  <c r="P26" i="46"/>
  <c r="N26" i="46"/>
  <c r="L26" i="46"/>
  <c r="J26" i="46"/>
  <c r="H26" i="46"/>
  <c r="F26" i="46"/>
  <c r="D26" i="46"/>
  <c r="C26" i="46"/>
  <c r="B26" i="46"/>
  <c r="Z25" i="46"/>
  <c r="P25" i="46"/>
  <c r="N25" i="46"/>
  <c r="L25" i="46"/>
  <c r="J25" i="46"/>
  <c r="H25" i="46"/>
  <c r="F25" i="46"/>
  <c r="D25" i="46"/>
  <c r="C25" i="46"/>
  <c r="B25" i="46"/>
  <c r="Z24" i="46"/>
  <c r="T24" i="46"/>
  <c r="R24" i="46"/>
  <c r="P24" i="46"/>
  <c r="N24" i="46"/>
  <c r="L24" i="46"/>
  <c r="J24" i="46"/>
  <c r="H24" i="46"/>
  <c r="F24" i="46"/>
  <c r="D24" i="46"/>
  <c r="C24" i="46"/>
  <c r="B24" i="46"/>
  <c r="Z23" i="46"/>
  <c r="T23" i="46"/>
  <c r="R23" i="46"/>
  <c r="P23" i="46"/>
  <c r="N23" i="46"/>
  <c r="L23" i="46"/>
  <c r="J23" i="46"/>
  <c r="H23" i="46"/>
  <c r="F23" i="46"/>
  <c r="D23" i="46"/>
  <c r="C23" i="46"/>
  <c r="B23" i="46"/>
  <c r="Z22" i="46"/>
  <c r="T22" i="46"/>
  <c r="R22" i="46"/>
  <c r="P22" i="46"/>
  <c r="N22" i="46"/>
  <c r="L22" i="46"/>
  <c r="J22" i="46"/>
  <c r="H22" i="46"/>
  <c r="F22" i="46"/>
  <c r="D22" i="46"/>
  <c r="C22" i="46"/>
  <c r="B22" i="46"/>
  <c r="Z21" i="46"/>
  <c r="T21" i="46"/>
  <c r="R21" i="46"/>
  <c r="P21" i="46"/>
  <c r="N21" i="46"/>
  <c r="L21" i="46"/>
  <c r="J21" i="46"/>
  <c r="H21" i="46"/>
  <c r="F21" i="46"/>
  <c r="D21" i="46"/>
  <c r="C21" i="46"/>
  <c r="B21" i="46"/>
  <c r="Z20" i="46"/>
  <c r="T20" i="46"/>
  <c r="R20" i="46"/>
  <c r="P20" i="46"/>
  <c r="N20" i="46"/>
  <c r="L20" i="46"/>
  <c r="J20" i="46"/>
  <c r="H20" i="46"/>
  <c r="F20" i="46"/>
  <c r="D20" i="46"/>
  <c r="C20" i="46"/>
  <c r="B20" i="46"/>
  <c r="Z19" i="46"/>
  <c r="T19" i="46"/>
  <c r="R19" i="46"/>
  <c r="P19" i="46"/>
  <c r="N19" i="46"/>
  <c r="L19" i="46"/>
  <c r="J19" i="46"/>
  <c r="H19" i="46"/>
  <c r="F19" i="46"/>
  <c r="D19" i="46"/>
  <c r="C19" i="46"/>
  <c r="B19" i="46"/>
  <c r="Z18" i="46"/>
  <c r="T18" i="46"/>
  <c r="R18" i="46"/>
  <c r="P18" i="46"/>
  <c r="N18" i="46"/>
  <c r="L18" i="46"/>
  <c r="J18" i="46"/>
  <c r="H18" i="46"/>
  <c r="F18" i="46"/>
  <c r="D18" i="46"/>
  <c r="C18" i="46"/>
  <c r="B18" i="46"/>
  <c r="Z17" i="46"/>
  <c r="N17" i="46"/>
  <c r="L17" i="46"/>
  <c r="J17" i="46"/>
  <c r="H17" i="46"/>
  <c r="F17" i="46"/>
  <c r="D17" i="46"/>
  <c r="C17" i="46"/>
  <c r="B17" i="46"/>
  <c r="Z16" i="46"/>
  <c r="T16" i="46"/>
  <c r="R16" i="46"/>
  <c r="P16" i="46"/>
  <c r="N16" i="46"/>
  <c r="L16" i="46"/>
  <c r="J16" i="46"/>
  <c r="H16" i="46"/>
  <c r="F16" i="46"/>
  <c r="D16" i="46"/>
  <c r="C16" i="46"/>
  <c r="B16" i="46"/>
  <c r="Z15" i="46"/>
  <c r="T15" i="46"/>
  <c r="R15" i="46"/>
  <c r="P15" i="46"/>
  <c r="N15" i="46"/>
  <c r="L15" i="46"/>
  <c r="J15" i="46"/>
  <c r="H15" i="46"/>
  <c r="F15" i="46"/>
  <c r="D15" i="46"/>
  <c r="C15" i="46"/>
  <c r="B15" i="46"/>
  <c r="Z14" i="46"/>
  <c r="T14" i="46"/>
  <c r="R14" i="46"/>
  <c r="P14" i="46"/>
  <c r="N14" i="46"/>
  <c r="L14" i="46"/>
  <c r="J14" i="46"/>
  <c r="H14" i="46"/>
  <c r="F14" i="46"/>
  <c r="D14" i="46"/>
  <c r="C14" i="46"/>
  <c r="B14" i="46"/>
  <c r="Z13" i="46"/>
  <c r="T13" i="46"/>
  <c r="R13" i="46"/>
  <c r="P13" i="46"/>
  <c r="N13" i="46"/>
  <c r="L13" i="46"/>
  <c r="J13" i="46"/>
  <c r="H13" i="46"/>
  <c r="F13" i="46"/>
  <c r="D13" i="46"/>
  <c r="C13" i="46"/>
  <c r="B13" i="46"/>
  <c r="Z12" i="46"/>
  <c r="T12" i="46"/>
  <c r="R12" i="46"/>
  <c r="P12" i="46"/>
  <c r="N12" i="46"/>
  <c r="L12" i="46"/>
  <c r="J12" i="46"/>
  <c r="H12" i="46"/>
  <c r="F12" i="46"/>
  <c r="D12" i="46"/>
  <c r="C12" i="46"/>
  <c r="B12" i="46"/>
  <c r="Z11" i="46"/>
  <c r="T11" i="46"/>
  <c r="R11" i="46"/>
  <c r="P11" i="46"/>
  <c r="N11" i="46"/>
  <c r="L11" i="46"/>
  <c r="J11" i="46"/>
  <c r="H11" i="46"/>
  <c r="F11" i="46"/>
  <c r="D11" i="46"/>
  <c r="C11" i="46"/>
  <c r="B11" i="46"/>
  <c r="Z10" i="46"/>
  <c r="T10" i="46"/>
  <c r="R10" i="46"/>
  <c r="P10" i="46"/>
  <c r="N10" i="46"/>
  <c r="L10" i="46"/>
  <c r="J10" i="46"/>
  <c r="H10" i="46"/>
  <c r="F10" i="46"/>
  <c r="D10" i="46"/>
  <c r="C10" i="46"/>
  <c r="B10" i="46"/>
  <c r="Z9" i="46"/>
  <c r="T9" i="46"/>
  <c r="R9" i="46"/>
  <c r="P9" i="46"/>
  <c r="N9" i="46"/>
  <c r="L9" i="46"/>
  <c r="J9" i="46"/>
  <c r="H9" i="46"/>
  <c r="F9" i="46"/>
  <c r="D9" i="46"/>
  <c r="C9" i="46"/>
  <c r="B9" i="46"/>
  <c r="Z8" i="46"/>
  <c r="T8" i="46"/>
  <c r="R8" i="46"/>
  <c r="P8" i="46"/>
  <c r="N8" i="46"/>
  <c r="L8" i="46"/>
  <c r="J8" i="46"/>
  <c r="H8" i="46"/>
  <c r="F8" i="46"/>
  <c r="D8" i="46"/>
  <c r="C8" i="46"/>
  <c r="B8" i="46"/>
  <c r="Z34" i="47"/>
  <c r="X34" i="47"/>
  <c r="V34" i="47"/>
  <c r="T34" i="47"/>
  <c r="R34" i="47"/>
  <c r="P34" i="47"/>
  <c r="N34" i="47"/>
  <c r="L34" i="47"/>
  <c r="J34" i="47"/>
  <c r="H34" i="47"/>
  <c r="F34" i="47"/>
  <c r="D34" i="47"/>
  <c r="C34" i="47"/>
  <c r="B34" i="47"/>
  <c r="Z33" i="47"/>
  <c r="T33" i="47"/>
  <c r="R33" i="47"/>
  <c r="P33" i="47"/>
  <c r="N33" i="47"/>
  <c r="L33" i="47"/>
  <c r="J33" i="47"/>
  <c r="H33" i="47"/>
  <c r="F33" i="47"/>
  <c r="D33" i="47"/>
  <c r="C33" i="47"/>
  <c r="B33" i="47"/>
  <c r="Z32" i="47"/>
  <c r="X32" i="47"/>
  <c r="V32" i="47"/>
  <c r="T32" i="47"/>
  <c r="R32" i="47"/>
  <c r="P32" i="47"/>
  <c r="N32" i="47"/>
  <c r="L32" i="47"/>
  <c r="J32" i="47"/>
  <c r="H32" i="47"/>
  <c r="F32" i="47"/>
  <c r="D32" i="47"/>
  <c r="C32" i="47"/>
  <c r="B32" i="47"/>
  <c r="Z31" i="47"/>
  <c r="X31" i="47"/>
  <c r="V31" i="47"/>
  <c r="T31" i="47"/>
  <c r="R31" i="47"/>
  <c r="P31" i="47"/>
  <c r="N31" i="47"/>
  <c r="L31" i="47"/>
  <c r="J31" i="47"/>
  <c r="H31" i="47"/>
  <c r="F31" i="47"/>
  <c r="D31" i="47"/>
  <c r="C31" i="47"/>
  <c r="B31" i="47"/>
  <c r="Z30" i="47"/>
  <c r="X30" i="47"/>
  <c r="V30" i="47"/>
  <c r="T30" i="47"/>
  <c r="R30" i="47"/>
  <c r="P30" i="47"/>
  <c r="N30" i="47"/>
  <c r="L30" i="47"/>
  <c r="J30" i="47"/>
  <c r="H30" i="47"/>
  <c r="F30" i="47"/>
  <c r="D30" i="47"/>
  <c r="C30" i="47"/>
  <c r="B30" i="47"/>
  <c r="Z29" i="47"/>
  <c r="X29" i="47"/>
  <c r="V29" i="47"/>
  <c r="T29" i="47"/>
  <c r="R29" i="47"/>
  <c r="P29" i="47"/>
  <c r="N29" i="47"/>
  <c r="L29" i="47"/>
  <c r="J29" i="47"/>
  <c r="H29" i="47"/>
  <c r="F29" i="47"/>
  <c r="D29" i="47"/>
  <c r="C29" i="47"/>
  <c r="B29" i="47"/>
  <c r="Z28" i="47"/>
  <c r="X28" i="47"/>
  <c r="V28" i="47"/>
  <c r="T28" i="47"/>
  <c r="R28" i="47"/>
  <c r="P28" i="47"/>
  <c r="N28" i="47"/>
  <c r="L28" i="47"/>
  <c r="J28" i="47"/>
  <c r="H28" i="47"/>
  <c r="F28" i="47"/>
  <c r="D28" i="47"/>
  <c r="C28" i="47"/>
  <c r="B28" i="47"/>
  <c r="Z27" i="47"/>
  <c r="X27" i="47"/>
  <c r="V27" i="47"/>
  <c r="T27" i="47"/>
  <c r="R27" i="47"/>
  <c r="P27" i="47"/>
  <c r="N27" i="47"/>
  <c r="L27" i="47"/>
  <c r="J27" i="47"/>
  <c r="H27" i="47"/>
  <c r="F27" i="47"/>
  <c r="D27" i="47"/>
  <c r="C27" i="47"/>
  <c r="B27" i="47"/>
  <c r="Z26" i="47"/>
  <c r="X26" i="47"/>
  <c r="V26" i="47"/>
  <c r="T26" i="47"/>
  <c r="R26" i="47"/>
  <c r="P26" i="47"/>
  <c r="N26" i="47"/>
  <c r="L26" i="47"/>
  <c r="J26" i="47"/>
  <c r="H26" i="47"/>
  <c r="F26" i="47"/>
  <c r="D26" i="47"/>
  <c r="C26" i="47"/>
  <c r="B26" i="47"/>
  <c r="Z25" i="47"/>
  <c r="X25" i="47"/>
  <c r="V25" i="47"/>
  <c r="T25" i="47"/>
  <c r="R25" i="47"/>
  <c r="P25" i="47"/>
  <c r="N25" i="47"/>
  <c r="L25" i="47"/>
  <c r="J25" i="47"/>
  <c r="H25" i="47"/>
  <c r="F25" i="47"/>
  <c r="D25" i="47"/>
  <c r="C25" i="47"/>
  <c r="B25" i="47"/>
  <c r="Z24" i="47"/>
  <c r="X24" i="47"/>
  <c r="V24" i="47"/>
  <c r="T24" i="47"/>
  <c r="R24" i="47"/>
  <c r="P24" i="47"/>
  <c r="N24" i="47"/>
  <c r="L24" i="47"/>
  <c r="J24" i="47"/>
  <c r="H24" i="47"/>
  <c r="F24" i="47"/>
  <c r="D24" i="47"/>
  <c r="C24" i="47"/>
  <c r="B24" i="47"/>
  <c r="Z23" i="47"/>
  <c r="X23" i="47"/>
  <c r="V23" i="47"/>
  <c r="T23" i="47"/>
  <c r="R23" i="47"/>
  <c r="P23" i="47"/>
  <c r="N23" i="47"/>
  <c r="L23" i="47"/>
  <c r="J23" i="47"/>
  <c r="H23" i="47"/>
  <c r="F23" i="47"/>
  <c r="D23" i="47"/>
  <c r="C23" i="47"/>
  <c r="B23" i="47"/>
  <c r="Z22" i="47"/>
  <c r="X22" i="47"/>
  <c r="V22" i="47"/>
  <c r="T22" i="47"/>
  <c r="R22" i="47"/>
  <c r="P22" i="47"/>
  <c r="N22" i="47"/>
  <c r="L22" i="47"/>
  <c r="J22" i="47"/>
  <c r="H22" i="47"/>
  <c r="F22" i="47"/>
  <c r="D22" i="47"/>
  <c r="C22" i="47"/>
  <c r="B22" i="47"/>
  <c r="Z21" i="47"/>
  <c r="X21" i="47"/>
  <c r="V21" i="47"/>
  <c r="T21" i="47"/>
  <c r="R21" i="47"/>
  <c r="P21" i="47"/>
  <c r="N21" i="47"/>
  <c r="L21" i="47"/>
  <c r="J21" i="47"/>
  <c r="H21" i="47"/>
  <c r="F21" i="47"/>
  <c r="D21" i="47"/>
  <c r="C21" i="47"/>
  <c r="B21" i="47"/>
  <c r="Z20" i="47"/>
  <c r="X20" i="47"/>
  <c r="V20" i="47"/>
  <c r="T20" i="47"/>
  <c r="R20" i="47"/>
  <c r="P20" i="47"/>
  <c r="N20" i="47"/>
  <c r="L20" i="47"/>
  <c r="J20" i="47"/>
  <c r="H20" i="47"/>
  <c r="F20" i="47"/>
  <c r="D20" i="47"/>
  <c r="C20" i="47"/>
  <c r="B20" i="47"/>
  <c r="Z19" i="47"/>
  <c r="X19" i="47"/>
  <c r="V19" i="47"/>
  <c r="T19" i="47"/>
  <c r="R19" i="47"/>
  <c r="P19" i="47"/>
  <c r="N19" i="47"/>
  <c r="L19" i="47"/>
  <c r="J19" i="47"/>
  <c r="H19" i="47"/>
  <c r="F19" i="47"/>
  <c r="D19" i="47"/>
  <c r="C19" i="47"/>
  <c r="B19" i="47"/>
  <c r="Z18" i="47"/>
  <c r="X18" i="47"/>
  <c r="V18" i="47"/>
  <c r="T18" i="47"/>
  <c r="R18" i="47"/>
  <c r="P18" i="47"/>
  <c r="N18" i="47"/>
  <c r="L18" i="47"/>
  <c r="J18" i="47"/>
  <c r="H18" i="47"/>
  <c r="F18" i="47"/>
  <c r="D18" i="47"/>
  <c r="C18" i="47"/>
  <c r="B18" i="47"/>
  <c r="Z17" i="47"/>
  <c r="X17" i="47"/>
  <c r="V17" i="47"/>
  <c r="T17" i="47"/>
  <c r="R17" i="47"/>
  <c r="P17" i="47"/>
  <c r="N17" i="47"/>
  <c r="L17" i="47"/>
  <c r="J17" i="47"/>
  <c r="H17" i="47"/>
  <c r="F17" i="47"/>
  <c r="D17" i="47"/>
  <c r="C17" i="47"/>
  <c r="B17" i="47"/>
  <c r="Z16" i="47"/>
  <c r="X16" i="47"/>
  <c r="V16" i="47"/>
  <c r="T16" i="47"/>
  <c r="R16" i="47"/>
  <c r="P16" i="47"/>
  <c r="N16" i="47"/>
  <c r="L16" i="47"/>
  <c r="J16" i="47"/>
  <c r="H16" i="47"/>
  <c r="F16" i="47"/>
  <c r="D16" i="47"/>
  <c r="C16" i="47"/>
  <c r="B16" i="47"/>
  <c r="Z15" i="47"/>
  <c r="X15" i="47"/>
  <c r="V15" i="47"/>
  <c r="T15" i="47"/>
  <c r="R15" i="47"/>
  <c r="P15" i="47"/>
  <c r="N15" i="47"/>
  <c r="L15" i="47"/>
  <c r="J15" i="47"/>
  <c r="H15" i="47"/>
  <c r="F15" i="47"/>
  <c r="D15" i="47"/>
  <c r="C15" i="47"/>
  <c r="B15" i="47"/>
  <c r="Z14" i="47"/>
  <c r="X14" i="47"/>
  <c r="V14" i="47"/>
  <c r="T14" i="47"/>
  <c r="R14" i="47"/>
  <c r="P14" i="47"/>
  <c r="N14" i="47"/>
  <c r="L14" i="47"/>
  <c r="J14" i="47"/>
  <c r="H14" i="47"/>
  <c r="F14" i="47"/>
  <c r="D14" i="47"/>
  <c r="C14" i="47"/>
  <c r="B14" i="47"/>
  <c r="Z13" i="47"/>
  <c r="X13" i="47"/>
  <c r="V13" i="47"/>
  <c r="T13" i="47"/>
  <c r="R13" i="47"/>
  <c r="P13" i="47"/>
  <c r="N13" i="47"/>
  <c r="L13" i="47"/>
  <c r="J13" i="47"/>
  <c r="H13" i="47"/>
  <c r="F13" i="47"/>
  <c r="D13" i="47"/>
  <c r="C13" i="47"/>
  <c r="B13" i="47"/>
  <c r="Z12" i="47"/>
  <c r="X12" i="47"/>
  <c r="V12" i="47"/>
  <c r="T12" i="47"/>
  <c r="R12" i="47"/>
  <c r="P12" i="47"/>
  <c r="N12" i="47"/>
  <c r="L12" i="47"/>
  <c r="J12" i="47"/>
  <c r="H12" i="47"/>
  <c r="F12" i="47"/>
  <c r="D12" i="47"/>
  <c r="C12" i="47"/>
  <c r="B12" i="47"/>
  <c r="Z11" i="47"/>
  <c r="X11" i="47"/>
  <c r="V11" i="47"/>
  <c r="T11" i="47"/>
  <c r="R11" i="47"/>
  <c r="P11" i="47"/>
  <c r="N11" i="47"/>
  <c r="L11" i="47"/>
  <c r="J11" i="47"/>
  <c r="H11" i="47"/>
  <c r="F11" i="47"/>
  <c r="D11" i="47"/>
  <c r="C11" i="47"/>
  <c r="B11" i="47"/>
  <c r="Z10" i="47"/>
  <c r="X10" i="47"/>
  <c r="V10" i="47"/>
  <c r="T10" i="47"/>
  <c r="R10" i="47"/>
  <c r="P10" i="47"/>
  <c r="N10" i="47"/>
  <c r="L10" i="47"/>
  <c r="J10" i="47"/>
  <c r="H10" i="47"/>
  <c r="F10" i="47"/>
  <c r="D10" i="47"/>
  <c r="C10" i="47"/>
  <c r="B10" i="47"/>
  <c r="Z9" i="47"/>
  <c r="X9" i="47"/>
  <c r="V9" i="47"/>
  <c r="T9" i="47"/>
  <c r="R9" i="47"/>
  <c r="P9" i="47"/>
  <c r="N9" i="47"/>
  <c r="L9" i="47"/>
  <c r="J9" i="47"/>
  <c r="H9" i="47"/>
  <c r="F9" i="47"/>
  <c r="D9" i="47"/>
  <c r="C9" i="47"/>
  <c r="B9" i="47"/>
  <c r="Z8" i="47"/>
  <c r="X8" i="47"/>
  <c r="V8" i="47"/>
  <c r="T8" i="47"/>
  <c r="R8" i="47"/>
  <c r="P8" i="47"/>
  <c r="N8" i="47"/>
  <c r="L8" i="47"/>
  <c r="J8" i="47"/>
  <c r="H8" i="47"/>
  <c r="F8" i="47"/>
  <c r="D8" i="47"/>
  <c r="C8" i="47"/>
  <c r="B8" i="47"/>
  <c r="Z34" i="48"/>
  <c r="X34" i="48"/>
  <c r="V34" i="48"/>
  <c r="T34" i="48"/>
  <c r="R34" i="48"/>
  <c r="P34" i="48"/>
  <c r="N34" i="48"/>
  <c r="L34" i="48"/>
  <c r="J34" i="48"/>
  <c r="H34" i="48"/>
  <c r="F34" i="48"/>
  <c r="D34" i="48"/>
  <c r="C34" i="48"/>
  <c r="B34" i="48"/>
  <c r="Z33" i="48"/>
  <c r="T33" i="48"/>
  <c r="R33" i="48"/>
  <c r="P33" i="48"/>
  <c r="N33" i="48"/>
  <c r="L33" i="48"/>
  <c r="J33" i="48"/>
  <c r="H33" i="48"/>
  <c r="F33" i="48"/>
  <c r="D33" i="48"/>
  <c r="C33" i="48"/>
  <c r="B33" i="48"/>
  <c r="Z32" i="48"/>
  <c r="X32" i="48"/>
  <c r="V32" i="48"/>
  <c r="T32" i="48"/>
  <c r="R32" i="48"/>
  <c r="P32" i="48"/>
  <c r="N32" i="48"/>
  <c r="L32" i="48"/>
  <c r="J32" i="48"/>
  <c r="H32" i="48"/>
  <c r="F32" i="48"/>
  <c r="D32" i="48"/>
  <c r="C32" i="48"/>
  <c r="B32" i="48"/>
  <c r="Z31" i="48"/>
  <c r="X31" i="48"/>
  <c r="V31" i="48"/>
  <c r="T31" i="48"/>
  <c r="R31" i="48"/>
  <c r="P31" i="48"/>
  <c r="N31" i="48"/>
  <c r="L31" i="48"/>
  <c r="J31" i="48"/>
  <c r="H31" i="48"/>
  <c r="F31" i="48"/>
  <c r="D31" i="48"/>
  <c r="C31" i="48"/>
  <c r="B31" i="48"/>
  <c r="Z30" i="48"/>
  <c r="X30" i="48"/>
  <c r="V30" i="48"/>
  <c r="T30" i="48"/>
  <c r="R30" i="48"/>
  <c r="P30" i="48"/>
  <c r="N30" i="48"/>
  <c r="L30" i="48"/>
  <c r="J30" i="48"/>
  <c r="H30" i="48"/>
  <c r="F30" i="48"/>
  <c r="D30" i="48"/>
  <c r="C30" i="48"/>
  <c r="B30" i="48"/>
  <c r="Z29" i="48"/>
  <c r="X29" i="48"/>
  <c r="V29" i="48"/>
  <c r="T29" i="48"/>
  <c r="R29" i="48"/>
  <c r="P29" i="48"/>
  <c r="N29" i="48"/>
  <c r="L29" i="48"/>
  <c r="J29" i="48"/>
  <c r="H29" i="48"/>
  <c r="F29" i="48"/>
  <c r="D29" i="48"/>
  <c r="C29" i="48"/>
  <c r="B29" i="48"/>
  <c r="Z28" i="48"/>
  <c r="X28" i="48"/>
  <c r="V28" i="48"/>
  <c r="T28" i="48"/>
  <c r="R28" i="48"/>
  <c r="P28" i="48"/>
  <c r="N28" i="48"/>
  <c r="L28" i="48"/>
  <c r="J28" i="48"/>
  <c r="H28" i="48"/>
  <c r="F28" i="48"/>
  <c r="D28" i="48"/>
  <c r="C28" i="48"/>
  <c r="B28" i="48"/>
  <c r="Z27" i="48"/>
  <c r="X27" i="48"/>
  <c r="V27" i="48"/>
  <c r="T27" i="48"/>
  <c r="R27" i="48"/>
  <c r="P27" i="48"/>
  <c r="N27" i="48"/>
  <c r="L27" i="48"/>
  <c r="J27" i="48"/>
  <c r="H27" i="48"/>
  <c r="F27" i="48"/>
  <c r="D27" i="48"/>
  <c r="C27" i="48"/>
  <c r="B27" i="48"/>
  <c r="Z26" i="48"/>
  <c r="X26" i="48"/>
  <c r="V26" i="48"/>
  <c r="T26" i="48"/>
  <c r="R26" i="48"/>
  <c r="P26" i="48"/>
  <c r="N26" i="48"/>
  <c r="L26" i="48"/>
  <c r="J26" i="48"/>
  <c r="H26" i="48"/>
  <c r="F26" i="48"/>
  <c r="D26" i="48"/>
  <c r="C26" i="48"/>
  <c r="B26" i="48"/>
  <c r="Z25" i="48"/>
  <c r="X25" i="48"/>
  <c r="V25" i="48"/>
  <c r="T25" i="48"/>
  <c r="R25" i="48"/>
  <c r="P25" i="48"/>
  <c r="N25" i="48"/>
  <c r="L25" i="48"/>
  <c r="J25" i="48"/>
  <c r="H25" i="48"/>
  <c r="F25" i="48"/>
  <c r="D25" i="48"/>
  <c r="C25" i="48"/>
  <c r="B25" i="48"/>
  <c r="Z24" i="48"/>
  <c r="X24" i="48"/>
  <c r="V24" i="48"/>
  <c r="T24" i="48"/>
  <c r="R24" i="48"/>
  <c r="P24" i="48"/>
  <c r="N24" i="48"/>
  <c r="L24" i="48"/>
  <c r="J24" i="48"/>
  <c r="H24" i="48"/>
  <c r="F24" i="48"/>
  <c r="D24" i="48"/>
  <c r="C24" i="48"/>
  <c r="B24" i="48"/>
  <c r="Z23" i="48"/>
  <c r="X23" i="48"/>
  <c r="V23" i="48"/>
  <c r="T23" i="48"/>
  <c r="R23" i="48"/>
  <c r="P23" i="48"/>
  <c r="N23" i="48"/>
  <c r="L23" i="48"/>
  <c r="J23" i="48"/>
  <c r="H23" i="48"/>
  <c r="F23" i="48"/>
  <c r="D23" i="48"/>
  <c r="C23" i="48"/>
  <c r="B23" i="48"/>
  <c r="Z22" i="48"/>
  <c r="X22" i="48"/>
  <c r="V22" i="48"/>
  <c r="T22" i="48"/>
  <c r="R22" i="48"/>
  <c r="P22" i="48"/>
  <c r="N22" i="48"/>
  <c r="L22" i="48"/>
  <c r="J22" i="48"/>
  <c r="H22" i="48"/>
  <c r="F22" i="48"/>
  <c r="D22" i="48"/>
  <c r="C22" i="48"/>
  <c r="B22" i="48"/>
  <c r="Z21" i="48"/>
  <c r="X21" i="48"/>
  <c r="V21" i="48"/>
  <c r="T21" i="48"/>
  <c r="R21" i="48"/>
  <c r="P21" i="48"/>
  <c r="N21" i="48"/>
  <c r="L21" i="48"/>
  <c r="J21" i="48"/>
  <c r="H21" i="48"/>
  <c r="F21" i="48"/>
  <c r="D21" i="48"/>
  <c r="C21" i="48"/>
  <c r="B21" i="48"/>
  <c r="Z20" i="48"/>
  <c r="X20" i="48"/>
  <c r="V20" i="48"/>
  <c r="T20" i="48"/>
  <c r="R20" i="48"/>
  <c r="P20" i="48"/>
  <c r="N20" i="48"/>
  <c r="L20" i="48"/>
  <c r="J20" i="48"/>
  <c r="H20" i="48"/>
  <c r="F20" i="48"/>
  <c r="D20" i="48"/>
  <c r="C20" i="48"/>
  <c r="B20" i="48"/>
  <c r="Z19" i="48"/>
  <c r="X19" i="48"/>
  <c r="V19" i="48"/>
  <c r="T19" i="48"/>
  <c r="R19" i="48"/>
  <c r="P19" i="48"/>
  <c r="N19" i="48"/>
  <c r="L19" i="48"/>
  <c r="J19" i="48"/>
  <c r="H19" i="48"/>
  <c r="F19" i="48"/>
  <c r="D19" i="48"/>
  <c r="C19" i="48"/>
  <c r="B19" i="48"/>
  <c r="Z18" i="48"/>
  <c r="X18" i="48"/>
  <c r="V18" i="48"/>
  <c r="T18" i="48"/>
  <c r="R18" i="48"/>
  <c r="P18" i="48"/>
  <c r="N18" i="48"/>
  <c r="L18" i="48"/>
  <c r="J18" i="48"/>
  <c r="H18" i="48"/>
  <c r="F18" i="48"/>
  <c r="D18" i="48"/>
  <c r="C18" i="48"/>
  <c r="B18" i="48"/>
  <c r="Z17" i="48"/>
  <c r="X17" i="48"/>
  <c r="V17" i="48"/>
  <c r="T17" i="48"/>
  <c r="R17" i="48"/>
  <c r="P17" i="48"/>
  <c r="N17" i="48"/>
  <c r="L17" i="48"/>
  <c r="J17" i="48"/>
  <c r="H17" i="48"/>
  <c r="F17" i="48"/>
  <c r="D17" i="48"/>
  <c r="C17" i="48"/>
  <c r="B17" i="48"/>
  <c r="Z16" i="48"/>
  <c r="X16" i="48"/>
  <c r="V16" i="48"/>
  <c r="T16" i="48"/>
  <c r="R16" i="48"/>
  <c r="P16" i="48"/>
  <c r="N16" i="48"/>
  <c r="L16" i="48"/>
  <c r="J16" i="48"/>
  <c r="H16" i="48"/>
  <c r="F16" i="48"/>
  <c r="D16" i="48"/>
  <c r="C16" i="48"/>
  <c r="B16" i="48"/>
  <c r="Z15" i="48"/>
  <c r="X15" i="48"/>
  <c r="V15" i="48"/>
  <c r="T15" i="48"/>
  <c r="R15" i="48"/>
  <c r="P15" i="48"/>
  <c r="N15" i="48"/>
  <c r="L15" i="48"/>
  <c r="J15" i="48"/>
  <c r="H15" i="48"/>
  <c r="F15" i="48"/>
  <c r="D15" i="48"/>
  <c r="C15" i="48"/>
  <c r="B15" i="48"/>
  <c r="Z14" i="48"/>
  <c r="X14" i="48"/>
  <c r="V14" i="48"/>
  <c r="T14" i="48"/>
  <c r="R14" i="48"/>
  <c r="P14" i="48"/>
  <c r="N14" i="48"/>
  <c r="L14" i="48"/>
  <c r="J14" i="48"/>
  <c r="H14" i="48"/>
  <c r="F14" i="48"/>
  <c r="D14" i="48"/>
  <c r="C14" i="48"/>
  <c r="B14" i="48"/>
  <c r="Z13" i="48"/>
  <c r="X13" i="48"/>
  <c r="V13" i="48"/>
  <c r="T13" i="48"/>
  <c r="R13" i="48"/>
  <c r="P13" i="48"/>
  <c r="N13" i="48"/>
  <c r="L13" i="48"/>
  <c r="J13" i="48"/>
  <c r="H13" i="48"/>
  <c r="F13" i="48"/>
  <c r="D13" i="48"/>
  <c r="C13" i="48"/>
  <c r="B13" i="48"/>
  <c r="Z12" i="48"/>
  <c r="X12" i="48"/>
  <c r="V12" i="48"/>
  <c r="T12" i="48"/>
  <c r="R12" i="48"/>
  <c r="P12" i="48"/>
  <c r="N12" i="48"/>
  <c r="L12" i="48"/>
  <c r="J12" i="48"/>
  <c r="H12" i="48"/>
  <c r="F12" i="48"/>
  <c r="D12" i="48"/>
  <c r="C12" i="48"/>
  <c r="B12" i="48"/>
  <c r="Z11" i="48"/>
  <c r="X11" i="48"/>
  <c r="V11" i="48"/>
  <c r="T11" i="48"/>
  <c r="R11" i="48"/>
  <c r="P11" i="48"/>
  <c r="N11" i="48"/>
  <c r="L11" i="48"/>
  <c r="J11" i="48"/>
  <c r="H11" i="48"/>
  <c r="F11" i="48"/>
  <c r="D11" i="48"/>
  <c r="C11" i="48"/>
  <c r="B11" i="48"/>
  <c r="Z10" i="48"/>
  <c r="X10" i="48"/>
  <c r="V10" i="48"/>
  <c r="T10" i="48"/>
  <c r="R10" i="48"/>
  <c r="P10" i="48"/>
  <c r="N10" i="48"/>
  <c r="L10" i="48"/>
  <c r="J10" i="48"/>
  <c r="H10" i="48"/>
  <c r="F10" i="48"/>
  <c r="D10" i="48"/>
  <c r="C10" i="48"/>
  <c r="B10" i="48"/>
  <c r="Z9" i="48"/>
  <c r="X9" i="48"/>
  <c r="V9" i="48"/>
  <c r="T9" i="48"/>
  <c r="R9" i="48"/>
  <c r="P9" i="48"/>
  <c r="N9" i="48"/>
  <c r="L9" i="48"/>
  <c r="J9" i="48"/>
  <c r="H9" i="48"/>
  <c r="F9" i="48"/>
  <c r="D9" i="48"/>
  <c r="C9" i="48"/>
  <c r="B9" i="48"/>
  <c r="Z8" i="48"/>
  <c r="X8" i="48"/>
  <c r="V8" i="48"/>
  <c r="T8" i="48"/>
  <c r="R8" i="48"/>
  <c r="P8" i="48"/>
  <c r="N8" i="48"/>
  <c r="L8" i="48"/>
  <c r="J8" i="48"/>
  <c r="H8" i="48"/>
  <c r="F8" i="48"/>
  <c r="D8" i="48"/>
  <c r="C8" i="48"/>
  <c r="B8" i="48"/>
  <c r="Z37" i="43"/>
  <c r="N37" i="43"/>
  <c r="L37" i="43"/>
  <c r="J37" i="43"/>
  <c r="H37" i="43"/>
  <c r="F37" i="43"/>
  <c r="D37" i="43"/>
  <c r="C37" i="43"/>
  <c r="B37" i="43"/>
  <c r="Z36" i="43"/>
  <c r="X36" i="43"/>
  <c r="V36" i="43"/>
  <c r="N36" i="43"/>
  <c r="L36" i="43"/>
  <c r="J36" i="43"/>
  <c r="H36" i="43"/>
  <c r="F36" i="43"/>
  <c r="D36" i="43"/>
  <c r="C36" i="43"/>
  <c r="B36" i="43"/>
  <c r="Z35" i="43"/>
  <c r="N35" i="43"/>
  <c r="L35" i="43"/>
  <c r="J35" i="43"/>
  <c r="H35" i="43"/>
  <c r="F35" i="43"/>
  <c r="D35" i="43"/>
  <c r="C35" i="43"/>
  <c r="B35" i="43"/>
  <c r="Z34" i="43"/>
  <c r="N34" i="43"/>
  <c r="L34" i="43"/>
  <c r="J34" i="43"/>
  <c r="H34" i="43"/>
  <c r="F34" i="43"/>
  <c r="D34" i="43"/>
  <c r="C34" i="43"/>
  <c r="B34" i="43"/>
  <c r="Z33" i="43"/>
  <c r="N33" i="43"/>
  <c r="L33" i="43"/>
  <c r="J33" i="43"/>
  <c r="H33" i="43"/>
  <c r="F33" i="43"/>
  <c r="D33" i="43"/>
  <c r="C33" i="43"/>
  <c r="B33" i="43"/>
  <c r="Z32" i="43"/>
  <c r="X32" i="43"/>
  <c r="V32" i="43"/>
  <c r="N32" i="43"/>
  <c r="L32" i="43"/>
  <c r="J32" i="43"/>
  <c r="H32" i="43"/>
  <c r="F32" i="43"/>
  <c r="D32" i="43"/>
  <c r="C32" i="43"/>
  <c r="B32" i="43"/>
  <c r="Z31" i="43"/>
  <c r="N31" i="43"/>
  <c r="L31" i="43"/>
  <c r="J31" i="43"/>
  <c r="H31" i="43"/>
  <c r="F31" i="43"/>
  <c r="D31" i="43"/>
  <c r="C31" i="43"/>
  <c r="B31" i="43"/>
  <c r="Z30" i="43"/>
  <c r="N30" i="43"/>
  <c r="L30" i="43"/>
  <c r="J30" i="43"/>
  <c r="H30" i="43"/>
  <c r="F30" i="43"/>
  <c r="D30" i="43"/>
  <c r="C30" i="43"/>
  <c r="B30" i="43"/>
  <c r="Z29" i="43"/>
  <c r="N29" i="43"/>
  <c r="L29" i="43"/>
  <c r="J29" i="43"/>
  <c r="H29" i="43"/>
  <c r="F29" i="43"/>
  <c r="D29" i="43"/>
  <c r="C29" i="43"/>
  <c r="B29" i="43"/>
  <c r="Z28" i="43"/>
  <c r="N28" i="43"/>
  <c r="L28" i="43"/>
  <c r="J28" i="43"/>
  <c r="H28" i="43"/>
  <c r="F28" i="43"/>
  <c r="D28" i="43"/>
  <c r="C28" i="43"/>
  <c r="B28" i="43"/>
  <c r="Z27" i="43"/>
  <c r="N27" i="43"/>
  <c r="L27" i="43"/>
  <c r="J27" i="43"/>
  <c r="H27" i="43"/>
  <c r="F27" i="43"/>
  <c r="D27" i="43"/>
  <c r="C27" i="43"/>
  <c r="B27" i="43"/>
  <c r="Z26" i="43"/>
  <c r="X26" i="43"/>
  <c r="V26" i="43"/>
  <c r="N26" i="43"/>
  <c r="L26" i="43"/>
  <c r="J26" i="43"/>
  <c r="H26" i="43"/>
  <c r="F26" i="43"/>
  <c r="D26" i="43"/>
  <c r="C26" i="43"/>
  <c r="B26" i="43"/>
  <c r="Z25" i="43"/>
  <c r="N25" i="43"/>
  <c r="L25" i="43"/>
  <c r="J25" i="43"/>
  <c r="H25" i="43"/>
  <c r="F25" i="43"/>
  <c r="D25" i="43"/>
  <c r="C25" i="43"/>
  <c r="B25" i="43"/>
  <c r="Z24" i="43"/>
  <c r="N24" i="43"/>
  <c r="L24" i="43"/>
  <c r="J24" i="43"/>
  <c r="H24" i="43"/>
  <c r="F24" i="43"/>
  <c r="D24" i="43"/>
  <c r="C24" i="43"/>
  <c r="B24" i="43"/>
  <c r="Z23" i="43"/>
  <c r="N23" i="43"/>
  <c r="L23" i="43"/>
  <c r="J23" i="43"/>
  <c r="H23" i="43"/>
  <c r="F23" i="43"/>
  <c r="D23" i="43"/>
  <c r="C23" i="43"/>
  <c r="B23" i="43"/>
  <c r="Z22" i="43"/>
  <c r="N22" i="43"/>
  <c r="L22" i="43"/>
  <c r="J22" i="43"/>
  <c r="H22" i="43"/>
  <c r="F22" i="43"/>
  <c r="D22" i="43"/>
  <c r="C22" i="43"/>
  <c r="B22" i="43"/>
  <c r="Z21" i="43"/>
  <c r="N21" i="43"/>
  <c r="L21" i="43"/>
  <c r="J21" i="43"/>
  <c r="H21" i="43"/>
  <c r="F21" i="43"/>
  <c r="D21" i="43"/>
  <c r="C21" i="43"/>
  <c r="B21" i="43"/>
  <c r="Z20" i="43"/>
  <c r="N20" i="43"/>
  <c r="L20" i="43"/>
  <c r="J20" i="43"/>
  <c r="H20" i="43"/>
  <c r="F20" i="43"/>
  <c r="D20" i="43"/>
  <c r="C20" i="43"/>
  <c r="B20" i="43"/>
  <c r="Z19" i="43"/>
  <c r="N19" i="43"/>
  <c r="L19" i="43"/>
  <c r="J19" i="43"/>
  <c r="H19" i="43"/>
  <c r="F19" i="43"/>
  <c r="D19" i="43"/>
  <c r="C19" i="43"/>
  <c r="B19" i="43"/>
  <c r="Z18" i="43"/>
  <c r="N18" i="43"/>
  <c r="L18" i="43"/>
  <c r="J18" i="43"/>
  <c r="H18" i="43"/>
  <c r="F18" i="43"/>
  <c r="D18" i="43"/>
  <c r="C18" i="43"/>
  <c r="B18" i="43"/>
  <c r="Z17" i="43"/>
  <c r="X17" i="43"/>
  <c r="V17" i="43"/>
  <c r="N17" i="43"/>
  <c r="L17" i="43"/>
  <c r="J17" i="43"/>
  <c r="H17" i="43"/>
  <c r="F17" i="43"/>
  <c r="D17" i="43"/>
  <c r="C17" i="43"/>
  <c r="B17" i="43"/>
  <c r="Z16" i="43"/>
  <c r="N16" i="43"/>
  <c r="L16" i="43"/>
  <c r="J16" i="43"/>
  <c r="H16" i="43"/>
  <c r="F16" i="43"/>
  <c r="D16" i="43"/>
  <c r="C16" i="43"/>
  <c r="B16" i="43"/>
  <c r="Z15" i="43"/>
  <c r="N15" i="43"/>
  <c r="L15" i="43"/>
  <c r="J15" i="43"/>
  <c r="H15" i="43"/>
  <c r="F15" i="43"/>
  <c r="D15" i="43"/>
  <c r="C15" i="43"/>
  <c r="B15" i="43"/>
  <c r="Z14" i="43"/>
  <c r="N14" i="43"/>
  <c r="L14" i="43"/>
  <c r="J14" i="43"/>
  <c r="H14" i="43"/>
  <c r="F14" i="43"/>
  <c r="D14" i="43"/>
  <c r="C14" i="43"/>
  <c r="B14" i="43"/>
  <c r="Z13" i="43"/>
  <c r="N13" i="43"/>
  <c r="L13" i="43"/>
  <c r="J13" i="43"/>
  <c r="H13" i="43"/>
  <c r="F13" i="43"/>
  <c r="D13" i="43"/>
  <c r="C13" i="43"/>
  <c r="B13" i="43"/>
  <c r="Z12" i="43"/>
  <c r="N12" i="43"/>
  <c r="L12" i="43"/>
  <c r="J12" i="43"/>
  <c r="H12" i="43"/>
  <c r="F12" i="43"/>
  <c r="D12" i="43"/>
  <c r="C12" i="43"/>
  <c r="B12" i="43"/>
  <c r="Z11" i="43"/>
  <c r="T11" i="43"/>
  <c r="R11" i="43"/>
  <c r="P11" i="43"/>
  <c r="N11" i="43"/>
  <c r="L11" i="43"/>
  <c r="J11" i="43"/>
  <c r="H11" i="43"/>
  <c r="F11" i="43"/>
  <c r="D11" i="43"/>
  <c r="C11" i="43"/>
  <c r="B11" i="43"/>
  <c r="Z10" i="43"/>
  <c r="T10" i="43"/>
  <c r="R10" i="43"/>
  <c r="P10" i="43"/>
  <c r="N10" i="43"/>
  <c r="L10" i="43"/>
  <c r="J10" i="43"/>
  <c r="H10" i="43"/>
  <c r="F10" i="43"/>
  <c r="D10" i="43"/>
  <c r="C10" i="43"/>
  <c r="B10" i="43"/>
  <c r="Z9" i="43"/>
  <c r="T9" i="43"/>
  <c r="R9" i="43"/>
  <c r="P9" i="43"/>
  <c r="N9" i="43"/>
  <c r="L9" i="43"/>
  <c r="J9" i="43"/>
  <c r="H9" i="43"/>
  <c r="F9" i="43"/>
  <c r="D9" i="43"/>
  <c r="C9" i="43"/>
  <c r="B9" i="43"/>
  <c r="Z8" i="43"/>
  <c r="T8" i="43"/>
  <c r="R8" i="43"/>
  <c r="P8" i="43"/>
  <c r="N8" i="43"/>
  <c r="L8" i="43"/>
  <c r="J8" i="43"/>
  <c r="H8" i="43"/>
  <c r="F8" i="43"/>
  <c r="D8" i="43"/>
  <c r="C8" i="43"/>
  <c r="B8" i="43"/>
  <c r="Z37" i="44"/>
  <c r="N37" i="44"/>
  <c r="L37" i="44"/>
  <c r="J37" i="44"/>
  <c r="H37" i="44"/>
  <c r="F37" i="44"/>
  <c r="D37" i="44"/>
  <c r="C37" i="44"/>
  <c r="B37" i="44"/>
  <c r="Z36" i="44"/>
  <c r="X36" i="44"/>
  <c r="V36" i="44"/>
  <c r="N36" i="44"/>
  <c r="L36" i="44"/>
  <c r="J36" i="44"/>
  <c r="H36" i="44"/>
  <c r="F36" i="44"/>
  <c r="D36" i="44"/>
  <c r="C36" i="44"/>
  <c r="B36" i="44"/>
  <c r="Z35" i="44"/>
  <c r="N35" i="44"/>
  <c r="L35" i="44"/>
  <c r="J35" i="44"/>
  <c r="H35" i="44"/>
  <c r="F35" i="44"/>
  <c r="D35" i="44"/>
  <c r="C35" i="44"/>
  <c r="B35" i="44"/>
  <c r="Z34" i="44"/>
  <c r="N34" i="44"/>
  <c r="L34" i="44"/>
  <c r="J34" i="44"/>
  <c r="H34" i="44"/>
  <c r="F34" i="44"/>
  <c r="D34" i="44"/>
  <c r="C34" i="44"/>
  <c r="B34" i="44"/>
  <c r="Z33" i="44"/>
  <c r="N33" i="44"/>
  <c r="L33" i="44"/>
  <c r="J33" i="44"/>
  <c r="H33" i="44"/>
  <c r="F33" i="44"/>
  <c r="D33" i="44"/>
  <c r="C33" i="44"/>
  <c r="B33" i="44"/>
  <c r="Z32" i="44"/>
  <c r="X32" i="44"/>
  <c r="V32" i="44"/>
  <c r="N32" i="44"/>
  <c r="L32" i="44"/>
  <c r="J32" i="44"/>
  <c r="H32" i="44"/>
  <c r="F32" i="44"/>
  <c r="D32" i="44"/>
  <c r="C32" i="44"/>
  <c r="B32" i="44"/>
  <c r="Z31" i="44"/>
  <c r="N31" i="44"/>
  <c r="L31" i="44"/>
  <c r="J31" i="44"/>
  <c r="H31" i="44"/>
  <c r="F31" i="44"/>
  <c r="D31" i="44"/>
  <c r="C31" i="44"/>
  <c r="B31" i="44"/>
  <c r="Z30" i="44"/>
  <c r="N30" i="44"/>
  <c r="L30" i="44"/>
  <c r="J30" i="44"/>
  <c r="H30" i="44"/>
  <c r="F30" i="44"/>
  <c r="D30" i="44"/>
  <c r="C30" i="44"/>
  <c r="B30" i="44"/>
  <c r="Z29" i="44"/>
  <c r="N29" i="44"/>
  <c r="L29" i="44"/>
  <c r="J29" i="44"/>
  <c r="H29" i="44"/>
  <c r="F29" i="44"/>
  <c r="D29" i="44"/>
  <c r="C29" i="44"/>
  <c r="B29" i="44"/>
  <c r="Z28" i="44"/>
  <c r="N28" i="44"/>
  <c r="L28" i="44"/>
  <c r="J28" i="44"/>
  <c r="H28" i="44"/>
  <c r="F28" i="44"/>
  <c r="D28" i="44"/>
  <c r="C28" i="44"/>
  <c r="B28" i="44"/>
  <c r="Z27" i="44"/>
  <c r="N27" i="44"/>
  <c r="L27" i="44"/>
  <c r="J27" i="44"/>
  <c r="H27" i="44"/>
  <c r="F27" i="44"/>
  <c r="D27" i="44"/>
  <c r="C27" i="44"/>
  <c r="B27" i="44"/>
  <c r="Z26" i="44"/>
  <c r="X26" i="44"/>
  <c r="V26" i="44"/>
  <c r="N26" i="44"/>
  <c r="L26" i="44"/>
  <c r="J26" i="44"/>
  <c r="H26" i="44"/>
  <c r="F26" i="44"/>
  <c r="D26" i="44"/>
  <c r="C26" i="44"/>
  <c r="B26" i="44"/>
  <c r="Z25" i="44"/>
  <c r="N25" i="44"/>
  <c r="L25" i="44"/>
  <c r="J25" i="44"/>
  <c r="H25" i="44"/>
  <c r="F25" i="44"/>
  <c r="D25" i="44"/>
  <c r="C25" i="44"/>
  <c r="B25" i="44"/>
  <c r="Z24" i="44"/>
  <c r="N24" i="44"/>
  <c r="L24" i="44"/>
  <c r="J24" i="44"/>
  <c r="H24" i="44"/>
  <c r="F24" i="44"/>
  <c r="D24" i="44"/>
  <c r="C24" i="44"/>
  <c r="B24" i="44"/>
  <c r="Z23" i="44"/>
  <c r="N23" i="44"/>
  <c r="L23" i="44"/>
  <c r="J23" i="44"/>
  <c r="H23" i="44"/>
  <c r="F23" i="44"/>
  <c r="D23" i="44"/>
  <c r="C23" i="44"/>
  <c r="B23" i="44"/>
  <c r="Z22" i="44"/>
  <c r="N22" i="44"/>
  <c r="L22" i="44"/>
  <c r="J22" i="44"/>
  <c r="H22" i="44"/>
  <c r="F22" i="44"/>
  <c r="D22" i="44"/>
  <c r="C22" i="44"/>
  <c r="B22" i="44"/>
  <c r="Z21" i="44"/>
  <c r="N21" i="44"/>
  <c r="L21" i="44"/>
  <c r="J21" i="44"/>
  <c r="H21" i="44"/>
  <c r="F21" i="44"/>
  <c r="D21" i="44"/>
  <c r="C21" i="44"/>
  <c r="B21" i="44"/>
  <c r="Z20" i="44"/>
  <c r="N20" i="44"/>
  <c r="L20" i="44"/>
  <c r="J20" i="44"/>
  <c r="H20" i="44"/>
  <c r="F20" i="44"/>
  <c r="D20" i="44"/>
  <c r="C20" i="44"/>
  <c r="B20" i="44"/>
  <c r="Z19" i="44"/>
  <c r="N19" i="44"/>
  <c r="L19" i="44"/>
  <c r="J19" i="44"/>
  <c r="H19" i="44"/>
  <c r="F19" i="44"/>
  <c r="D19" i="44"/>
  <c r="C19" i="44"/>
  <c r="B19" i="44"/>
  <c r="Z18" i="44"/>
  <c r="N18" i="44"/>
  <c r="L18" i="44"/>
  <c r="J18" i="44"/>
  <c r="H18" i="44"/>
  <c r="F18" i="44"/>
  <c r="D18" i="44"/>
  <c r="C18" i="44"/>
  <c r="B18" i="44"/>
  <c r="Z17" i="44"/>
  <c r="X17" i="44"/>
  <c r="V17" i="44"/>
  <c r="N17" i="44"/>
  <c r="L17" i="44"/>
  <c r="J17" i="44"/>
  <c r="H17" i="44"/>
  <c r="F17" i="44"/>
  <c r="D17" i="44"/>
  <c r="C17" i="44"/>
  <c r="B17" i="44"/>
  <c r="Z16" i="44"/>
  <c r="N16" i="44"/>
  <c r="L16" i="44"/>
  <c r="J16" i="44"/>
  <c r="H16" i="44"/>
  <c r="F16" i="44"/>
  <c r="D16" i="44"/>
  <c r="C16" i="44"/>
  <c r="B16" i="44"/>
  <c r="Z15" i="44"/>
  <c r="N15" i="44"/>
  <c r="L15" i="44"/>
  <c r="J15" i="44"/>
  <c r="H15" i="44"/>
  <c r="F15" i="44"/>
  <c r="D15" i="44"/>
  <c r="C15" i="44"/>
  <c r="B15" i="44"/>
  <c r="Z14" i="44"/>
  <c r="N14" i="44"/>
  <c r="L14" i="44"/>
  <c r="J14" i="44"/>
  <c r="H14" i="44"/>
  <c r="F14" i="44"/>
  <c r="D14" i="44"/>
  <c r="C14" i="44"/>
  <c r="B14" i="44"/>
  <c r="Z13" i="44"/>
  <c r="N13" i="44"/>
  <c r="L13" i="44"/>
  <c r="J13" i="44"/>
  <c r="H13" i="44"/>
  <c r="F13" i="44"/>
  <c r="D13" i="44"/>
  <c r="C13" i="44"/>
  <c r="B13" i="44"/>
  <c r="Z12" i="44"/>
  <c r="N12" i="44"/>
  <c r="L12" i="44"/>
  <c r="J12" i="44"/>
  <c r="H12" i="44"/>
  <c r="F12" i="44"/>
  <c r="D12" i="44"/>
  <c r="C12" i="44"/>
  <c r="B12" i="44"/>
  <c r="Z11" i="44"/>
  <c r="T11" i="44"/>
  <c r="R11" i="44"/>
  <c r="P11" i="44"/>
  <c r="N11" i="44"/>
  <c r="L11" i="44"/>
  <c r="J11" i="44"/>
  <c r="H11" i="44"/>
  <c r="F11" i="44"/>
  <c r="D11" i="44"/>
  <c r="C11" i="44"/>
  <c r="B11" i="44"/>
  <c r="Z10" i="44"/>
  <c r="T10" i="44"/>
  <c r="R10" i="44"/>
  <c r="P10" i="44"/>
  <c r="N10" i="44"/>
  <c r="L10" i="44"/>
  <c r="J10" i="44"/>
  <c r="H10" i="44"/>
  <c r="F10" i="44"/>
  <c r="D10" i="44"/>
  <c r="C10" i="44"/>
  <c r="B10" i="44"/>
  <c r="Z9" i="44"/>
  <c r="T9" i="44"/>
  <c r="R9" i="44"/>
  <c r="P9" i="44"/>
  <c r="N9" i="44"/>
  <c r="L9" i="44"/>
  <c r="J9" i="44"/>
  <c r="H9" i="44"/>
  <c r="F9" i="44"/>
  <c r="D9" i="44"/>
  <c r="C9" i="44"/>
  <c r="B9" i="44"/>
  <c r="Z8" i="44"/>
  <c r="T8" i="44"/>
  <c r="R8" i="44"/>
  <c r="P8" i="44"/>
  <c r="N8" i="44"/>
  <c r="L8" i="44"/>
  <c r="J8" i="44"/>
  <c r="H8" i="44"/>
  <c r="F8" i="44"/>
  <c r="D8" i="44"/>
  <c r="C8" i="44"/>
  <c r="B8" i="44"/>
  <c r="R39" i="4"/>
  <c r="P39" i="4"/>
  <c r="N39" i="4"/>
  <c r="L39" i="4"/>
  <c r="J39" i="4"/>
  <c r="H39" i="4"/>
  <c r="F39" i="4"/>
  <c r="D39" i="4"/>
  <c r="C39" i="4"/>
  <c r="B39" i="4"/>
  <c r="R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3" i="4"/>
  <c r="P33" i="4"/>
  <c r="N33" i="4"/>
  <c r="L33" i="4"/>
  <c r="J33" i="4"/>
  <c r="H33" i="4"/>
  <c r="F33" i="4"/>
  <c r="D33" i="4"/>
  <c r="C33" i="4"/>
  <c r="B33" i="4"/>
  <c r="R32" i="4"/>
  <c r="P32" i="4"/>
  <c r="N32" i="4"/>
  <c r="L32" i="4"/>
  <c r="J32" i="4"/>
  <c r="H32" i="4"/>
  <c r="F32" i="4"/>
  <c r="D32" i="4"/>
  <c r="C32" i="4"/>
  <c r="B32" i="4"/>
  <c r="R31" i="4"/>
  <c r="P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P27" i="4"/>
  <c r="N27" i="4"/>
  <c r="L27" i="4"/>
  <c r="J27" i="4"/>
  <c r="H27" i="4"/>
  <c r="F27" i="4"/>
  <c r="D27" i="4"/>
  <c r="C27" i="4"/>
  <c r="B27" i="4"/>
  <c r="R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H11" i="4"/>
  <c r="F11" i="4"/>
  <c r="D11" i="4"/>
  <c r="C11" i="4"/>
  <c r="B11" i="4"/>
  <c r="R10" i="4"/>
  <c r="H10" i="4"/>
  <c r="F10" i="4"/>
  <c r="D10" i="4"/>
  <c r="C10" i="4"/>
  <c r="B10" i="4"/>
  <c r="R9" i="4"/>
  <c r="P9" i="4"/>
  <c r="N9" i="4"/>
  <c r="L9" i="4"/>
  <c r="J9" i="4"/>
  <c r="H9" i="4"/>
  <c r="F9" i="4"/>
  <c r="D9" i="4"/>
  <c r="C9" i="4"/>
  <c r="B9" i="4"/>
  <c r="R8" i="4"/>
  <c r="P8" i="4"/>
  <c r="N8" i="4"/>
  <c r="L8" i="4"/>
  <c r="J8" i="4"/>
  <c r="H8" i="4"/>
  <c r="F8" i="4"/>
  <c r="D8" i="4"/>
  <c r="C8" i="4"/>
  <c r="B8" i="4"/>
  <c r="R35" i="2"/>
  <c r="P35" i="2"/>
  <c r="N35" i="2"/>
  <c r="L35" i="2"/>
  <c r="J35" i="2"/>
  <c r="H35" i="2"/>
  <c r="F35" i="2"/>
  <c r="D35" i="2"/>
  <c r="C35" i="2"/>
  <c r="B35" i="2"/>
  <c r="R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9" i="2"/>
  <c r="P29" i="2"/>
  <c r="N29" i="2"/>
  <c r="L29" i="2"/>
  <c r="J29" i="2"/>
  <c r="H29" i="2"/>
  <c r="F29" i="2"/>
  <c r="D29" i="2"/>
  <c r="C29" i="2"/>
  <c r="B29" i="2"/>
  <c r="R28" i="2"/>
  <c r="P28" i="2"/>
  <c r="N28" i="2"/>
  <c r="L28" i="2"/>
  <c r="J28" i="2"/>
  <c r="H28" i="2"/>
  <c r="F28" i="2"/>
  <c r="D28" i="2"/>
  <c r="C28" i="2"/>
  <c r="B28" i="2"/>
  <c r="R27" i="2"/>
  <c r="P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P23" i="2"/>
  <c r="N23" i="2"/>
  <c r="L23" i="2"/>
  <c r="J23" i="2"/>
  <c r="H23" i="2"/>
  <c r="F23" i="2"/>
  <c r="D23" i="2"/>
  <c r="C23" i="2"/>
  <c r="B23" i="2"/>
  <c r="R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H9" i="2"/>
  <c r="F9" i="2"/>
  <c r="D9" i="2"/>
  <c r="C9" i="2"/>
  <c r="B9" i="2"/>
  <c r="R8" i="2"/>
  <c r="P8" i="2"/>
  <c r="N8" i="2"/>
  <c r="L8" i="2"/>
  <c r="J8" i="2"/>
  <c r="H8" i="2"/>
  <c r="F8" i="2"/>
  <c r="D8" i="2"/>
  <c r="C8" i="2"/>
  <c r="B8" i="2"/>
  <c r="R27" i="63"/>
  <c r="L27" i="63"/>
  <c r="J27" i="63"/>
  <c r="H27" i="63"/>
  <c r="F27" i="63"/>
  <c r="D27" i="63"/>
  <c r="C27" i="63"/>
  <c r="B27" i="63"/>
  <c r="R26" i="63"/>
  <c r="N26" i="63"/>
  <c r="L26" i="63"/>
  <c r="J26" i="63"/>
  <c r="H26" i="63"/>
  <c r="F26" i="63"/>
  <c r="D26" i="63"/>
  <c r="C26" i="63"/>
  <c r="B26" i="63"/>
  <c r="R25" i="63"/>
  <c r="L25" i="63"/>
  <c r="J25" i="63"/>
  <c r="H25" i="63"/>
  <c r="F25" i="63"/>
  <c r="D25" i="63"/>
  <c r="C25" i="63"/>
  <c r="B25" i="63"/>
  <c r="R24" i="63"/>
  <c r="P24" i="63"/>
  <c r="N24" i="63"/>
  <c r="L24" i="63"/>
  <c r="J24" i="63"/>
  <c r="H24" i="63"/>
  <c r="F24" i="63"/>
  <c r="D24" i="63"/>
  <c r="C24" i="63"/>
  <c r="B24" i="63"/>
  <c r="R23" i="63"/>
  <c r="L23" i="63"/>
  <c r="J23" i="63"/>
  <c r="H23" i="63"/>
  <c r="F23" i="63"/>
  <c r="D23" i="63"/>
  <c r="C23" i="63"/>
  <c r="B23" i="63"/>
  <c r="R22" i="63"/>
  <c r="P22" i="63"/>
  <c r="N22" i="63"/>
  <c r="L22" i="63"/>
  <c r="J22" i="63"/>
  <c r="H22" i="63"/>
  <c r="F22" i="63"/>
  <c r="D22" i="63"/>
  <c r="C22" i="63"/>
  <c r="B22" i="63"/>
  <c r="R21" i="63"/>
  <c r="P21" i="63"/>
  <c r="N21" i="63"/>
  <c r="L21" i="63"/>
  <c r="J21" i="63"/>
  <c r="H21" i="63"/>
  <c r="F21" i="63"/>
  <c r="D21" i="63"/>
  <c r="C21" i="63"/>
  <c r="B21" i="63"/>
  <c r="R20" i="63"/>
  <c r="P20" i="63"/>
  <c r="N20" i="63"/>
  <c r="L20" i="63"/>
  <c r="J20" i="63"/>
  <c r="H20" i="63"/>
  <c r="F20" i="63"/>
  <c r="D20" i="63"/>
  <c r="C20" i="63"/>
  <c r="B20" i="63"/>
  <c r="R19" i="63"/>
  <c r="P19" i="63"/>
  <c r="N19" i="63"/>
  <c r="L19" i="63"/>
  <c r="J19" i="63"/>
  <c r="H19" i="63"/>
  <c r="F19" i="63"/>
  <c r="D19" i="63"/>
  <c r="C19" i="63"/>
  <c r="B19" i="63"/>
  <c r="R18" i="63"/>
  <c r="P18" i="63"/>
  <c r="N18" i="63"/>
  <c r="L18" i="63"/>
  <c r="J18" i="63"/>
  <c r="H18" i="63"/>
  <c r="F18" i="63"/>
  <c r="D18" i="63"/>
  <c r="C18" i="63"/>
  <c r="B18" i="63"/>
  <c r="R17" i="63"/>
  <c r="P17" i="63"/>
  <c r="N17" i="63"/>
  <c r="L17" i="63"/>
  <c r="J17" i="63"/>
  <c r="H17" i="63"/>
  <c r="F17" i="63"/>
  <c r="D17" i="63"/>
  <c r="C17" i="63"/>
  <c r="B17" i="63"/>
  <c r="R16" i="63"/>
  <c r="P16" i="63"/>
  <c r="N16" i="63"/>
  <c r="L16" i="63"/>
  <c r="J16" i="63"/>
  <c r="H16" i="63"/>
  <c r="F16" i="63"/>
  <c r="D16" i="63"/>
  <c r="C16" i="63"/>
  <c r="B16" i="63"/>
  <c r="R15" i="63"/>
  <c r="P15" i="63"/>
  <c r="N15" i="63"/>
  <c r="L15" i="63"/>
  <c r="J15" i="63"/>
  <c r="H15" i="63"/>
  <c r="F15" i="63"/>
  <c r="D15" i="63"/>
  <c r="C15" i="63"/>
  <c r="B15" i="63"/>
  <c r="R14" i="63"/>
  <c r="P14" i="63"/>
  <c r="N14" i="63"/>
  <c r="L14" i="63"/>
  <c r="J14" i="63"/>
  <c r="H14" i="63"/>
  <c r="F14" i="63"/>
  <c r="D14" i="63"/>
  <c r="C14" i="63"/>
  <c r="B14" i="63"/>
  <c r="R13" i="63"/>
  <c r="P13" i="63"/>
  <c r="N13" i="63"/>
  <c r="L13" i="63"/>
  <c r="J13" i="63"/>
  <c r="H13" i="63"/>
  <c r="F13" i="63"/>
  <c r="D13" i="63"/>
  <c r="C13" i="63"/>
  <c r="B13" i="63"/>
  <c r="R12" i="63"/>
  <c r="L12" i="63"/>
  <c r="J12" i="63"/>
  <c r="H12" i="63"/>
  <c r="F12" i="63"/>
  <c r="D12" i="63"/>
  <c r="C12" i="63"/>
  <c r="B12" i="63"/>
  <c r="R11" i="63"/>
  <c r="P11" i="63"/>
  <c r="N11" i="63"/>
  <c r="L11" i="63"/>
  <c r="J11" i="63"/>
  <c r="H11" i="63"/>
  <c r="F11" i="63"/>
  <c r="D11" i="63"/>
  <c r="C11" i="63"/>
  <c r="B11" i="63"/>
  <c r="R10" i="63"/>
  <c r="P10" i="63"/>
  <c r="N10" i="63"/>
  <c r="L10" i="63"/>
  <c r="J10" i="63"/>
  <c r="H10" i="63"/>
  <c r="F10" i="63"/>
  <c r="D10" i="63"/>
  <c r="C10" i="63"/>
  <c r="B10" i="63"/>
  <c r="R9" i="63"/>
  <c r="N9" i="63"/>
  <c r="L9" i="63"/>
  <c r="J9" i="63"/>
  <c r="H9" i="63"/>
  <c r="F9" i="63"/>
  <c r="D9" i="63"/>
  <c r="C9" i="63"/>
  <c r="B9" i="63"/>
  <c r="R8" i="63"/>
  <c r="P8" i="63"/>
  <c r="N8" i="63"/>
  <c r="L8" i="63"/>
  <c r="J8" i="63"/>
  <c r="H8" i="63"/>
  <c r="F8" i="63"/>
  <c r="D8" i="63"/>
  <c r="C8" i="63"/>
  <c r="B8" i="63"/>
  <c r="R27" i="62"/>
  <c r="L27" i="62"/>
  <c r="J27" i="62"/>
  <c r="H27" i="62"/>
  <c r="F27" i="62"/>
  <c r="D27" i="62"/>
  <c r="C27" i="62"/>
  <c r="B27" i="62"/>
  <c r="R26" i="62"/>
  <c r="N26" i="62"/>
  <c r="L26" i="62"/>
  <c r="J26" i="62"/>
  <c r="H26" i="62"/>
  <c r="F26" i="62"/>
  <c r="D26" i="62"/>
  <c r="C26" i="62"/>
  <c r="B26" i="62"/>
  <c r="R25" i="62"/>
  <c r="L25" i="62"/>
  <c r="J25" i="62"/>
  <c r="H25" i="62"/>
  <c r="F25" i="62"/>
  <c r="D25" i="62"/>
  <c r="C25" i="62"/>
  <c r="B25" i="62"/>
  <c r="R24" i="62"/>
  <c r="P24" i="62"/>
  <c r="N24" i="62"/>
  <c r="L24" i="62"/>
  <c r="J24" i="62"/>
  <c r="H24" i="62"/>
  <c r="F24" i="62"/>
  <c r="D24" i="62"/>
  <c r="C24" i="62"/>
  <c r="B24" i="62"/>
  <c r="R23" i="62"/>
  <c r="L23" i="62"/>
  <c r="J23" i="62"/>
  <c r="H23" i="62"/>
  <c r="F23" i="62"/>
  <c r="D23" i="62"/>
  <c r="C23" i="62"/>
  <c r="B23" i="62"/>
  <c r="R22" i="62"/>
  <c r="P22" i="62"/>
  <c r="N22" i="62"/>
  <c r="L22" i="62"/>
  <c r="J22" i="62"/>
  <c r="H22" i="62"/>
  <c r="F22" i="62"/>
  <c r="D22" i="62"/>
  <c r="C22" i="62"/>
  <c r="B22" i="62"/>
  <c r="R21" i="62"/>
  <c r="P21" i="62"/>
  <c r="N21" i="62"/>
  <c r="L21" i="62"/>
  <c r="J21" i="62"/>
  <c r="H21" i="62"/>
  <c r="F21" i="62"/>
  <c r="D21" i="62"/>
  <c r="C21" i="62"/>
  <c r="B21" i="62"/>
  <c r="R20" i="62"/>
  <c r="P20" i="62"/>
  <c r="N20" i="62"/>
  <c r="L20" i="62"/>
  <c r="J20" i="62"/>
  <c r="H20" i="62"/>
  <c r="F20" i="62"/>
  <c r="D20" i="62"/>
  <c r="C20" i="62"/>
  <c r="B20" i="62"/>
  <c r="R19" i="62"/>
  <c r="P19" i="62"/>
  <c r="N19" i="62"/>
  <c r="L19" i="62"/>
  <c r="J19" i="62"/>
  <c r="H19" i="62"/>
  <c r="F19" i="62"/>
  <c r="D19" i="62"/>
  <c r="C19" i="62"/>
  <c r="B19" i="62"/>
  <c r="R18" i="62"/>
  <c r="P18" i="62"/>
  <c r="N18" i="62"/>
  <c r="L18" i="62"/>
  <c r="J18" i="62"/>
  <c r="H18" i="62"/>
  <c r="F18" i="62"/>
  <c r="D18" i="62"/>
  <c r="C18" i="62"/>
  <c r="B18" i="62"/>
  <c r="R17" i="62"/>
  <c r="P17" i="62"/>
  <c r="N17" i="62"/>
  <c r="L17" i="62"/>
  <c r="J17" i="62"/>
  <c r="H17" i="62"/>
  <c r="F17" i="62"/>
  <c r="D17" i="62"/>
  <c r="C17" i="62"/>
  <c r="B17" i="62"/>
  <c r="R16" i="62"/>
  <c r="P16" i="62"/>
  <c r="N16" i="62"/>
  <c r="L16" i="62"/>
  <c r="J16" i="62"/>
  <c r="H16" i="62"/>
  <c r="F16" i="62"/>
  <c r="D16" i="62"/>
  <c r="C16" i="62"/>
  <c r="B16" i="62"/>
  <c r="R15" i="62"/>
  <c r="P15" i="62"/>
  <c r="N15" i="62"/>
  <c r="L15" i="62"/>
  <c r="J15" i="62"/>
  <c r="H15" i="62"/>
  <c r="F15" i="62"/>
  <c r="D15" i="62"/>
  <c r="C15" i="62"/>
  <c r="B15" i="62"/>
  <c r="R14" i="62"/>
  <c r="P14" i="62"/>
  <c r="N14" i="62"/>
  <c r="L14" i="62"/>
  <c r="J14" i="62"/>
  <c r="H14" i="62"/>
  <c r="F14" i="62"/>
  <c r="D14" i="62"/>
  <c r="C14" i="62"/>
  <c r="B14" i="62"/>
  <c r="R13" i="62"/>
  <c r="P13" i="62"/>
  <c r="N13" i="62"/>
  <c r="L13" i="62"/>
  <c r="J13" i="62"/>
  <c r="H13" i="62"/>
  <c r="F13" i="62"/>
  <c r="D13" i="62"/>
  <c r="C13" i="62"/>
  <c r="B13" i="62"/>
  <c r="R12" i="62"/>
  <c r="L12" i="62"/>
  <c r="J12" i="62"/>
  <c r="H12" i="62"/>
  <c r="F12" i="62"/>
  <c r="D12" i="62"/>
  <c r="C12" i="62"/>
  <c r="B12" i="62"/>
  <c r="R11" i="62"/>
  <c r="P11" i="62"/>
  <c r="N11" i="62"/>
  <c r="L11" i="62"/>
  <c r="J11" i="62"/>
  <c r="H11" i="62"/>
  <c r="F11" i="62"/>
  <c r="D11" i="62"/>
  <c r="C11" i="62"/>
  <c r="B11" i="62"/>
  <c r="R10" i="62"/>
  <c r="P10" i="62"/>
  <c r="N10" i="62"/>
  <c r="L10" i="62"/>
  <c r="J10" i="62"/>
  <c r="H10" i="62"/>
  <c r="F10" i="62"/>
  <c r="D10" i="62"/>
  <c r="C10" i="62"/>
  <c r="B10" i="62"/>
  <c r="R9" i="62"/>
  <c r="N9" i="62"/>
  <c r="L9" i="62"/>
  <c r="J9" i="62"/>
  <c r="H9" i="62"/>
  <c r="F9" i="62"/>
  <c r="D9" i="62"/>
  <c r="C9" i="62"/>
  <c r="B9" i="62"/>
  <c r="R8" i="62"/>
  <c r="P8" i="62"/>
  <c r="N8" i="62"/>
  <c r="L8" i="62"/>
  <c r="J8" i="62"/>
  <c r="H8" i="62"/>
  <c r="F8" i="62"/>
  <c r="D8" i="62"/>
  <c r="C8" i="62"/>
  <c r="B8" i="62"/>
  <c r="R30" i="64"/>
  <c r="P30" i="64"/>
  <c r="N30" i="64"/>
  <c r="L30" i="64"/>
  <c r="J30" i="64"/>
  <c r="H30" i="64"/>
  <c r="F30" i="64"/>
  <c r="D30" i="64"/>
  <c r="C30" i="64"/>
  <c r="B30" i="64"/>
  <c r="R29" i="64"/>
  <c r="F29" i="64"/>
  <c r="D29" i="64"/>
  <c r="C29" i="64"/>
  <c r="B29" i="64"/>
  <c r="R28" i="64"/>
  <c r="J28" i="64"/>
  <c r="H28" i="64"/>
  <c r="F28" i="64"/>
  <c r="D28" i="64"/>
  <c r="C28" i="64"/>
  <c r="B28" i="64"/>
  <c r="R27" i="64"/>
  <c r="P27" i="64"/>
  <c r="N27" i="64"/>
  <c r="L27" i="64"/>
  <c r="J27" i="64"/>
  <c r="H27" i="64"/>
  <c r="F27" i="64"/>
  <c r="D27" i="64"/>
  <c r="C27" i="64"/>
  <c r="B27" i="64"/>
  <c r="R26" i="64"/>
  <c r="P26" i="64"/>
  <c r="N26" i="64"/>
  <c r="L26" i="64"/>
  <c r="J26" i="64"/>
  <c r="H26" i="64"/>
  <c r="F26" i="64"/>
  <c r="D26" i="64"/>
  <c r="C26" i="64"/>
  <c r="B26" i="64"/>
  <c r="R25" i="64"/>
  <c r="P25" i="64"/>
  <c r="N25" i="64"/>
  <c r="L25" i="64"/>
  <c r="J25" i="64"/>
  <c r="H25" i="64"/>
  <c r="F25" i="64"/>
  <c r="D25" i="64"/>
  <c r="C25" i="64"/>
  <c r="B25" i="64"/>
  <c r="R24" i="64"/>
  <c r="F24" i="64"/>
  <c r="D24" i="64"/>
  <c r="C24" i="64"/>
  <c r="B24" i="64"/>
  <c r="R23" i="64"/>
  <c r="P23" i="64"/>
  <c r="N23" i="64"/>
  <c r="L23" i="64"/>
  <c r="J23" i="64"/>
  <c r="H23" i="64"/>
  <c r="F23" i="64"/>
  <c r="D23" i="64"/>
  <c r="C23" i="64"/>
  <c r="B23" i="64"/>
  <c r="R22" i="64"/>
  <c r="L22" i="64"/>
  <c r="J22" i="64"/>
  <c r="H22" i="64"/>
  <c r="F22" i="64"/>
  <c r="D22" i="64"/>
  <c r="C22" i="64"/>
  <c r="B22" i="64"/>
  <c r="R21" i="64"/>
  <c r="P21" i="64"/>
  <c r="N21" i="64"/>
  <c r="L21" i="64"/>
  <c r="J21" i="64"/>
  <c r="H21" i="64"/>
  <c r="F21" i="64"/>
  <c r="D21" i="64"/>
  <c r="C21" i="64"/>
  <c r="B21" i="64"/>
  <c r="R20" i="64"/>
  <c r="P20" i="64"/>
  <c r="N20" i="64"/>
  <c r="L20" i="64"/>
  <c r="J20" i="64"/>
  <c r="H20" i="64"/>
  <c r="F20" i="64"/>
  <c r="D20" i="64"/>
  <c r="C20" i="64"/>
  <c r="B20" i="64"/>
  <c r="R19" i="64"/>
  <c r="P19" i="64"/>
  <c r="N19" i="64"/>
  <c r="L19" i="64"/>
  <c r="J19" i="64"/>
  <c r="H19" i="64"/>
  <c r="F19" i="64"/>
  <c r="D19" i="64"/>
  <c r="C19" i="64"/>
  <c r="B19" i="64"/>
  <c r="R18" i="64"/>
  <c r="P18" i="64"/>
  <c r="N18" i="64"/>
  <c r="L18" i="64"/>
  <c r="J18" i="64"/>
  <c r="H18" i="64"/>
  <c r="F18" i="64"/>
  <c r="D18" i="64"/>
  <c r="C18" i="64"/>
  <c r="B18" i="64"/>
  <c r="R17" i="64"/>
  <c r="P17" i="64"/>
  <c r="N17" i="64"/>
  <c r="L17" i="64"/>
  <c r="J17" i="64"/>
  <c r="H17" i="64"/>
  <c r="F17" i="64"/>
  <c r="D17" i="64"/>
  <c r="C17" i="64"/>
  <c r="B17" i="64"/>
  <c r="R16" i="64"/>
  <c r="P16" i="64"/>
  <c r="N16" i="64"/>
  <c r="L16" i="64"/>
  <c r="J16" i="64"/>
  <c r="H16" i="64"/>
  <c r="F16" i="64"/>
  <c r="D16" i="64"/>
  <c r="C16" i="64"/>
  <c r="B16" i="64"/>
  <c r="R15" i="64"/>
  <c r="P15" i="64"/>
  <c r="N15" i="64"/>
  <c r="L15" i="64"/>
  <c r="J15" i="64"/>
  <c r="H15" i="64"/>
  <c r="F15" i="64"/>
  <c r="D15" i="64"/>
  <c r="C15" i="64"/>
  <c r="B15" i="64"/>
  <c r="R14" i="64"/>
  <c r="P14" i="64"/>
  <c r="N14" i="64"/>
  <c r="L14" i="64"/>
  <c r="J14" i="64"/>
  <c r="H14" i="64"/>
  <c r="F14" i="64"/>
  <c r="D14" i="64"/>
  <c r="C14" i="64"/>
  <c r="B14" i="64"/>
  <c r="R13" i="64"/>
  <c r="P13" i="64"/>
  <c r="N13" i="64"/>
  <c r="L13" i="64"/>
  <c r="J13" i="64"/>
  <c r="H13" i="64"/>
  <c r="F13" i="64"/>
  <c r="D13" i="64"/>
  <c r="C13" i="64"/>
  <c r="B13" i="64"/>
  <c r="R12" i="64"/>
  <c r="P12" i="64"/>
  <c r="N12" i="64"/>
  <c r="L12" i="64"/>
  <c r="J12" i="64"/>
  <c r="H12" i="64"/>
  <c r="F12" i="64"/>
  <c r="D12" i="64"/>
  <c r="C12" i="64"/>
  <c r="B12" i="64"/>
  <c r="R11" i="64"/>
  <c r="P11" i="64"/>
  <c r="N11" i="64"/>
  <c r="L11" i="64"/>
  <c r="J11" i="64"/>
  <c r="H11" i="64"/>
  <c r="F11" i="64"/>
  <c r="D11" i="64"/>
  <c r="C11" i="64"/>
  <c r="B11" i="64"/>
  <c r="R10" i="64"/>
  <c r="P10" i="64"/>
  <c r="N10" i="64"/>
  <c r="L10" i="64"/>
  <c r="J10" i="64"/>
  <c r="H10" i="64"/>
  <c r="F10" i="64"/>
  <c r="D10" i="64"/>
  <c r="C10" i="64"/>
  <c r="B10" i="64"/>
  <c r="R9" i="64"/>
  <c r="H9" i="64"/>
  <c r="F9" i="64"/>
  <c r="D9" i="64"/>
  <c r="C9" i="64"/>
  <c r="B9" i="64"/>
  <c r="R8" i="64"/>
  <c r="P8" i="64"/>
  <c r="N8" i="64"/>
  <c r="L8" i="64"/>
  <c r="J8" i="64"/>
  <c r="H8" i="64"/>
  <c r="F8" i="64"/>
  <c r="D8" i="64"/>
  <c r="C8" i="64"/>
  <c r="B8" i="64"/>
  <c r="R30" i="65"/>
  <c r="P30" i="65"/>
  <c r="N30" i="65"/>
  <c r="L30" i="65"/>
  <c r="J30" i="65"/>
  <c r="H30" i="65"/>
  <c r="F30" i="65"/>
  <c r="D30" i="65"/>
  <c r="C30" i="65"/>
  <c r="B30" i="65"/>
  <c r="R29" i="65"/>
  <c r="F29" i="65"/>
  <c r="D29" i="65"/>
  <c r="C29" i="65"/>
  <c r="B29" i="65"/>
  <c r="R28" i="65"/>
  <c r="J28" i="65"/>
  <c r="H28" i="65"/>
  <c r="F28" i="65"/>
  <c r="D28" i="65"/>
  <c r="C28" i="65"/>
  <c r="B28" i="65"/>
  <c r="R27" i="65"/>
  <c r="P27" i="65"/>
  <c r="N27" i="65"/>
  <c r="L27" i="65"/>
  <c r="J27" i="65"/>
  <c r="H27" i="65"/>
  <c r="F27" i="65"/>
  <c r="D27" i="65"/>
  <c r="C27" i="65"/>
  <c r="B27" i="65"/>
  <c r="R26" i="65"/>
  <c r="P26" i="65"/>
  <c r="N26" i="65"/>
  <c r="L26" i="65"/>
  <c r="J26" i="65"/>
  <c r="H26" i="65"/>
  <c r="F26" i="65"/>
  <c r="D26" i="65"/>
  <c r="C26" i="65"/>
  <c r="B26" i="65"/>
  <c r="R25" i="65"/>
  <c r="P25" i="65"/>
  <c r="N25" i="65"/>
  <c r="L25" i="65"/>
  <c r="J25" i="65"/>
  <c r="H25" i="65"/>
  <c r="F25" i="65"/>
  <c r="D25" i="65"/>
  <c r="C25" i="65"/>
  <c r="B25" i="65"/>
  <c r="R24" i="65"/>
  <c r="F24" i="65"/>
  <c r="D24" i="65"/>
  <c r="C24" i="65"/>
  <c r="B24" i="65"/>
  <c r="R23" i="65"/>
  <c r="P23" i="65"/>
  <c r="N23" i="65"/>
  <c r="L23" i="65"/>
  <c r="J23" i="65"/>
  <c r="H23" i="65"/>
  <c r="F23" i="65"/>
  <c r="D23" i="65"/>
  <c r="C23" i="65"/>
  <c r="B23" i="65"/>
  <c r="R22" i="65"/>
  <c r="L22" i="65"/>
  <c r="J22" i="65"/>
  <c r="H22" i="65"/>
  <c r="F22" i="65"/>
  <c r="D22" i="65"/>
  <c r="C22" i="65"/>
  <c r="B22" i="65"/>
  <c r="R21" i="65"/>
  <c r="P21" i="65"/>
  <c r="N21" i="65"/>
  <c r="L21" i="65"/>
  <c r="J21" i="65"/>
  <c r="H21" i="65"/>
  <c r="F21" i="65"/>
  <c r="D21" i="65"/>
  <c r="C21" i="65"/>
  <c r="B21" i="65"/>
  <c r="R20" i="65"/>
  <c r="P20" i="65"/>
  <c r="N20" i="65"/>
  <c r="L20" i="65"/>
  <c r="J20" i="65"/>
  <c r="H20" i="65"/>
  <c r="F20" i="65"/>
  <c r="D20" i="65"/>
  <c r="C20" i="65"/>
  <c r="B20" i="65"/>
  <c r="R19" i="65"/>
  <c r="P19" i="65"/>
  <c r="N19" i="65"/>
  <c r="L19" i="65"/>
  <c r="J19" i="65"/>
  <c r="H19" i="65"/>
  <c r="F19" i="65"/>
  <c r="D19" i="65"/>
  <c r="C19" i="65"/>
  <c r="B19" i="65"/>
  <c r="R18" i="65"/>
  <c r="P18" i="65"/>
  <c r="N18" i="65"/>
  <c r="L18" i="65"/>
  <c r="J18" i="65"/>
  <c r="H18" i="65"/>
  <c r="F18" i="65"/>
  <c r="D18" i="65"/>
  <c r="C18" i="65"/>
  <c r="B18" i="65"/>
  <c r="R17" i="65"/>
  <c r="P17" i="65"/>
  <c r="N17" i="65"/>
  <c r="L17" i="65"/>
  <c r="J17" i="65"/>
  <c r="H17" i="65"/>
  <c r="F17" i="65"/>
  <c r="D17" i="65"/>
  <c r="C17" i="65"/>
  <c r="B17" i="65"/>
  <c r="R16" i="65"/>
  <c r="P16" i="65"/>
  <c r="N16" i="65"/>
  <c r="L16" i="65"/>
  <c r="J16" i="65"/>
  <c r="H16" i="65"/>
  <c r="F16" i="65"/>
  <c r="D16" i="65"/>
  <c r="C16" i="65"/>
  <c r="B16" i="65"/>
  <c r="R15" i="65"/>
  <c r="P15" i="65"/>
  <c r="N15" i="65"/>
  <c r="L15" i="65"/>
  <c r="J15" i="65"/>
  <c r="H15" i="65"/>
  <c r="F15" i="65"/>
  <c r="D15" i="65"/>
  <c r="C15" i="65"/>
  <c r="B15" i="65"/>
  <c r="R14" i="65"/>
  <c r="P14" i="65"/>
  <c r="N14" i="65"/>
  <c r="L14" i="65"/>
  <c r="J14" i="65"/>
  <c r="H14" i="65"/>
  <c r="F14" i="65"/>
  <c r="D14" i="65"/>
  <c r="C14" i="65"/>
  <c r="B14" i="65"/>
  <c r="R13" i="65"/>
  <c r="P13" i="65"/>
  <c r="N13" i="65"/>
  <c r="L13" i="65"/>
  <c r="J13" i="65"/>
  <c r="H13" i="65"/>
  <c r="F13" i="65"/>
  <c r="D13" i="65"/>
  <c r="C13" i="65"/>
  <c r="B13" i="65"/>
  <c r="R12" i="65"/>
  <c r="P12" i="65"/>
  <c r="N12" i="65"/>
  <c r="L12" i="65"/>
  <c r="J12" i="65"/>
  <c r="H12" i="65"/>
  <c r="F12" i="65"/>
  <c r="D12" i="65"/>
  <c r="C12" i="65"/>
  <c r="B12" i="65"/>
  <c r="R11" i="65"/>
  <c r="P11" i="65"/>
  <c r="N11" i="65"/>
  <c r="L11" i="65"/>
  <c r="J11" i="65"/>
  <c r="H11" i="65"/>
  <c r="F11" i="65"/>
  <c r="D11" i="65"/>
  <c r="C11" i="65"/>
  <c r="B11" i="65"/>
  <c r="R10" i="65"/>
  <c r="P10" i="65"/>
  <c r="N10" i="65"/>
  <c r="L10" i="65"/>
  <c r="J10" i="65"/>
  <c r="H10" i="65"/>
  <c r="F10" i="65"/>
  <c r="D10" i="65"/>
  <c r="C10" i="65"/>
  <c r="B10" i="65"/>
  <c r="R9" i="65"/>
  <c r="H9" i="65"/>
  <c r="F9" i="65"/>
  <c r="D9" i="65"/>
  <c r="C9" i="65"/>
  <c r="B9" i="65"/>
  <c r="R8" i="65"/>
  <c r="P8" i="65"/>
  <c r="N8" i="65"/>
  <c r="L8" i="65"/>
  <c r="J8" i="65"/>
  <c r="H8" i="65"/>
  <c r="F8" i="65"/>
  <c r="D8" i="65"/>
  <c r="C8" i="65"/>
  <c r="B8" i="65"/>
  <c r="R18" i="66"/>
  <c r="P18" i="66"/>
  <c r="N18" i="66"/>
  <c r="L18" i="66"/>
  <c r="J18" i="66"/>
  <c r="H18" i="66"/>
  <c r="F18" i="66"/>
  <c r="D18" i="66"/>
  <c r="C18" i="66"/>
  <c r="B18" i="66"/>
  <c r="R17" i="66"/>
  <c r="P17" i="66"/>
  <c r="N17" i="66"/>
  <c r="L17" i="66"/>
  <c r="J17" i="66"/>
  <c r="H17" i="66"/>
  <c r="F17" i="66"/>
  <c r="D17" i="66"/>
  <c r="C17" i="66"/>
  <c r="B17" i="66"/>
  <c r="R16" i="66"/>
  <c r="P16" i="66"/>
  <c r="N16" i="66"/>
  <c r="L16" i="66"/>
  <c r="J16" i="66"/>
  <c r="H16" i="66"/>
  <c r="F16" i="66"/>
  <c r="D16" i="66"/>
  <c r="C16" i="66"/>
  <c r="B16" i="66"/>
  <c r="R15" i="66"/>
  <c r="P15" i="66"/>
  <c r="N15" i="66"/>
  <c r="L15" i="66"/>
  <c r="J15" i="66"/>
  <c r="H15" i="66"/>
  <c r="F15" i="66"/>
  <c r="D15" i="66"/>
  <c r="C15" i="66"/>
  <c r="B15" i="66"/>
  <c r="R14" i="66"/>
  <c r="P14" i="66"/>
  <c r="N14" i="66"/>
  <c r="L14" i="66"/>
  <c r="J14" i="66"/>
  <c r="H14" i="66"/>
  <c r="F14" i="66"/>
  <c r="D14" i="66"/>
  <c r="C14" i="66"/>
  <c r="B14" i="66"/>
  <c r="R13" i="66"/>
  <c r="P13" i="66"/>
  <c r="N13" i="66"/>
  <c r="L13" i="66"/>
  <c r="J13" i="66"/>
  <c r="H13" i="66"/>
  <c r="F13" i="66"/>
  <c r="D13" i="66"/>
  <c r="C13" i="66"/>
  <c r="B13" i="66"/>
  <c r="R12" i="66"/>
  <c r="P12" i="66"/>
  <c r="N12" i="66"/>
  <c r="L12" i="66"/>
  <c r="J12" i="66"/>
  <c r="H12" i="66"/>
  <c r="F12" i="66"/>
  <c r="D12" i="66"/>
  <c r="C12" i="66"/>
  <c r="B12" i="66"/>
  <c r="R11" i="66"/>
  <c r="P11" i="66"/>
  <c r="N11" i="66"/>
  <c r="L11" i="66"/>
  <c r="J11" i="66"/>
  <c r="H11" i="66"/>
  <c r="F11" i="66"/>
  <c r="D11" i="66"/>
  <c r="C11" i="66"/>
  <c r="B11" i="66"/>
  <c r="R10" i="66"/>
  <c r="P10" i="66"/>
  <c r="N10" i="66"/>
  <c r="L10" i="66"/>
  <c r="J10" i="66"/>
  <c r="H10" i="66"/>
  <c r="F10" i="66"/>
  <c r="D10" i="66"/>
  <c r="C10" i="66"/>
  <c r="B10" i="66"/>
  <c r="R9" i="66"/>
  <c r="P9" i="66"/>
  <c r="N9" i="66"/>
  <c r="L9" i="66"/>
  <c r="J9" i="66"/>
  <c r="H9" i="66"/>
  <c r="F9" i="66"/>
  <c r="D9" i="66"/>
  <c r="C9" i="66"/>
  <c r="B9" i="66"/>
  <c r="R8" i="66"/>
  <c r="P8" i="66"/>
  <c r="N8" i="66"/>
  <c r="L8" i="66"/>
  <c r="J8" i="66"/>
  <c r="H8" i="66"/>
  <c r="F8" i="66"/>
  <c r="D8" i="66"/>
  <c r="C8" i="66"/>
  <c r="B8" i="66"/>
  <c r="R18" i="67"/>
  <c r="P18" i="67"/>
  <c r="N18" i="67"/>
  <c r="L18" i="67"/>
  <c r="J18" i="67"/>
  <c r="H18" i="67"/>
  <c r="F18" i="67"/>
  <c r="D18" i="67"/>
  <c r="C18" i="67"/>
  <c r="B18" i="67"/>
  <c r="R17" i="67"/>
  <c r="P17" i="67"/>
  <c r="N17" i="67"/>
  <c r="L17" i="67"/>
  <c r="J17" i="67"/>
  <c r="H17" i="67"/>
  <c r="F17" i="67"/>
  <c r="D17" i="67"/>
  <c r="C17" i="67"/>
  <c r="B17" i="67"/>
  <c r="R16" i="67"/>
  <c r="P16" i="67"/>
  <c r="N16" i="67"/>
  <c r="L16" i="67"/>
  <c r="J16" i="67"/>
  <c r="H16" i="67"/>
  <c r="F16" i="67"/>
  <c r="D16" i="67"/>
  <c r="C16" i="67"/>
  <c r="B16" i="67"/>
  <c r="R15" i="67"/>
  <c r="P15" i="67"/>
  <c r="N15" i="67"/>
  <c r="L15" i="67"/>
  <c r="J15" i="67"/>
  <c r="H15" i="67"/>
  <c r="F15" i="67"/>
  <c r="D15" i="67"/>
  <c r="C15" i="67"/>
  <c r="B15" i="67"/>
  <c r="R14" i="67"/>
  <c r="P14" i="67"/>
  <c r="N14" i="67"/>
  <c r="L14" i="67"/>
  <c r="J14" i="67"/>
  <c r="H14" i="67"/>
  <c r="F14" i="67"/>
  <c r="D14" i="67"/>
  <c r="C14" i="67"/>
  <c r="B14" i="67"/>
  <c r="R13" i="67"/>
  <c r="P13" i="67"/>
  <c r="N13" i="67"/>
  <c r="L13" i="67"/>
  <c r="J13" i="67"/>
  <c r="H13" i="67"/>
  <c r="F13" i="67"/>
  <c r="D13" i="67"/>
  <c r="C13" i="67"/>
  <c r="B13" i="67"/>
  <c r="R12" i="67"/>
  <c r="P12" i="67"/>
  <c r="N12" i="67"/>
  <c r="L12" i="67"/>
  <c r="J12" i="67"/>
  <c r="H12" i="67"/>
  <c r="F12" i="67"/>
  <c r="D12" i="67"/>
  <c r="C12" i="67"/>
  <c r="B12" i="67"/>
  <c r="R11" i="67"/>
  <c r="P11" i="67"/>
  <c r="N11" i="67"/>
  <c r="L11" i="67"/>
  <c r="J11" i="67"/>
  <c r="H11" i="67"/>
  <c r="F11" i="67"/>
  <c r="D11" i="67"/>
  <c r="C11" i="67"/>
  <c r="B11" i="67"/>
  <c r="R10" i="67"/>
  <c r="P10" i="67"/>
  <c r="N10" i="67"/>
  <c r="L10" i="67"/>
  <c r="J10" i="67"/>
  <c r="H10" i="67"/>
  <c r="F10" i="67"/>
  <c r="D10" i="67"/>
  <c r="C10" i="67"/>
  <c r="B10" i="67"/>
  <c r="R9" i="67"/>
  <c r="P9" i="67"/>
  <c r="N9" i="67"/>
  <c r="L9" i="67"/>
  <c r="J9" i="67"/>
  <c r="H9" i="67"/>
  <c r="F9" i="67"/>
  <c r="D9" i="67"/>
  <c r="C9" i="67"/>
  <c r="B9" i="67"/>
  <c r="R8" i="67"/>
  <c r="P8" i="67"/>
  <c r="N8" i="67"/>
  <c r="L8" i="67"/>
  <c r="J8" i="67"/>
  <c r="H8" i="67"/>
  <c r="F8" i="67"/>
  <c r="D8" i="67"/>
  <c r="C8" i="67"/>
  <c r="B8" i="67"/>
  <c r="R28" i="61"/>
  <c r="F28" i="61"/>
  <c r="D28" i="61"/>
  <c r="C28" i="61"/>
  <c r="B28" i="61"/>
  <c r="R27" i="61"/>
  <c r="F27" i="61"/>
  <c r="D27" i="61"/>
  <c r="C27" i="61"/>
  <c r="B27" i="61"/>
  <c r="R26" i="61"/>
  <c r="P26" i="61"/>
  <c r="N26" i="61"/>
  <c r="L26" i="61"/>
  <c r="J26" i="61"/>
  <c r="H26" i="61"/>
  <c r="F26" i="61"/>
  <c r="D26" i="61"/>
  <c r="C26" i="61"/>
  <c r="B26" i="61"/>
  <c r="R25" i="61"/>
  <c r="H25" i="61"/>
  <c r="F25" i="61"/>
  <c r="D25" i="61"/>
  <c r="C25" i="61"/>
  <c r="B25" i="61"/>
  <c r="R24" i="61"/>
  <c r="P24" i="61"/>
  <c r="N24" i="61"/>
  <c r="L24" i="61"/>
  <c r="J24" i="61"/>
  <c r="H24" i="61"/>
  <c r="F24" i="61"/>
  <c r="D24" i="61"/>
  <c r="C24" i="61"/>
  <c r="B24" i="61"/>
  <c r="R23" i="61"/>
  <c r="P23" i="61"/>
  <c r="N23" i="61"/>
  <c r="L23" i="61"/>
  <c r="J23" i="61"/>
  <c r="H23" i="61"/>
  <c r="F23" i="61"/>
  <c r="D23" i="61"/>
  <c r="C23" i="61"/>
  <c r="B23" i="61"/>
  <c r="R22" i="61"/>
  <c r="P22" i="61"/>
  <c r="N22" i="61"/>
  <c r="L22" i="61"/>
  <c r="J22" i="61"/>
  <c r="H22" i="61"/>
  <c r="F22" i="61"/>
  <c r="D22" i="61"/>
  <c r="C22" i="61"/>
  <c r="B22" i="61"/>
  <c r="R21" i="61"/>
  <c r="P21" i="61"/>
  <c r="N21" i="61"/>
  <c r="L21" i="61"/>
  <c r="J21" i="61"/>
  <c r="H21" i="61"/>
  <c r="F21" i="61"/>
  <c r="D21" i="61"/>
  <c r="C21" i="61"/>
  <c r="B21" i="61"/>
  <c r="R20" i="61"/>
  <c r="P20" i="61"/>
  <c r="N20" i="61"/>
  <c r="L20" i="61"/>
  <c r="J20" i="61"/>
  <c r="H20" i="61"/>
  <c r="F20" i="61"/>
  <c r="D20" i="61"/>
  <c r="C20" i="61"/>
  <c r="B20" i="61"/>
  <c r="R19" i="61"/>
  <c r="P19" i="61"/>
  <c r="N19" i="61"/>
  <c r="L19" i="61"/>
  <c r="J19" i="61"/>
  <c r="H19" i="61"/>
  <c r="F19" i="61"/>
  <c r="D19" i="61"/>
  <c r="C19" i="61"/>
  <c r="B19" i="61"/>
  <c r="R18" i="61"/>
  <c r="P18" i="61"/>
  <c r="N18" i="61"/>
  <c r="L18" i="61"/>
  <c r="J18" i="61"/>
  <c r="H18" i="61"/>
  <c r="F18" i="61"/>
  <c r="D18" i="61"/>
  <c r="C18" i="61"/>
  <c r="B18" i="61"/>
  <c r="R17" i="61"/>
  <c r="P17" i="61"/>
  <c r="N17" i="61"/>
  <c r="L17" i="61"/>
  <c r="J17" i="61"/>
  <c r="H17" i="61"/>
  <c r="F17" i="61"/>
  <c r="D17" i="61"/>
  <c r="C17" i="61"/>
  <c r="B17" i="61"/>
  <c r="R16" i="61"/>
  <c r="L16" i="61"/>
  <c r="J16" i="61"/>
  <c r="H16" i="61"/>
  <c r="F16" i="61"/>
  <c r="D16" i="61"/>
  <c r="C16" i="61"/>
  <c r="B16" i="61"/>
  <c r="R15" i="61"/>
  <c r="P15" i="61"/>
  <c r="N15" i="61"/>
  <c r="L15" i="61"/>
  <c r="J15" i="61"/>
  <c r="H15" i="61"/>
  <c r="F15" i="61"/>
  <c r="D15" i="61"/>
  <c r="C15" i="61"/>
  <c r="B15" i="61"/>
  <c r="R14" i="61"/>
  <c r="P14" i="61"/>
  <c r="N14" i="61"/>
  <c r="L14" i="61"/>
  <c r="J14" i="61"/>
  <c r="H14" i="61"/>
  <c r="F14" i="61"/>
  <c r="D14" i="61"/>
  <c r="C14" i="61"/>
  <c r="B14" i="61"/>
  <c r="R13" i="61"/>
  <c r="P13" i="61"/>
  <c r="N13" i="61"/>
  <c r="L13" i="61"/>
  <c r="J13" i="61"/>
  <c r="H13" i="61"/>
  <c r="F13" i="61"/>
  <c r="D13" i="61"/>
  <c r="C13" i="61"/>
  <c r="B13" i="61"/>
  <c r="R12" i="61"/>
  <c r="P12" i="61"/>
  <c r="N12" i="61"/>
  <c r="L12" i="61"/>
  <c r="J12" i="61"/>
  <c r="H12" i="61"/>
  <c r="F12" i="61"/>
  <c r="D12" i="61"/>
  <c r="C12" i="61"/>
  <c r="B12" i="61"/>
  <c r="R11" i="61"/>
  <c r="P11" i="61"/>
  <c r="N11" i="61"/>
  <c r="L11" i="61"/>
  <c r="J11" i="61"/>
  <c r="H11" i="61"/>
  <c r="F11" i="61"/>
  <c r="D11" i="61"/>
  <c r="C11" i="61"/>
  <c r="B11" i="61"/>
  <c r="R10" i="61"/>
  <c r="P10" i="61"/>
  <c r="N10" i="61"/>
  <c r="L10" i="61"/>
  <c r="J10" i="61"/>
  <c r="H10" i="61"/>
  <c r="F10" i="61"/>
  <c r="D10" i="61"/>
  <c r="C10" i="61"/>
  <c r="B10" i="61"/>
  <c r="R9" i="61"/>
  <c r="P9" i="61"/>
  <c r="N9" i="61"/>
  <c r="L9" i="61"/>
  <c r="J9" i="61"/>
  <c r="H9" i="61"/>
  <c r="F9" i="61"/>
  <c r="D9" i="61"/>
  <c r="C9" i="61"/>
  <c r="B9" i="61"/>
  <c r="R8" i="61"/>
  <c r="P8" i="61"/>
  <c r="N8" i="61"/>
  <c r="L8" i="61"/>
  <c r="J8" i="61"/>
  <c r="H8" i="61"/>
  <c r="F8" i="61"/>
  <c r="D8" i="61"/>
  <c r="C8" i="61"/>
  <c r="B8" i="61"/>
  <c r="R26" i="60"/>
  <c r="P26" i="60"/>
  <c r="N26" i="60"/>
  <c r="L26" i="60"/>
  <c r="J26" i="60"/>
  <c r="H26" i="60"/>
  <c r="F26" i="60"/>
  <c r="D26" i="60"/>
  <c r="C26" i="60"/>
  <c r="B26" i="60"/>
  <c r="R25" i="60"/>
  <c r="H25" i="60"/>
  <c r="F25" i="60"/>
  <c r="D25" i="60"/>
  <c r="C25" i="60"/>
  <c r="B25" i="60"/>
  <c r="R24" i="60"/>
  <c r="P24" i="60"/>
  <c r="N24" i="60"/>
  <c r="L24" i="60"/>
  <c r="J24" i="60"/>
  <c r="H24" i="60"/>
  <c r="F24" i="60"/>
  <c r="D24" i="60"/>
  <c r="C24" i="60"/>
  <c r="B24" i="60"/>
  <c r="R23" i="60"/>
  <c r="P23" i="60"/>
  <c r="N23" i="60"/>
  <c r="L23" i="60"/>
  <c r="J23" i="60"/>
  <c r="H23" i="60"/>
  <c r="F23" i="60"/>
  <c r="D23" i="60"/>
  <c r="C23" i="60"/>
  <c r="B23" i="60"/>
  <c r="R22" i="60"/>
  <c r="P22" i="60"/>
  <c r="N22" i="60"/>
  <c r="L22" i="60"/>
  <c r="J22" i="60"/>
  <c r="H22" i="60"/>
  <c r="F22" i="60"/>
  <c r="D22" i="60"/>
  <c r="C22" i="60"/>
  <c r="B22" i="60"/>
  <c r="R21" i="60"/>
  <c r="P21" i="60"/>
  <c r="N21" i="60"/>
  <c r="L21" i="60"/>
  <c r="J21" i="60"/>
  <c r="H21" i="60"/>
  <c r="F21" i="60"/>
  <c r="D21" i="60"/>
  <c r="C21" i="60"/>
  <c r="B21" i="60"/>
  <c r="R20" i="60"/>
  <c r="P20" i="60"/>
  <c r="N20" i="60"/>
  <c r="L20" i="60"/>
  <c r="J20" i="60"/>
  <c r="H20" i="60"/>
  <c r="F20" i="60"/>
  <c r="D20" i="60"/>
  <c r="C20" i="60"/>
  <c r="B20" i="60"/>
  <c r="R19" i="60"/>
  <c r="P19" i="60"/>
  <c r="N19" i="60"/>
  <c r="L19" i="60"/>
  <c r="J19" i="60"/>
  <c r="H19" i="60"/>
  <c r="F19" i="60"/>
  <c r="D19" i="60"/>
  <c r="C19" i="60"/>
  <c r="B19" i="60"/>
  <c r="R18" i="60"/>
  <c r="P18" i="60"/>
  <c r="N18" i="60"/>
  <c r="L18" i="60"/>
  <c r="J18" i="60"/>
  <c r="H18" i="60"/>
  <c r="F18" i="60"/>
  <c r="D18" i="60"/>
  <c r="C18" i="60"/>
  <c r="B18" i="60"/>
  <c r="R17" i="60"/>
  <c r="P17" i="60"/>
  <c r="N17" i="60"/>
  <c r="L17" i="60"/>
  <c r="J17" i="60"/>
  <c r="H17" i="60"/>
  <c r="F17" i="60"/>
  <c r="D17" i="60"/>
  <c r="C17" i="60"/>
  <c r="B17" i="60"/>
  <c r="R16" i="60"/>
  <c r="L16" i="60"/>
  <c r="J16" i="60"/>
  <c r="H16" i="60"/>
  <c r="F16" i="60"/>
  <c r="D16" i="60"/>
  <c r="C16" i="60"/>
  <c r="B16" i="60"/>
  <c r="R15" i="60"/>
  <c r="P15" i="60"/>
  <c r="N15" i="60"/>
  <c r="L15" i="60"/>
  <c r="J15" i="60"/>
  <c r="H15" i="60"/>
  <c r="F15" i="60"/>
  <c r="D15" i="60"/>
  <c r="C15" i="60"/>
  <c r="B15" i="60"/>
  <c r="R14" i="60"/>
  <c r="P14" i="60"/>
  <c r="N14" i="60"/>
  <c r="L14" i="60"/>
  <c r="J14" i="60"/>
  <c r="H14" i="60"/>
  <c r="F14" i="60"/>
  <c r="D14" i="60"/>
  <c r="C14" i="60"/>
  <c r="B14" i="60"/>
  <c r="R13" i="60"/>
  <c r="P13" i="60"/>
  <c r="N13" i="60"/>
  <c r="L13" i="60"/>
  <c r="J13" i="60"/>
  <c r="H13" i="60"/>
  <c r="F13" i="60"/>
  <c r="D13" i="60"/>
  <c r="C13" i="60"/>
  <c r="B13" i="60"/>
  <c r="R12" i="60"/>
  <c r="P12" i="60"/>
  <c r="N12" i="60"/>
  <c r="L12" i="60"/>
  <c r="J12" i="60"/>
  <c r="H12" i="60"/>
  <c r="F12" i="60"/>
  <c r="D12" i="60"/>
  <c r="C12" i="60"/>
  <c r="B12" i="60"/>
  <c r="R11" i="60"/>
  <c r="P11" i="60"/>
  <c r="N11" i="60"/>
  <c r="L11" i="60"/>
  <c r="J11" i="60"/>
  <c r="H11" i="60"/>
  <c r="F11" i="60"/>
  <c r="D11" i="60"/>
  <c r="C11" i="60"/>
  <c r="B11" i="60"/>
  <c r="R10" i="60"/>
  <c r="P10" i="60"/>
  <c r="N10" i="60"/>
  <c r="L10" i="60"/>
  <c r="J10" i="60"/>
  <c r="H10" i="60"/>
  <c r="F10" i="60"/>
  <c r="D10" i="60"/>
  <c r="C10" i="60"/>
  <c r="B10" i="60"/>
  <c r="R9" i="60"/>
  <c r="P9" i="60"/>
  <c r="N9" i="60"/>
  <c r="L9" i="60"/>
  <c r="J9" i="60"/>
  <c r="H9" i="60"/>
  <c r="F9" i="60"/>
  <c r="D9" i="60"/>
  <c r="C9" i="60"/>
  <c r="B9" i="60"/>
  <c r="R8" i="60"/>
  <c r="P8" i="60"/>
  <c r="N8" i="60"/>
  <c r="L8" i="60"/>
  <c r="J8" i="60"/>
  <c r="H8" i="60"/>
  <c r="F8" i="60"/>
  <c r="D8" i="60"/>
  <c r="C8" i="60"/>
  <c r="B8" i="60"/>
  <c r="R34" i="58"/>
  <c r="P34" i="58"/>
  <c r="N34" i="58"/>
  <c r="L34" i="58"/>
  <c r="J34" i="58"/>
  <c r="H34" i="58"/>
  <c r="F34" i="58"/>
  <c r="D34" i="58"/>
  <c r="C34" i="58"/>
  <c r="B34" i="58"/>
  <c r="R33" i="58"/>
  <c r="P33" i="58"/>
  <c r="N33" i="58"/>
  <c r="L33" i="58"/>
  <c r="J33" i="58"/>
  <c r="H33" i="58"/>
  <c r="F33" i="58"/>
  <c r="D33" i="58"/>
  <c r="C33" i="58"/>
  <c r="B33" i="58"/>
  <c r="R32" i="58"/>
  <c r="P32" i="58"/>
  <c r="N32" i="58"/>
  <c r="L32" i="58"/>
  <c r="J32" i="58"/>
  <c r="H32" i="58"/>
  <c r="F32" i="58"/>
  <c r="D32" i="58"/>
  <c r="C32" i="58"/>
  <c r="B32" i="58"/>
  <c r="R31" i="58"/>
  <c r="P31" i="58"/>
  <c r="N31" i="58"/>
  <c r="L31" i="58"/>
  <c r="J31" i="58"/>
  <c r="H31" i="58"/>
  <c r="F31" i="58"/>
  <c r="D31" i="58"/>
  <c r="C31" i="58"/>
  <c r="B31" i="58"/>
  <c r="R30" i="58"/>
  <c r="P30" i="58"/>
  <c r="N30" i="58"/>
  <c r="L30" i="58"/>
  <c r="J30" i="58"/>
  <c r="H30" i="58"/>
  <c r="F30" i="58"/>
  <c r="D30" i="58"/>
  <c r="C30" i="58"/>
  <c r="B30" i="58"/>
  <c r="R29" i="58"/>
  <c r="P29" i="58"/>
  <c r="N29" i="58"/>
  <c r="L29" i="58"/>
  <c r="J29" i="58"/>
  <c r="H29" i="58"/>
  <c r="F29" i="58"/>
  <c r="D29" i="58"/>
  <c r="C29" i="58"/>
  <c r="B29" i="58"/>
  <c r="R28" i="58"/>
  <c r="P28" i="58"/>
  <c r="N28" i="58"/>
  <c r="L28" i="58"/>
  <c r="J28" i="58"/>
  <c r="H28" i="58"/>
  <c r="F28" i="58"/>
  <c r="D28" i="58"/>
  <c r="C28" i="58"/>
  <c r="B28" i="58"/>
  <c r="R27" i="58"/>
  <c r="P27" i="58"/>
  <c r="N27" i="58"/>
  <c r="L27" i="58"/>
  <c r="J27" i="58"/>
  <c r="H27" i="58"/>
  <c r="F27" i="58"/>
  <c r="D27" i="58"/>
  <c r="C27" i="58"/>
  <c r="B27" i="58"/>
  <c r="R26" i="58"/>
  <c r="P26" i="58"/>
  <c r="N26" i="58"/>
  <c r="L26" i="58"/>
  <c r="J26" i="58"/>
  <c r="H26" i="58"/>
  <c r="F26" i="58"/>
  <c r="D26" i="58"/>
  <c r="C26" i="58"/>
  <c r="B26" i="58"/>
  <c r="R25" i="58"/>
  <c r="P25" i="58"/>
  <c r="N25" i="58"/>
  <c r="L25" i="58"/>
  <c r="J25" i="58"/>
  <c r="H25" i="58"/>
  <c r="F25" i="58"/>
  <c r="D25" i="58"/>
  <c r="C25" i="58"/>
  <c r="B25" i="58"/>
  <c r="R24" i="58"/>
  <c r="P24" i="58"/>
  <c r="N24" i="58"/>
  <c r="L24" i="58"/>
  <c r="J24" i="58"/>
  <c r="H24" i="58"/>
  <c r="F24" i="58"/>
  <c r="D24" i="58"/>
  <c r="C24" i="58"/>
  <c r="B24" i="58"/>
  <c r="R23" i="58"/>
  <c r="P23" i="58"/>
  <c r="N23" i="58"/>
  <c r="L23" i="58"/>
  <c r="J23" i="58"/>
  <c r="H23" i="58"/>
  <c r="F23" i="58"/>
  <c r="D23" i="58"/>
  <c r="C23" i="58"/>
  <c r="B23" i="58"/>
  <c r="R22" i="58"/>
  <c r="P22" i="58"/>
  <c r="N22" i="58"/>
  <c r="L22" i="58"/>
  <c r="J22" i="58"/>
  <c r="H22" i="58"/>
  <c r="F22" i="58"/>
  <c r="D22" i="58"/>
  <c r="C22" i="58"/>
  <c r="B22" i="58"/>
  <c r="R21" i="58"/>
  <c r="P21" i="58"/>
  <c r="N21" i="58"/>
  <c r="L21" i="58"/>
  <c r="J21" i="58"/>
  <c r="H21" i="58"/>
  <c r="F21" i="58"/>
  <c r="D21" i="58"/>
  <c r="C21" i="58"/>
  <c r="B21" i="58"/>
  <c r="R20" i="58"/>
  <c r="P20" i="58"/>
  <c r="N20" i="58"/>
  <c r="L20" i="58"/>
  <c r="J20" i="58"/>
  <c r="H20" i="58"/>
  <c r="F20" i="58"/>
  <c r="D20" i="58"/>
  <c r="C20" i="58"/>
  <c r="B20" i="58"/>
  <c r="R19" i="58"/>
  <c r="P19" i="58"/>
  <c r="N19" i="58"/>
  <c r="L19" i="58"/>
  <c r="J19" i="58"/>
  <c r="H19" i="58"/>
  <c r="F19" i="58"/>
  <c r="D19" i="58"/>
  <c r="C19" i="58"/>
  <c r="B19" i="58"/>
  <c r="R18" i="58"/>
  <c r="P18" i="58"/>
  <c r="N18" i="58"/>
  <c r="L18" i="58"/>
  <c r="J18" i="58"/>
  <c r="H18" i="58"/>
  <c r="F18" i="58"/>
  <c r="D18" i="58"/>
  <c r="C18" i="58"/>
  <c r="B18" i="58"/>
  <c r="R17" i="58"/>
  <c r="P17" i="58"/>
  <c r="N17" i="58"/>
  <c r="L17" i="58"/>
  <c r="J17" i="58"/>
  <c r="H17" i="58"/>
  <c r="F17" i="58"/>
  <c r="D17" i="58"/>
  <c r="C17" i="58"/>
  <c r="B17" i="58"/>
  <c r="R16" i="58"/>
  <c r="P16" i="58"/>
  <c r="N16" i="58"/>
  <c r="L16" i="58"/>
  <c r="J16" i="58"/>
  <c r="H16" i="58"/>
  <c r="F16" i="58"/>
  <c r="D16" i="58"/>
  <c r="C16" i="58"/>
  <c r="B16" i="58"/>
  <c r="R15" i="58"/>
  <c r="P15" i="58"/>
  <c r="N15" i="58"/>
  <c r="L15" i="58"/>
  <c r="J15" i="58"/>
  <c r="H15" i="58"/>
  <c r="F15" i="58"/>
  <c r="D15" i="58"/>
  <c r="C15" i="58"/>
  <c r="B15" i="58"/>
  <c r="R14" i="58"/>
  <c r="P14" i="58"/>
  <c r="N14" i="58"/>
  <c r="L14" i="58"/>
  <c r="J14" i="58"/>
  <c r="H14" i="58"/>
  <c r="F14" i="58"/>
  <c r="D14" i="58"/>
  <c r="C14" i="58"/>
  <c r="B14" i="58"/>
  <c r="R13" i="58"/>
  <c r="P13" i="58"/>
  <c r="N13" i="58"/>
  <c r="L13" i="58"/>
  <c r="J13" i="58"/>
  <c r="H13" i="58"/>
  <c r="F13" i="58"/>
  <c r="D13" i="58"/>
  <c r="C13" i="58"/>
  <c r="B13" i="58"/>
  <c r="R12" i="58"/>
  <c r="P12" i="58"/>
  <c r="N12" i="58"/>
  <c r="L12" i="58"/>
  <c r="J12" i="58"/>
  <c r="H12" i="58"/>
  <c r="F12" i="58"/>
  <c r="D12" i="58"/>
  <c r="C12" i="58"/>
  <c r="B12" i="58"/>
  <c r="R11" i="58"/>
  <c r="P11" i="58"/>
  <c r="N11" i="58"/>
  <c r="L11" i="58"/>
  <c r="J11" i="58"/>
  <c r="H11" i="58"/>
  <c r="F11" i="58"/>
  <c r="D11" i="58"/>
  <c r="C11" i="58"/>
  <c r="B11" i="58"/>
  <c r="R10" i="58"/>
  <c r="P10" i="58"/>
  <c r="N10" i="58"/>
  <c r="L10" i="58"/>
  <c r="J10" i="58"/>
  <c r="H10" i="58"/>
  <c r="F10" i="58"/>
  <c r="D10" i="58"/>
  <c r="C10" i="58"/>
  <c r="B10" i="58"/>
  <c r="R9" i="58"/>
  <c r="P9" i="58"/>
  <c r="N9" i="58"/>
  <c r="L9" i="58"/>
  <c r="J9" i="58"/>
  <c r="H9" i="58"/>
  <c r="F9" i="58"/>
  <c r="D9" i="58"/>
  <c r="C9" i="58"/>
  <c r="B9" i="58"/>
  <c r="R8" i="58"/>
  <c r="P8" i="58"/>
  <c r="N8" i="58"/>
  <c r="L8" i="58"/>
  <c r="J8" i="58"/>
  <c r="H8" i="58"/>
  <c r="F8" i="58"/>
  <c r="D8" i="58"/>
  <c r="C8" i="58"/>
  <c r="B8" i="58"/>
  <c r="R31" i="59"/>
  <c r="P31" i="59"/>
  <c r="N31" i="59"/>
  <c r="L31" i="59"/>
  <c r="J31" i="59"/>
  <c r="H31" i="59"/>
  <c r="F31" i="59"/>
  <c r="D31" i="59"/>
  <c r="C31" i="59"/>
  <c r="B31" i="59"/>
  <c r="R30" i="59"/>
  <c r="P30" i="59"/>
  <c r="N30" i="59"/>
  <c r="L30" i="59"/>
  <c r="J30" i="59"/>
  <c r="H30" i="59"/>
  <c r="F30" i="59"/>
  <c r="D30" i="59"/>
  <c r="C30" i="59"/>
  <c r="B30" i="59"/>
  <c r="R29" i="59"/>
  <c r="P29" i="59"/>
  <c r="N29" i="59"/>
  <c r="L29" i="59"/>
  <c r="J29" i="59"/>
  <c r="H29" i="59"/>
  <c r="F29" i="59"/>
  <c r="D29" i="59"/>
  <c r="C29" i="59"/>
  <c r="B29" i="59"/>
  <c r="R28" i="59"/>
  <c r="P28" i="59"/>
  <c r="N28" i="59"/>
  <c r="L28" i="59"/>
  <c r="J28" i="59"/>
  <c r="H28" i="59"/>
  <c r="F28" i="59"/>
  <c r="D28" i="59"/>
  <c r="C28" i="59"/>
  <c r="B28" i="59"/>
  <c r="R27" i="59"/>
  <c r="P27" i="59"/>
  <c r="N27" i="59"/>
  <c r="L27" i="59"/>
  <c r="J27" i="59"/>
  <c r="H27" i="59"/>
  <c r="F27" i="59"/>
  <c r="D27" i="59"/>
  <c r="C27" i="59"/>
  <c r="B27" i="59"/>
  <c r="R26" i="59"/>
  <c r="P26" i="59"/>
  <c r="N26" i="59"/>
  <c r="L26" i="59"/>
  <c r="J26" i="59"/>
  <c r="H26" i="59"/>
  <c r="F26" i="59"/>
  <c r="D26" i="59"/>
  <c r="C26" i="59"/>
  <c r="B26" i="59"/>
  <c r="R25" i="59"/>
  <c r="P25" i="59"/>
  <c r="N25" i="59"/>
  <c r="L25" i="59"/>
  <c r="J25" i="59"/>
  <c r="H25" i="59"/>
  <c r="F25" i="59"/>
  <c r="D25" i="59"/>
  <c r="C25" i="59"/>
  <c r="B25" i="59"/>
  <c r="R24" i="59"/>
  <c r="P24" i="59"/>
  <c r="N24" i="59"/>
  <c r="L24" i="59"/>
  <c r="J24" i="59"/>
  <c r="H24" i="59"/>
  <c r="F24" i="59"/>
  <c r="D24" i="59"/>
  <c r="C24" i="59"/>
  <c r="B24" i="59"/>
  <c r="R23" i="59"/>
  <c r="P23" i="59"/>
  <c r="N23" i="59"/>
  <c r="L23" i="59"/>
  <c r="J23" i="59"/>
  <c r="H23" i="59"/>
  <c r="F23" i="59"/>
  <c r="D23" i="59"/>
  <c r="C23" i="59"/>
  <c r="B23" i="59"/>
  <c r="R22" i="59"/>
  <c r="P22" i="59"/>
  <c r="N22" i="59"/>
  <c r="L22" i="59"/>
  <c r="J22" i="59"/>
  <c r="H22" i="59"/>
  <c r="F22" i="59"/>
  <c r="D22" i="59"/>
  <c r="C22" i="59"/>
  <c r="B22" i="59"/>
  <c r="R21" i="59"/>
  <c r="P21" i="59"/>
  <c r="N21" i="59"/>
  <c r="L21" i="59"/>
  <c r="J21" i="59"/>
  <c r="H21" i="59"/>
  <c r="F21" i="59"/>
  <c r="D21" i="59"/>
  <c r="C21" i="59"/>
  <c r="B21" i="59"/>
  <c r="R20" i="59"/>
  <c r="P20" i="59"/>
  <c r="N20" i="59"/>
  <c r="L20" i="59"/>
  <c r="J20" i="59"/>
  <c r="H20" i="59"/>
  <c r="F20" i="59"/>
  <c r="D20" i="59"/>
  <c r="C20" i="59"/>
  <c r="B20" i="59"/>
  <c r="R19" i="59"/>
  <c r="P19" i="59"/>
  <c r="N19" i="59"/>
  <c r="L19" i="59"/>
  <c r="J19" i="59"/>
  <c r="H19" i="59"/>
  <c r="F19" i="59"/>
  <c r="D19" i="59"/>
  <c r="C19" i="59"/>
  <c r="B19" i="59"/>
  <c r="R18" i="59"/>
  <c r="P18" i="59"/>
  <c r="N18" i="59"/>
  <c r="L18" i="59"/>
  <c r="J18" i="59"/>
  <c r="H18" i="59"/>
  <c r="F18" i="59"/>
  <c r="D18" i="59"/>
  <c r="C18" i="59"/>
  <c r="B18" i="59"/>
  <c r="R17" i="59"/>
  <c r="P17" i="59"/>
  <c r="N17" i="59"/>
  <c r="L17" i="59"/>
  <c r="J17" i="59"/>
  <c r="H17" i="59"/>
  <c r="F17" i="59"/>
  <c r="D17" i="59"/>
  <c r="C17" i="59"/>
  <c r="B17" i="59"/>
  <c r="R16" i="59"/>
  <c r="P16" i="59"/>
  <c r="N16" i="59"/>
  <c r="L16" i="59"/>
  <c r="J16" i="59"/>
  <c r="H16" i="59"/>
  <c r="F16" i="59"/>
  <c r="D16" i="59"/>
  <c r="C16" i="59"/>
  <c r="B16" i="59"/>
  <c r="R15" i="59"/>
  <c r="P15" i="59"/>
  <c r="N15" i="59"/>
  <c r="L15" i="59"/>
  <c r="J15" i="59"/>
  <c r="H15" i="59"/>
  <c r="F15" i="59"/>
  <c r="D15" i="59"/>
  <c r="C15" i="59"/>
  <c r="B15" i="59"/>
  <c r="R14" i="59"/>
  <c r="P14" i="59"/>
  <c r="N14" i="59"/>
  <c r="L14" i="59"/>
  <c r="J14" i="59"/>
  <c r="H14" i="59"/>
  <c r="F14" i="59"/>
  <c r="D14" i="59"/>
  <c r="C14" i="59"/>
  <c r="B14" i="59"/>
  <c r="R13" i="59"/>
  <c r="P13" i="59"/>
  <c r="N13" i="59"/>
  <c r="L13" i="59"/>
  <c r="J13" i="59"/>
  <c r="H13" i="59"/>
  <c r="F13" i="59"/>
  <c r="D13" i="59"/>
  <c r="C13" i="59"/>
  <c r="B13" i="59"/>
  <c r="R12" i="59"/>
  <c r="P12" i="59"/>
  <c r="N12" i="59"/>
  <c r="L12" i="59"/>
  <c r="J12" i="59"/>
  <c r="H12" i="59"/>
  <c r="F12" i="59"/>
  <c r="D12" i="59"/>
  <c r="C12" i="59"/>
  <c r="B12" i="59"/>
  <c r="R11" i="59"/>
  <c r="P11" i="59"/>
  <c r="N11" i="59"/>
  <c r="L11" i="59"/>
  <c r="J11" i="59"/>
  <c r="H11" i="59"/>
  <c r="F11" i="59"/>
  <c r="D11" i="59"/>
  <c r="C11" i="59"/>
  <c r="B11" i="59"/>
  <c r="R10" i="59"/>
  <c r="P10" i="59"/>
  <c r="N10" i="59"/>
  <c r="L10" i="59"/>
  <c r="J10" i="59"/>
  <c r="H10" i="59"/>
  <c r="F10" i="59"/>
  <c r="D10" i="59"/>
  <c r="C10" i="59"/>
  <c r="B10" i="59"/>
  <c r="R9" i="59"/>
  <c r="P9" i="59"/>
  <c r="N9" i="59"/>
  <c r="L9" i="59"/>
  <c r="J9" i="59"/>
  <c r="H9" i="59"/>
  <c r="F9" i="59"/>
  <c r="D9" i="59"/>
  <c r="C9" i="59"/>
  <c r="B9" i="59"/>
  <c r="R8" i="59"/>
  <c r="P8" i="59"/>
  <c r="N8" i="59"/>
  <c r="L8" i="59"/>
  <c r="J8" i="59"/>
  <c r="H8" i="59"/>
  <c r="F8" i="59"/>
  <c r="D8" i="59"/>
  <c r="C8" i="59"/>
  <c r="B8" i="59"/>
  <c r="R43" i="56"/>
  <c r="L43" i="56"/>
  <c r="J43" i="56"/>
  <c r="H43" i="56"/>
  <c r="F43" i="56"/>
  <c r="D43" i="56"/>
  <c r="C43" i="56"/>
  <c r="B43" i="56"/>
  <c r="R42" i="56"/>
  <c r="P42" i="56"/>
  <c r="N42" i="56"/>
  <c r="L42" i="56"/>
  <c r="J42" i="56"/>
  <c r="H42" i="56"/>
  <c r="F42" i="56"/>
  <c r="D42" i="56"/>
  <c r="C42" i="56"/>
  <c r="B42" i="56"/>
  <c r="R41" i="56"/>
  <c r="P41" i="56"/>
  <c r="N41" i="56"/>
  <c r="L41" i="56"/>
  <c r="J41" i="56"/>
  <c r="H41" i="56"/>
  <c r="F41" i="56"/>
  <c r="D41" i="56"/>
  <c r="C41" i="56"/>
  <c r="B41" i="56"/>
  <c r="R40" i="56"/>
  <c r="F40" i="56"/>
  <c r="D40" i="56"/>
  <c r="C40" i="56"/>
  <c r="B40" i="56"/>
  <c r="R39" i="56"/>
  <c r="P39" i="56"/>
  <c r="N39" i="56"/>
  <c r="L39" i="56"/>
  <c r="J39" i="56"/>
  <c r="H39" i="56"/>
  <c r="F39" i="56"/>
  <c r="D39" i="56"/>
  <c r="C39" i="56"/>
  <c r="B39" i="56"/>
  <c r="R38" i="56"/>
  <c r="P38" i="56"/>
  <c r="N38" i="56"/>
  <c r="L38" i="56"/>
  <c r="J38" i="56"/>
  <c r="H38" i="56"/>
  <c r="F38" i="56"/>
  <c r="D38" i="56"/>
  <c r="C38" i="56"/>
  <c r="B38" i="56"/>
  <c r="R37" i="56"/>
  <c r="P37" i="56"/>
  <c r="N37" i="56"/>
  <c r="L37" i="56"/>
  <c r="J37" i="56"/>
  <c r="H37" i="56"/>
  <c r="F37" i="56"/>
  <c r="D37" i="56"/>
  <c r="C37" i="56"/>
  <c r="B37" i="56"/>
  <c r="R36" i="56"/>
  <c r="P36" i="56"/>
  <c r="N36" i="56"/>
  <c r="L36" i="56"/>
  <c r="J36" i="56"/>
  <c r="H36" i="56"/>
  <c r="F36" i="56"/>
  <c r="D36" i="56"/>
  <c r="C36" i="56"/>
  <c r="B36" i="56"/>
  <c r="R35" i="56"/>
  <c r="P35" i="56"/>
  <c r="N35" i="56"/>
  <c r="L35" i="56"/>
  <c r="J35" i="56"/>
  <c r="H35" i="56"/>
  <c r="F35" i="56"/>
  <c r="D35" i="56"/>
  <c r="C35" i="56"/>
  <c r="B35" i="56"/>
  <c r="R34" i="56"/>
  <c r="P34" i="56"/>
  <c r="N34" i="56"/>
  <c r="L34" i="56"/>
  <c r="J34" i="56"/>
  <c r="H34" i="56"/>
  <c r="F34" i="56"/>
  <c r="D34" i="56"/>
  <c r="C34" i="56"/>
  <c r="B34" i="56"/>
  <c r="R33" i="56"/>
  <c r="P33" i="56"/>
  <c r="N33" i="56"/>
  <c r="L33" i="56"/>
  <c r="J33" i="56"/>
  <c r="H33" i="56"/>
  <c r="F33" i="56"/>
  <c r="D33" i="56"/>
  <c r="C33" i="56"/>
  <c r="B33" i="56"/>
  <c r="R32" i="56"/>
  <c r="P32" i="56"/>
  <c r="N32" i="56"/>
  <c r="L32" i="56"/>
  <c r="J32" i="56"/>
  <c r="H32" i="56"/>
  <c r="F32" i="56"/>
  <c r="D32" i="56"/>
  <c r="C32" i="56"/>
  <c r="B32" i="56"/>
  <c r="R31" i="56"/>
  <c r="P31" i="56"/>
  <c r="N31" i="56"/>
  <c r="L31" i="56"/>
  <c r="J31" i="56"/>
  <c r="H31" i="56"/>
  <c r="F31" i="56"/>
  <c r="D31" i="56"/>
  <c r="C31" i="56"/>
  <c r="B31" i="56"/>
  <c r="R30" i="56"/>
  <c r="P30" i="56"/>
  <c r="N30" i="56"/>
  <c r="L30" i="56"/>
  <c r="J30" i="56"/>
  <c r="H30" i="56"/>
  <c r="F30" i="56"/>
  <c r="D30" i="56"/>
  <c r="C30" i="56"/>
  <c r="B30" i="56"/>
  <c r="R29" i="56"/>
  <c r="P29" i="56"/>
  <c r="N29" i="56"/>
  <c r="L29" i="56"/>
  <c r="J29" i="56"/>
  <c r="H29" i="56"/>
  <c r="F29" i="56"/>
  <c r="D29" i="56"/>
  <c r="C29" i="56"/>
  <c r="B29" i="56"/>
  <c r="R28" i="56"/>
  <c r="P28" i="56"/>
  <c r="N28" i="56"/>
  <c r="L28" i="56"/>
  <c r="J28" i="56"/>
  <c r="H28" i="56"/>
  <c r="F28" i="56"/>
  <c r="D28" i="56"/>
  <c r="C28" i="56"/>
  <c r="B28" i="56"/>
  <c r="R27" i="56"/>
  <c r="P27" i="56"/>
  <c r="N27" i="56"/>
  <c r="L27" i="56"/>
  <c r="J27" i="56"/>
  <c r="H27" i="56"/>
  <c r="F27" i="56"/>
  <c r="D27" i="56"/>
  <c r="C27" i="56"/>
  <c r="B27" i="56"/>
  <c r="R26" i="56"/>
  <c r="F26" i="56"/>
  <c r="D26" i="56"/>
  <c r="C26" i="56"/>
  <c r="B26" i="56"/>
  <c r="R25" i="56"/>
  <c r="L25" i="56"/>
  <c r="J25" i="56"/>
  <c r="H25" i="56"/>
  <c r="F25" i="56"/>
  <c r="D25" i="56"/>
  <c r="C25" i="56"/>
  <c r="B25" i="56"/>
  <c r="R24" i="56"/>
  <c r="P24" i="56"/>
  <c r="N24" i="56"/>
  <c r="L24" i="56"/>
  <c r="J24" i="56"/>
  <c r="H24" i="56"/>
  <c r="F24" i="56"/>
  <c r="D24" i="56"/>
  <c r="C24" i="56"/>
  <c r="B24" i="56"/>
  <c r="R23" i="56"/>
  <c r="P23" i="56"/>
  <c r="N23" i="56"/>
  <c r="L23" i="56"/>
  <c r="J23" i="56"/>
  <c r="H23" i="56"/>
  <c r="F23" i="56"/>
  <c r="D23" i="56"/>
  <c r="C23" i="56"/>
  <c r="B23" i="56"/>
  <c r="R22" i="56"/>
  <c r="P22" i="56"/>
  <c r="N22" i="56"/>
  <c r="L22" i="56"/>
  <c r="J22" i="56"/>
  <c r="H22" i="56"/>
  <c r="F22" i="56"/>
  <c r="D22" i="56"/>
  <c r="C22" i="56"/>
  <c r="B22" i="56"/>
  <c r="R21" i="56"/>
  <c r="F21" i="56"/>
  <c r="D21" i="56"/>
  <c r="C21" i="56"/>
  <c r="B21" i="56"/>
  <c r="R20" i="56"/>
  <c r="P20" i="56"/>
  <c r="N20" i="56"/>
  <c r="L20" i="56"/>
  <c r="J20" i="56"/>
  <c r="H20" i="56"/>
  <c r="F20" i="56"/>
  <c r="D20" i="56"/>
  <c r="C20" i="56"/>
  <c r="B20" i="56"/>
  <c r="R19" i="56"/>
  <c r="P19" i="56"/>
  <c r="N19" i="56"/>
  <c r="L19" i="56"/>
  <c r="J19" i="56"/>
  <c r="H19" i="56"/>
  <c r="F19" i="56"/>
  <c r="D19" i="56"/>
  <c r="C19" i="56"/>
  <c r="B19" i="56"/>
  <c r="R18" i="56"/>
  <c r="P18" i="56"/>
  <c r="N18" i="56"/>
  <c r="L18" i="56"/>
  <c r="J18" i="56"/>
  <c r="H18" i="56"/>
  <c r="F18" i="56"/>
  <c r="D18" i="56"/>
  <c r="C18" i="56"/>
  <c r="B18" i="56"/>
  <c r="R17" i="56"/>
  <c r="P17" i="56"/>
  <c r="N17" i="56"/>
  <c r="L17" i="56"/>
  <c r="J17" i="56"/>
  <c r="H17" i="56"/>
  <c r="F17" i="56"/>
  <c r="D17" i="56"/>
  <c r="C17" i="56"/>
  <c r="B17" i="56"/>
  <c r="R16" i="56"/>
  <c r="P16" i="56"/>
  <c r="N16" i="56"/>
  <c r="L16" i="56"/>
  <c r="J16" i="56"/>
  <c r="H16" i="56"/>
  <c r="F16" i="56"/>
  <c r="D16" i="56"/>
  <c r="C16" i="56"/>
  <c r="B16" i="56"/>
  <c r="R15" i="56"/>
  <c r="P15" i="56"/>
  <c r="N15" i="56"/>
  <c r="L15" i="56"/>
  <c r="J15" i="56"/>
  <c r="H15" i="56"/>
  <c r="F15" i="56"/>
  <c r="D15" i="56"/>
  <c r="C15" i="56"/>
  <c r="B15" i="56"/>
  <c r="R14" i="56"/>
  <c r="P14" i="56"/>
  <c r="N14" i="56"/>
  <c r="L14" i="56"/>
  <c r="J14" i="56"/>
  <c r="H14" i="56"/>
  <c r="F14" i="56"/>
  <c r="D14" i="56"/>
  <c r="C14" i="56"/>
  <c r="B14" i="56"/>
  <c r="R13" i="56"/>
  <c r="P13" i="56"/>
  <c r="N13" i="56"/>
  <c r="L13" i="56"/>
  <c r="J13" i="56"/>
  <c r="H13" i="56"/>
  <c r="F13" i="56"/>
  <c r="D13" i="56"/>
  <c r="C13" i="56"/>
  <c r="B13" i="56"/>
  <c r="R12" i="56"/>
  <c r="P12" i="56"/>
  <c r="N12" i="56"/>
  <c r="L12" i="56"/>
  <c r="J12" i="56"/>
  <c r="H12" i="56"/>
  <c r="F12" i="56"/>
  <c r="D12" i="56"/>
  <c r="C12" i="56"/>
  <c r="B12" i="56"/>
  <c r="R11" i="56"/>
  <c r="P11" i="56"/>
  <c r="N11" i="56"/>
  <c r="L11" i="56"/>
  <c r="J11" i="56"/>
  <c r="H11" i="56"/>
  <c r="F11" i="56"/>
  <c r="D11" i="56"/>
  <c r="C11" i="56"/>
  <c r="B11" i="56"/>
  <c r="R10" i="56"/>
  <c r="P10" i="56"/>
  <c r="N10" i="56"/>
  <c r="L10" i="56"/>
  <c r="J10" i="56"/>
  <c r="H10" i="56"/>
  <c r="F10" i="56"/>
  <c r="D10" i="56"/>
  <c r="C10" i="56"/>
  <c r="B10" i="56"/>
  <c r="R9" i="56"/>
  <c r="H9" i="56"/>
  <c r="F9" i="56"/>
  <c r="D9" i="56"/>
  <c r="C9" i="56"/>
  <c r="B9" i="56"/>
  <c r="R8" i="56"/>
  <c r="P8" i="56"/>
  <c r="N8" i="56"/>
  <c r="L8" i="56"/>
  <c r="J8" i="56"/>
  <c r="H8" i="56"/>
  <c r="F8" i="56"/>
  <c r="D8" i="56"/>
  <c r="C8" i="56"/>
  <c r="B8" i="56"/>
  <c r="R43" i="57"/>
  <c r="L43" i="57"/>
  <c r="J43" i="57"/>
  <c r="H43" i="57"/>
  <c r="F43" i="57"/>
  <c r="D43" i="57"/>
  <c r="C43" i="57"/>
  <c r="B43" i="57"/>
  <c r="R42" i="57"/>
  <c r="P42" i="57"/>
  <c r="N42" i="57"/>
  <c r="L42" i="57"/>
  <c r="J42" i="57"/>
  <c r="H42" i="57"/>
  <c r="F42" i="57"/>
  <c r="D42" i="57"/>
  <c r="C42" i="57"/>
  <c r="B42" i="57"/>
  <c r="R41" i="57"/>
  <c r="P41" i="57"/>
  <c r="N41" i="57"/>
  <c r="L41" i="57"/>
  <c r="J41" i="57"/>
  <c r="H41" i="57"/>
  <c r="F41" i="57"/>
  <c r="D41" i="57"/>
  <c r="C41" i="57"/>
  <c r="B41" i="57"/>
  <c r="F40" i="57"/>
  <c r="D40" i="57"/>
  <c r="C40" i="57"/>
  <c r="B40" i="57"/>
  <c r="R39" i="57"/>
  <c r="P39" i="57"/>
  <c r="N39" i="57"/>
  <c r="L39" i="57"/>
  <c r="J39" i="57"/>
  <c r="H39" i="57"/>
  <c r="F39" i="57"/>
  <c r="D39" i="57"/>
  <c r="C39" i="57"/>
  <c r="B39" i="57"/>
  <c r="R38" i="57"/>
  <c r="P38" i="57"/>
  <c r="N38" i="57"/>
  <c r="L38" i="57"/>
  <c r="J38" i="57"/>
  <c r="H38" i="57"/>
  <c r="F38" i="57"/>
  <c r="D38" i="57"/>
  <c r="C38" i="57"/>
  <c r="B38" i="57"/>
  <c r="R37" i="57"/>
  <c r="P37" i="57"/>
  <c r="N37" i="57"/>
  <c r="L37" i="57"/>
  <c r="J37" i="57"/>
  <c r="H37" i="57"/>
  <c r="F37" i="57"/>
  <c r="D37" i="57"/>
  <c r="C37" i="57"/>
  <c r="B37" i="57"/>
  <c r="R36" i="57"/>
  <c r="P36" i="57"/>
  <c r="N36" i="57"/>
  <c r="L36" i="57"/>
  <c r="J36" i="57"/>
  <c r="H36" i="57"/>
  <c r="F36" i="57"/>
  <c r="D36" i="57"/>
  <c r="C36" i="57"/>
  <c r="B36" i="57"/>
  <c r="R35" i="57"/>
  <c r="P35" i="57"/>
  <c r="N35" i="57"/>
  <c r="L35" i="57"/>
  <c r="J35" i="57"/>
  <c r="H35" i="57"/>
  <c r="F35" i="57"/>
  <c r="D35" i="57"/>
  <c r="C35" i="57"/>
  <c r="B35" i="57"/>
  <c r="R34" i="57"/>
  <c r="P34" i="57"/>
  <c r="N34" i="57"/>
  <c r="L34" i="57"/>
  <c r="J34" i="57"/>
  <c r="H34" i="57"/>
  <c r="F34" i="57"/>
  <c r="D34" i="57"/>
  <c r="C34" i="57"/>
  <c r="B34" i="57"/>
  <c r="R33" i="57"/>
  <c r="P33" i="57"/>
  <c r="N33" i="57"/>
  <c r="L33" i="57"/>
  <c r="J33" i="57"/>
  <c r="H33" i="57"/>
  <c r="F33" i="57"/>
  <c r="D33" i="57"/>
  <c r="C33" i="57"/>
  <c r="B33" i="57"/>
  <c r="R32" i="57"/>
  <c r="P32" i="57"/>
  <c r="N32" i="57"/>
  <c r="L32" i="57"/>
  <c r="J32" i="57"/>
  <c r="H32" i="57"/>
  <c r="F32" i="57"/>
  <c r="D32" i="57"/>
  <c r="C32" i="57"/>
  <c r="B32" i="57"/>
  <c r="R31" i="57"/>
  <c r="P31" i="57"/>
  <c r="N31" i="57"/>
  <c r="L31" i="57"/>
  <c r="J31" i="57"/>
  <c r="H31" i="57"/>
  <c r="F31" i="57"/>
  <c r="D31" i="57"/>
  <c r="C31" i="57"/>
  <c r="B31" i="57"/>
  <c r="R30" i="57"/>
  <c r="P30" i="57"/>
  <c r="N30" i="57"/>
  <c r="L30" i="57"/>
  <c r="J30" i="57"/>
  <c r="H30" i="57"/>
  <c r="F30" i="57"/>
  <c r="D30" i="57"/>
  <c r="C30" i="57"/>
  <c r="B30" i="57"/>
  <c r="R29" i="57"/>
  <c r="P29" i="57"/>
  <c r="N29" i="57"/>
  <c r="L29" i="57"/>
  <c r="J29" i="57"/>
  <c r="H29" i="57"/>
  <c r="F29" i="57"/>
  <c r="D29" i="57"/>
  <c r="C29" i="57"/>
  <c r="B29" i="57"/>
  <c r="R28" i="57"/>
  <c r="P28" i="57"/>
  <c r="N28" i="57"/>
  <c r="L28" i="57"/>
  <c r="J28" i="57"/>
  <c r="H28" i="57"/>
  <c r="F28" i="57"/>
  <c r="D28" i="57"/>
  <c r="C28" i="57"/>
  <c r="B28" i="57"/>
  <c r="R27" i="57"/>
  <c r="P27" i="57"/>
  <c r="N27" i="57"/>
  <c r="L27" i="57"/>
  <c r="J27" i="57"/>
  <c r="H27" i="57"/>
  <c r="F27" i="57"/>
  <c r="D27" i="57"/>
  <c r="C27" i="57"/>
  <c r="B27" i="57"/>
  <c r="R26" i="57"/>
  <c r="F26" i="57"/>
  <c r="D26" i="57"/>
  <c r="C26" i="57"/>
  <c r="B26" i="57"/>
  <c r="R25" i="57"/>
  <c r="L25" i="57"/>
  <c r="J25" i="57"/>
  <c r="H25" i="57"/>
  <c r="F25" i="57"/>
  <c r="D25" i="57"/>
  <c r="C25" i="57"/>
  <c r="B25" i="57"/>
  <c r="R24" i="57"/>
  <c r="P24" i="57"/>
  <c r="N24" i="57"/>
  <c r="L24" i="57"/>
  <c r="J24" i="57"/>
  <c r="H24" i="57"/>
  <c r="F24" i="57"/>
  <c r="D24" i="57"/>
  <c r="C24" i="57"/>
  <c r="B24" i="57"/>
  <c r="R23" i="57"/>
  <c r="P23" i="57"/>
  <c r="N23" i="57"/>
  <c r="L23" i="57"/>
  <c r="J23" i="57"/>
  <c r="H23" i="57"/>
  <c r="F23" i="57"/>
  <c r="D23" i="57"/>
  <c r="C23" i="57"/>
  <c r="B23" i="57"/>
  <c r="R22" i="57"/>
  <c r="P22" i="57"/>
  <c r="N22" i="57"/>
  <c r="L22" i="57"/>
  <c r="J22" i="57"/>
  <c r="H22" i="57"/>
  <c r="F22" i="57"/>
  <c r="D22" i="57"/>
  <c r="C22" i="57"/>
  <c r="B22" i="57"/>
  <c r="R21" i="57"/>
  <c r="F21" i="57"/>
  <c r="D21" i="57"/>
  <c r="C21" i="57"/>
  <c r="B21" i="57"/>
  <c r="R20" i="57"/>
  <c r="P20" i="57"/>
  <c r="N20" i="57"/>
  <c r="L20" i="57"/>
  <c r="J20" i="57"/>
  <c r="H20" i="57"/>
  <c r="F20" i="57"/>
  <c r="D20" i="57"/>
  <c r="C20" i="57"/>
  <c r="B20" i="57"/>
  <c r="R19" i="57"/>
  <c r="P19" i="57"/>
  <c r="N19" i="57"/>
  <c r="L19" i="57"/>
  <c r="J19" i="57"/>
  <c r="H19" i="57"/>
  <c r="F19" i="57"/>
  <c r="D19" i="57"/>
  <c r="C19" i="57"/>
  <c r="B19" i="57"/>
  <c r="R18" i="57"/>
  <c r="P18" i="57"/>
  <c r="N18" i="57"/>
  <c r="L18" i="57"/>
  <c r="J18" i="57"/>
  <c r="H18" i="57"/>
  <c r="F18" i="57"/>
  <c r="D18" i="57"/>
  <c r="C18" i="57"/>
  <c r="B18" i="57"/>
  <c r="R17" i="57"/>
  <c r="P17" i="57"/>
  <c r="N17" i="57"/>
  <c r="L17" i="57"/>
  <c r="J17" i="57"/>
  <c r="H17" i="57"/>
  <c r="F17" i="57"/>
  <c r="D17" i="57"/>
  <c r="C17" i="57"/>
  <c r="B17" i="57"/>
  <c r="R16" i="57"/>
  <c r="P16" i="57"/>
  <c r="N16" i="57"/>
  <c r="L16" i="57"/>
  <c r="J16" i="57"/>
  <c r="H16" i="57"/>
  <c r="F16" i="57"/>
  <c r="D16" i="57"/>
  <c r="C16" i="57"/>
  <c r="B16" i="57"/>
  <c r="R15" i="57"/>
  <c r="P15" i="57"/>
  <c r="N15" i="57"/>
  <c r="L15" i="57"/>
  <c r="J15" i="57"/>
  <c r="H15" i="57"/>
  <c r="F15" i="57"/>
  <c r="D15" i="57"/>
  <c r="C15" i="57"/>
  <c r="B15" i="57"/>
  <c r="R14" i="57"/>
  <c r="P14" i="57"/>
  <c r="N14" i="57"/>
  <c r="L14" i="57"/>
  <c r="J14" i="57"/>
  <c r="H14" i="57"/>
  <c r="F14" i="57"/>
  <c r="D14" i="57"/>
  <c r="C14" i="57"/>
  <c r="B14" i="57"/>
  <c r="R13" i="57"/>
  <c r="P13" i="57"/>
  <c r="N13" i="57"/>
  <c r="L13" i="57"/>
  <c r="J13" i="57"/>
  <c r="H13" i="57"/>
  <c r="F13" i="57"/>
  <c r="D13" i="57"/>
  <c r="C13" i="57"/>
  <c r="B13" i="57"/>
  <c r="R12" i="57"/>
  <c r="P12" i="57"/>
  <c r="N12" i="57"/>
  <c r="L12" i="57"/>
  <c r="J12" i="57"/>
  <c r="H12" i="57"/>
  <c r="F12" i="57"/>
  <c r="D12" i="57"/>
  <c r="C12" i="57"/>
  <c r="B12" i="57"/>
  <c r="R11" i="57"/>
  <c r="P11" i="57"/>
  <c r="N11" i="57"/>
  <c r="L11" i="57"/>
  <c r="J11" i="57"/>
  <c r="H11" i="57"/>
  <c r="F11" i="57"/>
  <c r="D11" i="57"/>
  <c r="C11" i="57"/>
  <c r="B11" i="57"/>
  <c r="R10" i="57"/>
  <c r="P10" i="57"/>
  <c r="N10" i="57"/>
  <c r="L10" i="57"/>
  <c r="J10" i="57"/>
  <c r="H10" i="57"/>
  <c r="F10" i="57"/>
  <c r="D10" i="57"/>
  <c r="C10" i="57"/>
  <c r="B10" i="57"/>
  <c r="R9" i="57"/>
  <c r="C9" i="57"/>
  <c r="B9" i="57"/>
  <c r="R8" i="57"/>
  <c r="P8" i="57"/>
  <c r="N8" i="57"/>
  <c r="L8" i="57"/>
  <c r="J8" i="57"/>
  <c r="H8" i="57"/>
  <c r="F8" i="57"/>
  <c r="D8" i="57"/>
  <c r="C8" i="57"/>
  <c r="B8" i="57"/>
  <c r="R33" i="54"/>
  <c r="P33" i="54"/>
  <c r="N33" i="54"/>
  <c r="L33" i="54"/>
  <c r="J33" i="54"/>
  <c r="H33" i="54"/>
  <c r="F33" i="54"/>
  <c r="D33" i="54"/>
  <c r="C33" i="54"/>
  <c r="B33" i="54"/>
  <c r="R32" i="54"/>
  <c r="P32" i="54"/>
  <c r="N32" i="54"/>
  <c r="L32" i="54"/>
  <c r="J32" i="54"/>
  <c r="H32" i="54"/>
  <c r="F32" i="54"/>
  <c r="D32" i="54"/>
  <c r="C32" i="54"/>
  <c r="B32" i="54"/>
  <c r="R31" i="54"/>
  <c r="P31" i="54"/>
  <c r="N31" i="54"/>
  <c r="L31" i="54"/>
  <c r="J31" i="54"/>
  <c r="H31" i="54"/>
  <c r="F31" i="54"/>
  <c r="D31" i="54"/>
  <c r="C31" i="54"/>
  <c r="B31" i="54"/>
  <c r="R30" i="54"/>
  <c r="P30" i="54"/>
  <c r="N30" i="54"/>
  <c r="L30" i="54"/>
  <c r="J30" i="54"/>
  <c r="H30" i="54"/>
  <c r="F30" i="54"/>
  <c r="D30" i="54"/>
  <c r="C30" i="54"/>
  <c r="B30" i="54"/>
  <c r="R29" i="54"/>
  <c r="P29" i="54"/>
  <c r="N29" i="54"/>
  <c r="L29" i="54"/>
  <c r="J29" i="54"/>
  <c r="H29" i="54"/>
  <c r="F29" i="54"/>
  <c r="D29" i="54"/>
  <c r="C29" i="54"/>
  <c r="B29" i="54"/>
  <c r="R28" i="54"/>
  <c r="P28" i="54"/>
  <c r="N28" i="54"/>
  <c r="L28" i="54"/>
  <c r="J28" i="54"/>
  <c r="H28" i="54"/>
  <c r="F28" i="54"/>
  <c r="D28" i="54"/>
  <c r="C28" i="54"/>
  <c r="B28" i="54"/>
  <c r="R27" i="54"/>
  <c r="P27" i="54"/>
  <c r="N27" i="54"/>
  <c r="L27" i="54"/>
  <c r="J27" i="54"/>
  <c r="H27" i="54"/>
  <c r="F27" i="54"/>
  <c r="D27" i="54"/>
  <c r="C27" i="54"/>
  <c r="B27" i="54"/>
  <c r="R26" i="54"/>
  <c r="N26" i="54"/>
  <c r="L26" i="54"/>
  <c r="J26" i="54"/>
  <c r="H26" i="54"/>
  <c r="F26" i="54"/>
  <c r="D26" i="54"/>
  <c r="C26" i="54"/>
  <c r="B26" i="54"/>
  <c r="R25" i="54"/>
  <c r="L25" i="54"/>
  <c r="J25" i="54"/>
  <c r="H25" i="54"/>
  <c r="F25" i="54"/>
  <c r="D25" i="54"/>
  <c r="C25" i="54"/>
  <c r="B25" i="54"/>
  <c r="R24" i="54"/>
  <c r="P24" i="54"/>
  <c r="N24" i="54"/>
  <c r="L24" i="54"/>
  <c r="J24" i="54"/>
  <c r="H24" i="54"/>
  <c r="F24" i="54"/>
  <c r="D24" i="54"/>
  <c r="C24" i="54"/>
  <c r="B24" i="54"/>
  <c r="R23" i="54"/>
  <c r="P23" i="54"/>
  <c r="N23" i="54"/>
  <c r="L23" i="54"/>
  <c r="J23" i="54"/>
  <c r="H23" i="54"/>
  <c r="F23" i="54"/>
  <c r="D23" i="54"/>
  <c r="C23" i="54"/>
  <c r="B23" i="54"/>
  <c r="R22" i="54"/>
  <c r="P22" i="54"/>
  <c r="N22" i="54"/>
  <c r="L22" i="54"/>
  <c r="J22" i="54"/>
  <c r="H22" i="54"/>
  <c r="F22" i="54"/>
  <c r="D22" i="54"/>
  <c r="C22" i="54"/>
  <c r="B22" i="54"/>
  <c r="R21" i="54"/>
  <c r="P21" i="54"/>
  <c r="N21" i="54"/>
  <c r="L21" i="54"/>
  <c r="J21" i="54"/>
  <c r="H21" i="54"/>
  <c r="F21" i="54"/>
  <c r="D21" i="54"/>
  <c r="C21" i="54"/>
  <c r="B21" i="54"/>
  <c r="R20" i="54"/>
  <c r="P20" i="54"/>
  <c r="N20" i="54"/>
  <c r="L20" i="54"/>
  <c r="J20" i="54"/>
  <c r="H20" i="54"/>
  <c r="F20" i="54"/>
  <c r="D20" i="54"/>
  <c r="C20" i="54"/>
  <c r="B20" i="54"/>
  <c r="R19" i="54"/>
  <c r="P19" i="54"/>
  <c r="N19" i="54"/>
  <c r="L19" i="54"/>
  <c r="J19" i="54"/>
  <c r="H19" i="54"/>
  <c r="F19" i="54"/>
  <c r="D19" i="54"/>
  <c r="C19" i="54"/>
  <c r="B19" i="54"/>
  <c r="R18" i="54"/>
  <c r="P18" i="54"/>
  <c r="N18" i="54"/>
  <c r="L18" i="54"/>
  <c r="J18" i="54"/>
  <c r="H18" i="54"/>
  <c r="F18" i="54"/>
  <c r="D18" i="54"/>
  <c r="C18" i="54"/>
  <c r="B18" i="54"/>
  <c r="R17" i="54"/>
  <c r="P17" i="54"/>
  <c r="N17" i="54"/>
  <c r="L17" i="54"/>
  <c r="J17" i="54"/>
  <c r="H17" i="54"/>
  <c r="F17" i="54"/>
  <c r="D17" i="54"/>
  <c r="C17" i="54"/>
  <c r="B17" i="54"/>
  <c r="R16" i="54"/>
  <c r="P16" i="54"/>
  <c r="N16" i="54"/>
  <c r="L16" i="54"/>
  <c r="J16" i="54"/>
  <c r="H16" i="54"/>
  <c r="F16" i="54"/>
  <c r="D16" i="54"/>
  <c r="C16" i="54"/>
  <c r="B16" i="54"/>
  <c r="R15" i="54"/>
  <c r="P15" i="54"/>
  <c r="N15" i="54"/>
  <c r="L15" i="54"/>
  <c r="J15" i="54"/>
  <c r="H15" i="54"/>
  <c r="F15" i="54"/>
  <c r="D15" i="54"/>
  <c r="C15" i="54"/>
  <c r="B15" i="54"/>
  <c r="R14" i="54"/>
  <c r="P14" i="54"/>
  <c r="N14" i="54"/>
  <c r="L14" i="54"/>
  <c r="J14" i="54"/>
  <c r="H14" i="54"/>
  <c r="F14" i="54"/>
  <c r="D14" i="54"/>
  <c r="C14" i="54"/>
  <c r="B14" i="54"/>
  <c r="R13" i="54"/>
  <c r="P13" i="54"/>
  <c r="N13" i="54"/>
  <c r="L13" i="54"/>
  <c r="J13" i="54"/>
  <c r="H13" i="54"/>
  <c r="F13" i="54"/>
  <c r="D13" i="54"/>
  <c r="C13" i="54"/>
  <c r="B13" i="54"/>
  <c r="R12" i="54"/>
  <c r="P12" i="54"/>
  <c r="N12" i="54"/>
  <c r="L12" i="54"/>
  <c r="J12" i="54"/>
  <c r="H12" i="54"/>
  <c r="F12" i="54"/>
  <c r="D12" i="54"/>
  <c r="C12" i="54"/>
  <c r="B12" i="54"/>
  <c r="R11" i="54"/>
  <c r="P11" i="54"/>
  <c r="N11" i="54"/>
  <c r="L11" i="54"/>
  <c r="J11" i="54"/>
  <c r="H11" i="54"/>
  <c r="F11" i="54"/>
  <c r="D11" i="54"/>
  <c r="C11" i="54"/>
  <c r="B11" i="54"/>
  <c r="R10" i="54"/>
  <c r="P10" i="54"/>
  <c r="N10" i="54"/>
  <c r="L10" i="54"/>
  <c r="J10" i="54"/>
  <c r="H10" i="54"/>
  <c r="F10" i="54"/>
  <c r="D10" i="54"/>
  <c r="C10" i="54"/>
  <c r="B10" i="54"/>
  <c r="R9" i="54"/>
  <c r="P9" i="54"/>
  <c r="N9" i="54"/>
  <c r="L9" i="54"/>
  <c r="J9" i="54"/>
  <c r="H9" i="54"/>
  <c r="F9" i="54"/>
  <c r="D9" i="54"/>
  <c r="C9" i="54"/>
  <c r="B9" i="54"/>
  <c r="R8" i="54"/>
  <c r="P8" i="54"/>
  <c r="N8" i="54"/>
  <c r="L8" i="54"/>
  <c r="J8" i="54"/>
  <c r="H8" i="54"/>
  <c r="F8" i="54"/>
  <c r="D8" i="54"/>
  <c r="C8" i="54"/>
  <c r="B8" i="54"/>
  <c r="R33" i="55"/>
  <c r="P33" i="55"/>
  <c r="N33" i="55"/>
  <c r="L33" i="55"/>
  <c r="J33" i="55"/>
  <c r="H33" i="55"/>
  <c r="F33" i="55"/>
  <c r="D33" i="55"/>
  <c r="C33" i="55"/>
  <c r="B33" i="55"/>
  <c r="R32" i="55"/>
  <c r="P32" i="55"/>
  <c r="N32" i="55"/>
  <c r="L32" i="55"/>
  <c r="J32" i="55"/>
  <c r="H32" i="55"/>
  <c r="F32" i="55"/>
  <c r="D32" i="55"/>
  <c r="C32" i="55"/>
  <c r="B32" i="55"/>
  <c r="R31" i="55"/>
  <c r="P31" i="55"/>
  <c r="N31" i="55"/>
  <c r="L31" i="55"/>
  <c r="J31" i="55"/>
  <c r="H31" i="55"/>
  <c r="F31" i="55"/>
  <c r="D31" i="55"/>
  <c r="C31" i="55"/>
  <c r="B31" i="55"/>
  <c r="R30" i="55"/>
  <c r="P30" i="55"/>
  <c r="N30" i="55"/>
  <c r="L30" i="55"/>
  <c r="J30" i="55"/>
  <c r="H30" i="55"/>
  <c r="F30" i="55"/>
  <c r="D30" i="55"/>
  <c r="C30" i="55"/>
  <c r="B30" i="55"/>
  <c r="R29" i="55"/>
  <c r="P29" i="55"/>
  <c r="N29" i="55"/>
  <c r="L29" i="55"/>
  <c r="J29" i="55"/>
  <c r="H29" i="55"/>
  <c r="F29" i="55"/>
  <c r="D29" i="55"/>
  <c r="C29" i="55"/>
  <c r="B29" i="55"/>
  <c r="R28" i="55"/>
  <c r="P28" i="55"/>
  <c r="N28" i="55"/>
  <c r="L28" i="55"/>
  <c r="J28" i="55"/>
  <c r="H28" i="55"/>
  <c r="F28" i="55"/>
  <c r="D28" i="55"/>
  <c r="C28" i="55"/>
  <c r="B28" i="55"/>
  <c r="R27" i="55"/>
  <c r="P27" i="55"/>
  <c r="N27" i="55"/>
  <c r="L27" i="55"/>
  <c r="J27" i="55"/>
  <c r="H27" i="55"/>
  <c r="F27" i="55"/>
  <c r="D27" i="55"/>
  <c r="C27" i="55"/>
  <c r="B27" i="55"/>
  <c r="R26" i="55"/>
  <c r="N26" i="55"/>
  <c r="L26" i="55"/>
  <c r="J26" i="55"/>
  <c r="H26" i="55"/>
  <c r="F26" i="55"/>
  <c r="D26" i="55"/>
  <c r="C26" i="55"/>
  <c r="B26" i="55"/>
  <c r="R25" i="55"/>
  <c r="L25" i="55"/>
  <c r="J25" i="55"/>
  <c r="H25" i="55"/>
  <c r="F25" i="55"/>
  <c r="D25" i="55"/>
  <c r="C25" i="55"/>
  <c r="B25" i="55"/>
  <c r="R24" i="55"/>
  <c r="P24" i="55"/>
  <c r="N24" i="55"/>
  <c r="L24" i="55"/>
  <c r="J24" i="55"/>
  <c r="H24" i="55"/>
  <c r="F24" i="55"/>
  <c r="D24" i="55"/>
  <c r="C24" i="55"/>
  <c r="B24" i="55"/>
  <c r="R23" i="55"/>
  <c r="P23" i="55"/>
  <c r="N23" i="55"/>
  <c r="L23" i="55"/>
  <c r="J23" i="55"/>
  <c r="H23" i="55"/>
  <c r="F23" i="55"/>
  <c r="D23" i="55"/>
  <c r="C23" i="55"/>
  <c r="B23" i="55"/>
  <c r="R22" i="55"/>
  <c r="P22" i="55"/>
  <c r="N22" i="55"/>
  <c r="L22" i="55"/>
  <c r="J22" i="55"/>
  <c r="H22" i="55"/>
  <c r="F22" i="55"/>
  <c r="D22" i="55"/>
  <c r="C22" i="55"/>
  <c r="B22" i="55"/>
  <c r="R21" i="55"/>
  <c r="P21" i="55"/>
  <c r="N21" i="55"/>
  <c r="L21" i="55"/>
  <c r="J21" i="55"/>
  <c r="H21" i="55"/>
  <c r="F21" i="55"/>
  <c r="D21" i="55"/>
  <c r="C21" i="55"/>
  <c r="B21" i="55"/>
  <c r="R20" i="55"/>
  <c r="P20" i="55"/>
  <c r="N20" i="55"/>
  <c r="L20" i="55"/>
  <c r="J20" i="55"/>
  <c r="H20" i="55"/>
  <c r="F20" i="55"/>
  <c r="D20" i="55"/>
  <c r="C20" i="55"/>
  <c r="B20" i="55"/>
  <c r="R19" i="55"/>
  <c r="P19" i="55"/>
  <c r="N19" i="55"/>
  <c r="L19" i="55"/>
  <c r="J19" i="55"/>
  <c r="H19" i="55"/>
  <c r="F19" i="55"/>
  <c r="D19" i="55"/>
  <c r="C19" i="55"/>
  <c r="B19" i="55"/>
  <c r="R18" i="55"/>
  <c r="P18" i="55"/>
  <c r="N18" i="55"/>
  <c r="L18" i="55"/>
  <c r="J18" i="55"/>
  <c r="H18" i="55"/>
  <c r="F18" i="55"/>
  <c r="D18" i="55"/>
  <c r="C18" i="55"/>
  <c r="B18" i="55"/>
  <c r="R17" i="55"/>
  <c r="P17" i="55"/>
  <c r="N17" i="55"/>
  <c r="L17" i="55"/>
  <c r="J17" i="55"/>
  <c r="H17" i="55"/>
  <c r="F17" i="55"/>
  <c r="D17" i="55"/>
  <c r="C17" i="55"/>
  <c r="B17" i="55"/>
  <c r="R16" i="55"/>
  <c r="P16" i="55"/>
  <c r="N16" i="55"/>
  <c r="L16" i="55"/>
  <c r="J16" i="55"/>
  <c r="H16" i="55"/>
  <c r="F16" i="55"/>
  <c r="D16" i="55"/>
  <c r="C16" i="55"/>
  <c r="B16" i="55"/>
  <c r="R15" i="55"/>
  <c r="P15" i="55"/>
  <c r="N15" i="55"/>
  <c r="L15" i="55"/>
  <c r="J15" i="55"/>
  <c r="H15" i="55"/>
  <c r="F15" i="55"/>
  <c r="D15" i="55"/>
  <c r="C15" i="55"/>
  <c r="B15" i="55"/>
  <c r="R14" i="55"/>
  <c r="P14" i="55"/>
  <c r="N14" i="55"/>
  <c r="L14" i="55"/>
  <c r="J14" i="55"/>
  <c r="H14" i="55"/>
  <c r="F14" i="55"/>
  <c r="D14" i="55"/>
  <c r="C14" i="55"/>
  <c r="B14" i="55"/>
  <c r="R13" i="55"/>
  <c r="P13" i="55"/>
  <c r="N13" i="55"/>
  <c r="L13" i="55"/>
  <c r="J13" i="55"/>
  <c r="H13" i="55"/>
  <c r="F13" i="55"/>
  <c r="D13" i="55"/>
  <c r="C13" i="55"/>
  <c r="B13" i="55"/>
  <c r="R12" i="55"/>
  <c r="P12" i="55"/>
  <c r="N12" i="55"/>
  <c r="L12" i="55"/>
  <c r="J12" i="55"/>
  <c r="H12" i="55"/>
  <c r="F12" i="55"/>
  <c r="D12" i="55"/>
  <c r="C12" i="55"/>
  <c r="B12" i="55"/>
  <c r="R11" i="55"/>
  <c r="P11" i="55"/>
  <c r="N11" i="55"/>
  <c r="L11" i="55"/>
  <c r="J11" i="55"/>
  <c r="H11" i="55"/>
  <c r="F11" i="55"/>
  <c r="D11" i="55"/>
  <c r="C11" i="55"/>
  <c r="B11" i="55"/>
  <c r="R10" i="55"/>
  <c r="P10" i="55"/>
  <c r="N10" i="55"/>
  <c r="L10" i="55"/>
  <c r="J10" i="55"/>
  <c r="H10" i="55"/>
  <c r="F10" i="55"/>
  <c r="D10" i="55"/>
  <c r="C10" i="55"/>
  <c r="B10" i="55"/>
  <c r="R9" i="55"/>
  <c r="P9" i="55"/>
  <c r="N9" i="55"/>
  <c r="L9" i="55"/>
  <c r="J9" i="55"/>
  <c r="H9" i="55"/>
  <c r="F9" i="55"/>
  <c r="D9" i="55"/>
  <c r="C9" i="55"/>
  <c r="B9" i="55"/>
  <c r="R8" i="55"/>
  <c r="P8" i="55"/>
  <c r="N8" i="55"/>
  <c r="L8" i="55"/>
  <c r="J8" i="55"/>
  <c r="H8" i="55"/>
  <c r="F8" i="55"/>
  <c r="D8" i="55"/>
  <c r="C8" i="55"/>
  <c r="B8" i="55"/>
  <c r="P10" i="11"/>
  <c r="N10" i="11"/>
  <c r="L10" i="11"/>
  <c r="J10" i="11"/>
  <c r="H10" i="11"/>
  <c r="F10" i="11"/>
  <c r="D10" i="11"/>
  <c r="C10" i="11"/>
  <c r="B10" i="11"/>
  <c r="P9" i="11"/>
  <c r="N9" i="11"/>
  <c r="L9" i="11"/>
  <c r="J9" i="11"/>
  <c r="H9" i="11"/>
  <c r="F9" i="11"/>
  <c r="D9" i="11"/>
  <c r="C9" i="11"/>
  <c r="B9" i="11"/>
  <c r="P8" i="11"/>
  <c r="J8" i="11"/>
  <c r="H8" i="11"/>
  <c r="F8" i="11"/>
  <c r="D8" i="11"/>
  <c r="C8" i="11"/>
  <c r="B8" i="11"/>
  <c r="P10" i="9"/>
  <c r="N10" i="9"/>
  <c r="L10" i="9"/>
  <c r="J10" i="9"/>
  <c r="H10" i="9"/>
  <c r="F10" i="9"/>
  <c r="D10" i="9"/>
  <c r="C10" i="9"/>
  <c r="B10" i="9"/>
  <c r="P9" i="9"/>
  <c r="N9" i="9"/>
  <c r="L9" i="9"/>
  <c r="J9" i="9"/>
  <c r="H9" i="9"/>
  <c r="F9" i="9"/>
  <c r="D9" i="9"/>
  <c r="C9" i="9"/>
  <c r="B9" i="9"/>
  <c r="P8" i="9"/>
  <c r="J8" i="9"/>
  <c r="H8" i="9"/>
  <c r="F8" i="9"/>
  <c r="D8" i="9"/>
  <c r="C8" i="9"/>
  <c r="B8" i="9"/>
  <c r="R73" i="8"/>
  <c r="P73" i="8"/>
  <c r="N73" i="8"/>
  <c r="L73" i="8"/>
  <c r="J73" i="8"/>
  <c r="H73" i="8"/>
  <c r="F73" i="8"/>
  <c r="D73" i="8"/>
  <c r="C73" i="8"/>
  <c r="B73" i="8"/>
  <c r="R72" i="8"/>
  <c r="P72" i="8"/>
  <c r="N72" i="8"/>
  <c r="L72" i="8"/>
  <c r="J72" i="8"/>
  <c r="H72" i="8"/>
  <c r="F72" i="8"/>
  <c r="D72" i="8"/>
  <c r="C72" i="8"/>
  <c r="B72" i="8"/>
  <c r="R71" i="8"/>
  <c r="L71" i="8"/>
  <c r="J71" i="8"/>
  <c r="H71" i="8"/>
  <c r="F71" i="8"/>
  <c r="D71" i="8"/>
  <c r="C71" i="8"/>
  <c r="B71" i="8"/>
  <c r="R70" i="8"/>
  <c r="L70" i="8"/>
  <c r="J70" i="8"/>
  <c r="H70" i="8"/>
  <c r="F70" i="8"/>
  <c r="D70" i="8"/>
  <c r="C70" i="8"/>
  <c r="B70" i="8"/>
  <c r="R69" i="8"/>
  <c r="N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P62" i="8"/>
  <c r="N62" i="8"/>
  <c r="L62" i="8"/>
  <c r="J62" i="8"/>
  <c r="H62" i="8"/>
  <c r="F62" i="8"/>
  <c r="D62" i="8"/>
  <c r="C62" i="8"/>
  <c r="B62" i="8"/>
  <c r="R61" i="8"/>
  <c r="N61" i="8"/>
  <c r="L61" i="8"/>
  <c r="J61" i="8"/>
  <c r="H61" i="8"/>
  <c r="F61" i="8"/>
  <c r="D61" i="8"/>
  <c r="C61" i="8"/>
  <c r="B61" i="8"/>
  <c r="R60" i="8"/>
  <c r="L60" i="8"/>
  <c r="J60" i="8"/>
  <c r="H60" i="8"/>
  <c r="F60" i="8"/>
  <c r="D60" i="8"/>
  <c r="C60" i="8"/>
  <c r="B60" i="8"/>
  <c r="R59" i="8"/>
  <c r="L59" i="8"/>
  <c r="J59" i="8"/>
  <c r="H59" i="8"/>
  <c r="F59" i="8"/>
  <c r="D59" i="8"/>
  <c r="C59" i="8"/>
  <c r="B59" i="8"/>
  <c r="R58" i="8"/>
  <c r="L58" i="8"/>
  <c r="J58" i="8"/>
  <c r="H58" i="8"/>
  <c r="F58" i="8"/>
  <c r="D58" i="8"/>
  <c r="C58" i="8"/>
  <c r="B58" i="8"/>
  <c r="R57" i="8"/>
  <c r="N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L51" i="8"/>
  <c r="J51" i="8"/>
  <c r="H51" i="8"/>
  <c r="F51" i="8"/>
  <c r="D51" i="8"/>
  <c r="C51" i="8"/>
  <c r="B51" i="8"/>
  <c r="R50" i="8"/>
  <c r="J50" i="8"/>
  <c r="H50" i="8"/>
  <c r="F50" i="8"/>
  <c r="D50" i="8"/>
  <c r="C50" i="8"/>
  <c r="B50" i="8"/>
  <c r="R49" i="8"/>
  <c r="N49" i="8"/>
  <c r="L49" i="8"/>
  <c r="J49" i="8"/>
  <c r="H49" i="8"/>
  <c r="F49" i="8"/>
  <c r="D49" i="8"/>
  <c r="C49" i="8"/>
  <c r="B49" i="8"/>
  <c r="R48" i="8"/>
  <c r="P48" i="8"/>
  <c r="N48" i="8"/>
  <c r="L48" i="8"/>
  <c r="J48" i="8"/>
  <c r="H48" i="8"/>
  <c r="F48" i="8"/>
  <c r="D48" i="8"/>
  <c r="C48" i="8"/>
  <c r="B48" i="8"/>
  <c r="R47" i="8"/>
  <c r="P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F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L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1" i="7"/>
  <c r="P71" i="7"/>
  <c r="N71" i="7"/>
  <c r="L71" i="7"/>
  <c r="J71" i="7"/>
  <c r="H71" i="7"/>
  <c r="F71" i="7"/>
  <c r="D71" i="7"/>
  <c r="C71" i="7"/>
  <c r="B71" i="7"/>
  <c r="R70" i="7"/>
  <c r="L70" i="7"/>
  <c r="J70" i="7"/>
  <c r="H70" i="7"/>
  <c r="F70" i="7"/>
  <c r="D70" i="7"/>
  <c r="C70" i="7"/>
  <c r="B70" i="7"/>
  <c r="R69" i="7"/>
  <c r="L69" i="7"/>
  <c r="J69" i="7"/>
  <c r="H69" i="7"/>
  <c r="F69" i="7"/>
  <c r="D69" i="7"/>
  <c r="C69" i="7"/>
  <c r="B69" i="7"/>
  <c r="R68" i="7"/>
  <c r="N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N63" i="7"/>
  <c r="L63" i="7"/>
  <c r="J63" i="7"/>
  <c r="H63" i="7"/>
  <c r="F63" i="7"/>
  <c r="D63" i="7"/>
  <c r="C63" i="7"/>
  <c r="B63" i="7"/>
  <c r="R62" i="7"/>
  <c r="J62" i="7"/>
  <c r="H62" i="7"/>
  <c r="F62" i="7"/>
  <c r="D62" i="7"/>
  <c r="C62" i="7"/>
  <c r="B62" i="7"/>
  <c r="R61" i="7"/>
  <c r="L61" i="7"/>
  <c r="J61" i="7"/>
  <c r="H61" i="7"/>
  <c r="F61" i="7"/>
  <c r="D61" i="7"/>
  <c r="C61" i="7"/>
  <c r="B61" i="7"/>
  <c r="R60" i="7"/>
  <c r="N60" i="7"/>
  <c r="L60" i="7"/>
  <c r="J60" i="7"/>
  <c r="H60" i="7"/>
  <c r="F60" i="7"/>
  <c r="D60" i="7"/>
  <c r="C60" i="7"/>
  <c r="B60" i="7"/>
  <c r="R59" i="7"/>
  <c r="P59" i="7"/>
  <c r="L59" i="7"/>
  <c r="J59" i="7"/>
  <c r="H59" i="7"/>
  <c r="F59" i="7"/>
  <c r="D59" i="7"/>
  <c r="C59" i="7"/>
  <c r="B59" i="7"/>
  <c r="R58" i="7"/>
  <c r="L58" i="7"/>
  <c r="J58" i="7"/>
  <c r="H58" i="7"/>
  <c r="F58" i="7"/>
  <c r="D58" i="7"/>
  <c r="C58" i="7"/>
  <c r="B58" i="7"/>
  <c r="R57" i="7"/>
  <c r="L57" i="7"/>
  <c r="J57" i="7"/>
  <c r="H57" i="7"/>
  <c r="F57" i="7"/>
  <c r="D57" i="7"/>
  <c r="C57" i="7"/>
  <c r="B57" i="7"/>
  <c r="R56" i="7"/>
  <c r="N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L50" i="7"/>
  <c r="J50" i="7"/>
  <c r="H50" i="7"/>
  <c r="F50" i="7"/>
  <c r="D50" i="7"/>
  <c r="C50" i="7"/>
  <c r="B50" i="7"/>
  <c r="R49" i="7"/>
  <c r="N49" i="7"/>
  <c r="L49" i="7"/>
  <c r="J49" i="7"/>
  <c r="H49" i="7"/>
  <c r="F49" i="7"/>
  <c r="D49" i="7"/>
  <c r="C49" i="7"/>
  <c r="B49" i="7"/>
  <c r="R48" i="7"/>
  <c r="N48" i="7"/>
  <c r="L48" i="7"/>
  <c r="J48" i="7"/>
  <c r="H48" i="7"/>
  <c r="F48" i="7"/>
  <c r="D48" i="7"/>
  <c r="C48" i="7"/>
  <c r="B48" i="7"/>
  <c r="R47" i="7"/>
  <c r="P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H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F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L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L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34" i="24"/>
  <c r="P34" i="24"/>
  <c r="N34" i="24"/>
  <c r="L34" i="24"/>
  <c r="J34" i="24"/>
  <c r="H34" i="24"/>
  <c r="F34" i="24"/>
  <c r="D34" i="24"/>
  <c r="C34" i="24"/>
  <c r="B34" i="24"/>
  <c r="R33" i="24"/>
  <c r="F33" i="24"/>
  <c r="D33" i="24"/>
  <c r="C33" i="24"/>
  <c r="B33" i="24"/>
  <c r="R32" i="24"/>
  <c r="P32" i="24"/>
  <c r="N32" i="24"/>
  <c r="L32" i="24"/>
  <c r="J32" i="24"/>
  <c r="H32" i="24"/>
  <c r="F32" i="24"/>
  <c r="D32" i="24"/>
  <c r="C32" i="24"/>
  <c r="B32" i="24"/>
  <c r="R31" i="24"/>
  <c r="P31" i="24"/>
  <c r="N31" i="24"/>
  <c r="L31" i="24"/>
  <c r="J31" i="24"/>
  <c r="H31" i="24"/>
  <c r="F31" i="24"/>
  <c r="D31" i="24"/>
  <c r="C31" i="24"/>
  <c r="B31" i="24"/>
  <c r="R30" i="24"/>
  <c r="P30" i="24"/>
  <c r="N30" i="24"/>
  <c r="L30" i="24"/>
  <c r="J30" i="24"/>
  <c r="H30" i="24"/>
  <c r="F30" i="24"/>
  <c r="D30" i="24"/>
  <c r="C30" i="24"/>
  <c r="B30" i="24"/>
  <c r="R29" i="24"/>
  <c r="P29" i="24"/>
  <c r="N29" i="24"/>
  <c r="L29" i="24"/>
  <c r="J29" i="24"/>
  <c r="H29" i="24"/>
  <c r="F29" i="24"/>
  <c r="D29" i="24"/>
  <c r="C29" i="24"/>
  <c r="B29" i="24"/>
  <c r="R28" i="24"/>
  <c r="P28" i="24"/>
  <c r="N28" i="24"/>
  <c r="L28" i="24"/>
  <c r="J28" i="24"/>
  <c r="H28" i="24"/>
  <c r="F28" i="24"/>
  <c r="D28" i="24"/>
  <c r="C28" i="24"/>
  <c r="B28" i="24"/>
  <c r="R27" i="24"/>
  <c r="P27" i="24"/>
  <c r="N27" i="24"/>
  <c r="L27" i="24"/>
  <c r="J27" i="24"/>
  <c r="H27" i="24"/>
  <c r="F27" i="24"/>
  <c r="D27" i="24"/>
  <c r="C27" i="24"/>
  <c r="B27" i="24"/>
  <c r="R26" i="24"/>
  <c r="F26" i="24"/>
  <c r="D26" i="24"/>
  <c r="C26" i="24"/>
  <c r="B26" i="24"/>
  <c r="R25" i="24"/>
  <c r="P25" i="24"/>
  <c r="N25" i="24"/>
  <c r="L25" i="24"/>
  <c r="J25" i="24"/>
  <c r="H25" i="24"/>
  <c r="F25" i="24"/>
  <c r="D25" i="24"/>
  <c r="C25" i="24"/>
  <c r="B25" i="24"/>
  <c r="R24" i="24"/>
  <c r="D24" i="24"/>
  <c r="C24" i="24"/>
  <c r="B24" i="24"/>
  <c r="R23" i="24"/>
  <c r="P23" i="24"/>
  <c r="N23" i="24"/>
  <c r="L23" i="24"/>
  <c r="J23" i="24"/>
  <c r="H23" i="24"/>
  <c r="F23" i="24"/>
  <c r="D23" i="24"/>
  <c r="C23" i="24"/>
  <c r="B23" i="24"/>
  <c r="R22" i="24"/>
  <c r="P22" i="24"/>
  <c r="N22" i="24"/>
  <c r="L22" i="24"/>
  <c r="J22" i="24"/>
  <c r="H22" i="24"/>
  <c r="F22" i="24"/>
  <c r="D22" i="24"/>
  <c r="C22" i="24"/>
  <c r="B22" i="24"/>
  <c r="R21" i="24"/>
  <c r="P21" i="24"/>
  <c r="N21" i="24"/>
  <c r="L21" i="24"/>
  <c r="J21" i="24"/>
  <c r="H21" i="24"/>
  <c r="F21" i="24"/>
  <c r="D21" i="24"/>
  <c r="C21" i="24"/>
  <c r="B21" i="24"/>
  <c r="R20" i="24"/>
  <c r="P20" i="24"/>
  <c r="N20" i="24"/>
  <c r="L20" i="24"/>
  <c r="J20" i="24"/>
  <c r="H20" i="24"/>
  <c r="F20" i="24"/>
  <c r="D20" i="24"/>
  <c r="C20" i="24"/>
  <c r="B20" i="24"/>
  <c r="R19" i="24"/>
  <c r="P19" i="24"/>
  <c r="N19" i="24"/>
  <c r="L19" i="24"/>
  <c r="J19" i="24"/>
  <c r="H19" i="24"/>
  <c r="F19" i="24"/>
  <c r="D19" i="24"/>
  <c r="C19" i="24"/>
  <c r="B19" i="24"/>
  <c r="R18" i="24"/>
  <c r="P18" i="24"/>
  <c r="N18" i="24"/>
  <c r="L18" i="24"/>
  <c r="J18" i="24"/>
  <c r="H18" i="24"/>
  <c r="F18" i="24"/>
  <c r="D18" i="24"/>
  <c r="C18" i="24"/>
  <c r="B18" i="24"/>
  <c r="R17" i="24"/>
  <c r="J17" i="24"/>
  <c r="H17" i="24"/>
  <c r="F17" i="24"/>
  <c r="D17" i="24"/>
  <c r="C17" i="24"/>
  <c r="B17" i="24"/>
  <c r="R16" i="24"/>
  <c r="P16" i="24"/>
  <c r="N16" i="24"/>
  <c r="L16" i="24"/>
  <c r="J16" i="24"/>
  <c r="H16" i="24"/>
  <c r="F16" i="24"/>
  <c r="D16" i="24"/>
  <c r="C16" i="24"/>
  <c r="B16" i="24"/>
  <c r="R15" i="24"/>
  <c r="P15" i="24"/>
  <c r="N15" i="24"/>
  <c r="L15" i="24"/>
  <c r="J15" i="24"/>
  <c r="H15" i="24"/>
  <c r="F15" i="24"/>
  <c r="D15" i="24"/>
  <c r="C15" i="24"/>
  <c r="B15" i="24"/>
  <c r="R14" i="24"/>
  <c r="N14" i="24"/>
  <c r="L14" i="24"/>
  <c r="J14" i="24"/>
  <c r="H14" i="24"/>
  <c r="F14" i="24"/>
  <c r="D14" i="24"/>
  <c r="C14" i="24"/>
  <c r="B14" i="24"/>
  <c r="R13" i="24"/>
  <c r="P13" i="24"/>
  <c r="N13" i="24"/>
  <c r="L13" i="24"/>
  <c r="J13" i="24"/>
  <c r="H13" i="24"/>
  <c r="F13" i="24"/>
  <c r="D13" i="24"/>
  <c r="C13" i="24"/>
  <c r="B13" i="24"/>
  <c r="R12" i="24"/>
  <c r="P12" i="24"/>
  <c r="N12" i="24"/>
  <c r="L12" i="24"/>
  <c r="J12" i="24"/>
  <c r="H12" i="24"/>
  <c r="F12" i="24"/>
  <c r="D12" i="24"/>
  <c r="C12" i="24"/>
  <c r="B12" i="24"/>
  <c r="R11" i="24"/>
  <c r="P11" i="24"/>
  <c r="N11" i="24"/>
  <c r="L11" i="24"/>
  <c r="J11" i="24"/>
  <c r="H11" i="24"/>
  <c r="F11" i="24"/>
  <c r="D11" i="24"/>
  <c r="C11" i="24"/>
  <c r="B11" i="24"/>
  <c r="R10" i="24"/>
  <c r="P10" i="24"/>
  <c r="N10" i="24"/>
  <c r="L10" i="24"/>
  <c r="J10" i="24"/>
  <c r="H10" i="24"/>
  <c r="F10" i="24"/>
  <c r="D10" i="24"/>
  <c r="C10" i="24"/>
  <c r="B10" i="24"/>
  <c r="R9" i="24"/>
  <c r="J9" i="24"/>
  <c r="H9" i="24"/>
  <c r="F9" i="24"/>
  <c r="D9" i="24"/>
  <c r="C9" i="24"/>
  <c r="B9" i="24"/>
  <c r="R8" i="24"/>
  <c r="P8" i="24"/>
  <c r="N8" i="24"/>
  <c r="L8" i="24"/>
  <c r="J8" i="24"/>
  <c r="H8" i="24"/>
  <c r="F8" i="24"/>
  <c r="D8" i="24"/>
  <c r="C8" i="24"/>
  <c r="B8" i="24"/>
  <c r="R34" i="23"/>
  <c r="P34" i="23"/>
  <c r="N34" i="23"/>
  <c r="L34" i="23"/>
  <c r="J34" i="23"/>
  <c r="H34" i="23"/>
  <c r="F34" i="23"/>
  <c r="D34" i="23"/>
  <c r="C34" i="23"/>
  <c r="B34" i="23"/>
  <c r="R33" i="23"/>
  <c r="F33" i="23"/>
  <c r="D33" i="23"/>
  <c r="C33" i="23"/>
  <c r="B33" i="23"/>
  <c r="R32" i="23"/>
  <c r="P32" i="23"/>
  <c r="N32" i="23"/>
  <c r="L32" i="23"/>
  <c r="J32" i="23"/>
  <c r="H32" i="23"/>
  <c r="F32" i="23"/>
  <c r="D32" i="23"/>
  <c r="C32" i="23"/>
  <c r="B32" i="23"/>
  <c r="R31" i="23"/>
  <c r="P31" i="23"/>
  <c r="N31" i="23"/>
  <c r="L31" i="23"/>
  <c r="J31" i="23"/>
  <c r="H31" i="23"/>
  <c r="F31" i="23"/>
  <c r="D31" i="23"/>
  <c r="C31" i="23"/>
  <c r="B31" i="23"/>
  <c r="R30" i="23"/>
  <c r="P30" i="23"/>
  <c r="N30" i="23"/>
  <c r="L30" i="23"/>
  <c r="J30" i="23"/>
  <c r="H30" i="23"/>
  <c r="F30" i="23"/>
  <c r="D30" i="23"/>
  <c r="C30" i="23"/>
  <c r="B30" i="23"/>
  <c r="R29" i="23"/>
  <c r="P29" i="23"/>
  <c r="N29" i="23"/>
  <c r="L29" i="23"/>
  <c r="J29" i="23"/>
  <c r="H29" i="23"/>
  <c r="F29" i="23"/>
  <c r="D29" i="23"/>
  <c r="C29" i="23"/>
  <c r="B29" i="23"/>
  <c r="R28" i="23"/>
  <c r="P28" i="23"/>
  <c r="N28" i="23"/>
  <c r="L28" i="23"/>
  <c r="J28" i="23"/>
  <c r="H28" i="23"/>
  <c r="F28" i="23"/>
  <c r="D28" i="23"/>
  <c r="C28" i="23"/>
  <c r="B28" i="23"/>
  <c r="R27" i="23"/>
  <c r="P27" i="23"/>
  <c r="N27" i="23"/>
  <c r="L27" i="23"/>
  <c r="J27" i="23"/>
  <c r="H27" i="23"/>
  <c r="F27" i="23"/>
  <c r="D27" i="23"/>
  <c r="C27" i="23"/>
  <c r="B27" i="23"/>
  <c r="R26" i="23"/>
  <c r="F26" i="23"/>
  <c r="D26" i="23"/>
  <c r="C26" i="23"/>
  <c r="B26" i="23"/>
  <c r="R25" i="23"/>
  <c r="P25" i="23"/>
  <c r="N25" i="23"/>
  <c r="L25" i="23"/>
  <c r="J25" i="23"/>
  <c r="H25" i="23"/>
  <c r="F25" i="23"/>
  <c r="D25" i="23"/>
  <c r="C25" i="23"/>
  <c r="B25" i="23"/>
  <c r="R24" i="23"/>
  <c r="D24" i="23"/>
  <c r="C24" i="23"/>
  <c r="B24" i="23"/>
  <c r="R23" i="23"/>
  <c r="P23" i="23"/>
  <c r="N23" i="23"/>
  <c r="L23" i="23"/>
  <c r="J23" i="23"/>
  <c r="H23" i="23"/>
  <c r="F23" i="23"/>
  <c r="D23" i="23"/>
  <c r="C23" i="23"/>
  <c r="B23" i="23"/>
  <c r="R22" i="23"/>
  <c r="P22" i="23"/>
  <c r="N22" i="23"/>
  <c r="L22" i="23"/>
  <c r="J22" i="23"/>
  <c r="H22" i="23"/>
  <c r="F22" i="23"/>
  <c r="D22" i="23"/>
  <c r="C22" i="23"/>
  <c r="B22" i="23"/>
  <c r="R21" i="23"/>
  <c r="P21" i="23"/>
  <c r="N21" i="23"/>
  <c r="L21" i="23"/>
  <c r="J21" i="23"/>
  <c r="H21" i="23"/>
  <c r="F21" i="23"/>
  <c r="D21" i="23"/>
  <c r="C21" i="23"/>
  <c r="B21" i="23"/>
  <c r="R20" i="23"/>
  <c r="P20" i="23"/>
  <c r="N20" i="23"/>
  <c r="L20" i="23"/>
  <c r="J20" i="23"/>
  <c r="H20" i="23"/>
  <c r="F20" i="23"/>
  <c r="D20" i="23"/>
  <c r="C20" i="23"/>
  <c r="B20" i="23"/>
  <c r="R19" i="23"/>
  <c r="P19" i="23"/>
  <c r="N19" i="23"/>
  <c r="L19" i="23"/>
  <c r="J19" i="23"/>
  <c r="H19" i="23"/>
  <c r="F19" i="23"/>
  <c r="D19" i="23"/>
  <c r="C19" i="23"/>
  <c r="B19" i="23"/>
  <c r="R18" i="23"/>
  <c r="P18" i="23"/>
  <c r="N18" i="23"/>
  <c r="L18" i="23"/>
  <c r="J18" i="23"/>
  <c r="H18" i="23"/>
  <c r="F18" i="23"/>
  <c r="D18" i="23"/>
  <c r="C18" i="23"/>
  <c r="B18" i="23"/>
  <c r="R17" i="23"/>
  <c r="J17" i="23"/>
  <c r="H17" i="23"/>
  <c r="F17" i="23"/>
  <c r="D17" i="23"/>
  <c r="C17" i="23"/>
  <c r="B17" i="23"/>
  <c r="R16" i="23"/>
  <c r="P16" i="23"/>
  <c r="N16" i="23"/>
  <c r="L16" i="23"/>
  <c r="J16" i="23"/>
  <c r="H16" i="23"/>
  <c r="F16" i="23"/>
  <c r="D16" i="23"/>
  <c r="C16" i="23"/>
  <c r="B16" i="23"/>
  <c r="R15" i="23"/>
  <c r="P15" i="23"/>
  <c r="N15" i="23"/>
  <c r="L15" i="23"/>
  <c r="J15" i="23"/>
  <c r="H15" i="23"/>
  <c r="F15" i="23"/>
  <c r="D15" i="23"/>
  <c r="C15" i="23"/>
  <c r="B15" i="23"/>
  <c r="R14" i="23"/>
  <c r="N14" i="23"/>
  <c r="L14" i="23"/>
  <c r="J14" i="23"/>
  <c r="H14" i="23"/>
  <c r="F14" i="23"/>
  <c r="D14" i="23"/>
  <c r="C14" i="23"/>
  <c r="B14" i="23"/>
  <c r="R13" i="23"/>
  <c r="P13" i="23"/>
  <c r="N13" i="23"/>
  <c r="L13" i="23"/>
  <c r="J13" i="23"/>
  <c r="H13" i="23"/>
  <c r="F13" i="23"/>
  <c r="D13" i="23"/>
  <c r="C13" i="23"/>
  <c r="B13" i="23"/>
  <c r="R12" i="23"/>
  <c r="P12" i="23"/>
  <c r="N12" i="23"/>
  <c r="L12" i="23"/>
  <c r="J12" i="23"/>
  <c r="H12" i="23"/>
  <c r="F12" i="23"/>
  <c r="D12" i="23"/>
  <c r="C12" i="23"/>
  <c r="B12" i="23"/>
  <c r="R11" i="23"/>
  <c r="P11" i="23"/>
  <c r="N11" i="23"/>
  <c r="L11" i="23"/>
  <c r="J11" i="23"/>
  <c r="H11" i="23"/>
  <c r="F11" i="23"/>
  <c r="D11" i="23"/>
  <c r="C11" i="23"/>
  <c r="B11" i="23"/>
  <c r="R10" i="23"/>
  <c r="P10" i="23"/>
  <c r="N10" i="23"/>
  <c r="L10" i="23"/>
  <c r="J10" i="23"/>
  <c r="H10" i="23"/>
  <c r="F10" i="23"/>
  <c r="D10" i="23"/>
  <c r="C10" i="23"/>
  <c r="B10" i="23"/>
  <c r="R9" i="23"/>
  <c r="J9" i="23"/>
  <c r="H9" i="23"/>
  <c r="F9" i="23"/>
  <c r="D9" i="23"/>
  <c r="C9" i="23"/>
  <c r="B9" i="23"/>
  <c r="R8" i="23"/>
  <c r="P8" i="23"/>
  <c r="N8" i="23"/>
  <c r="L8" i="23"/>
  <c r="J8" i="23"/>
  <c r="H8" i="23"/>
  <c r="F8" i="23"/>
  <c r="D8" i="23"/>
  <c r="C8" i="23"/>
  <c r="B8" i="23"/>
  <c r="R41" i="25"/>
  <c r="P41" i="25"/>
  <c r="N41" i="25"/>
  <c r="L41" i="25"/>
  <c r="J41" i="25"/>
  <c r="H41" i="25"/>
  <c r="F41" i="25"/>
  <c r="D41" i="25"/>
  <c r="C41" i="25"/>
  <c r="B41" i="25"/>
  <c r="R40" i="25"/>
  <c r="P40" i="25"/>
  <c r="N40" i="25"/>
  <c r="L40" i="25"/>
  <c r="J40" i="25"/>
  <c r="H40" i="25"/>
  <c r="F40" i="25"/>
  <c r="D40" i="25"/>
  <c r="C40" i="25"/>
  <c r="B40" i="25"/>
  <c r="R39" i="25"/>
  <c r="P39" i="25"/>
  <c r="N39" i="25"/>
  <c r="L39" i="25"/>
  <c r="J39" i="25"/>
  <c r="H39" i="25"/>
  <c r="F39" i="25"/>
  <c r="D39" i="25"/>
  <c r="C39" i="25"/>
  <c r="B39" i="25"/>
  <c r="R38" i="25"/>
  <c r="J38" i="25"/>
  <c r="H38" i="25"/>
  <c r="F38" i="25"/>
  <c r="D38" i="25"/>
  <c r="C38" i="25"/>
  <c r="B38" i="25"/>
  <c r="R37" i="25"/>
  <c r="H37" i="25"/>
  <c r="F37" i="25"/>
  <c r="D37" i="25"/>
  <c r="C37" i="25"/>
  <c r="B37" i="25"/>
  <c r="R36" i="25"/>
  <c r="J36" i="25"/>
  <c r="H36" i="25"/>
  <c r="F36" i="25"/>
  <c r="D36" i="25"/>
  <c r="C36" i="25"/>
  <c r="B36" i="25"/>
  <c r="R35" i="25"/>
  <c r="P35" i="25"/>
  <c r="N35" i="25"/>
  <c r="L35" i="25"/>
  <c r="J35" i="25"/>
  <c r="H35" i="25"/>
  <c r="F35" i="25"/>
  <c r="D35" i="25"/>
  <c r="C35" i="25"/>
  <c r="B35" i="25"/>
  <c r="R34" i="25"/>
  <c r="P34" i="25"/>
  <c r="N34" i="25"/>
  <c r="L34" i="25"/>
  <c r="J34" i="25"/>
  <c r="H34" i="25"/>
  <c r="F34" i="25"/>
  <c r="D34" i="25"/>
  <c r="C34" i="25"/>
  <c r="B34" i="25"/>
  <c r="R33" i="25"/>
  <c r="P33" i="25"/>
  <c r="N33" i="25"/>
  <c r="L33" i="25"/>
  <c r="J33" i="25"/>
  <c r="H33" i="25"/>
  <c r="F33" i="25"/>
  <c r="D33" i="25"/>
  <c r="C33" i="25"/>
  <c r="B33" i="25"/>
  <c r="R32" i="25"/>
  <c r="P32" i="25"/>
  <c r="N32" i="25"/>
  <c r="L32" i="25"/>
  <c r="J32" i="25"/>
  <c r="H32" i="25"/>
  <c r="F32" i="25"/>
  <c r="D32" i="25"/>
  <c r="C32" i="25"/>
  <c r="B32" i="25"/>
  <c r="R31" i="25"/>
  <c r="P31" i="25"/>
  <c r="N31" i="25"/>
  <c r="L31" i="25"/>
  <c r="J31" i="25"/>
  <c r="H31" i="25"/>
  <c r="F31" i="25"/>
  <c r="D31" i="25"/>
  <c r="C31" i="25"/>
  <c r="B31" i="25"/>
  <c r="R30" i="25"/>
  <c r="P30" i="25"/>
  <c r="N30" i="25"/>
  <c r="L30" i="25"/>
  <c r="J30" i="25"/>
  <c r="H30" i="25"/>
  <c r="F30" i="25"/>
  <c r="D30" i="25"/>
  <c r="C30" i="25"/>
  <c r="B30" i="25"/>
  <c r="R29" i="25"/>
  <c r="P29" i="25"/>
  <c r="N29" i="25"/>
  <c r="L29" i="25"/>
  <c r="J29" i="25"/>
  <c r="H29" i="25"/>
  <c r="F29" i="25"/>
  <c r="D29" i="25"/>
  <c r="C29" i="25"/>
  <c r="B29" i="25"/>
  <c r="R28" i="25"/>
  <c r="N28" i="25"/>
  <c r="L28" i="25"/>
  <c r="J28" i="25"/>
  <c r="H28" i="25"/>
  <c r="F28" i="25"/>
  <c r="D28" i="25"/>
  <c r="C28" i="25"/>
  <c r="B28" i="25"/>
  <c r="R27" i="25"/>
  <c r="P27" i="25"/>
  <c r="N27" i="25"/>
  <c r="L27" i="25"/>
  <c r="J27" i="25"/>
  <c r="H27" i="25"/>
  <c r="F27" i="25"/>
  <c r="D27" i="25"/>
  <c r="C27" i="25"/>
  <c r="B27" i="25"/>
  <c r="R26" i="25"/>
  <c r="P26" i="25"/>
  <c r="N26" i="25"/>
  <c r="L26" i="25"/>
  <c r="J26" i="25"/>
  <c r="H26" i="25"/>
  <c r="F26" i="25"/>
  <c r="D26" i="25"/>
  <c r="C26" i="25"/>
  <c r="B26" i="25"/>
  <c r="R25" i="25"/>
  <c r="P25" i="25"/>
  <c r="N25" i="25"/>
  <c r="L25" i="25"/>
  <c r="J25" i="25"/>
  <c r="H25" i="25"/>
  <c r="F25" i="25"/>
  <c r="D25" i="25"/>
  <c r="C25" i="25"/>
  <c r="B25" i="25"/>
  <c r="R24" i="25"/>
  <c r="P24" i="25"/>
  <c r="N24" i="25"/>
  <c r="L24" i="25"/>
  <c r="J24" i="25"/>
  <c r="H24" i="25"/>
  <c r="F24" i="25"/>
  <c r="D24" i="25"/>
  <c r="C24" i="25"/>
  <c r="B24" i="25"/>
  <c r="R23" i="25"/>
  <c r="J23" i="25"/>
  <c r="H23" i="25"/>
  <c r="F23" i="25"/>
  <c r="D23" i="25"/>
  <c r="C23" i="25"/>
  <c r="B23" i="25"/>
  <c r="R22" i="25"/>
  <c r="P22" i="25"/>
  <c r="N22" i="25"/>
  <c r="L22" i="25"/>
  <c r="J22" i="25"/>
  <c r="H22" i="25"/>
  <c r="F22" i="25"/>
  <c r="D22" i="25"/>
  <c r="C22" i="25"/>
  <c r="B22" i="25"/>
  <c r="R21" i="25"/>
  <c r="P21" i="25"/>
  <c r="N21" i="25"/>
  <c r="L21" i="25"/>
  <c r="J21" i="25"/>
  <c r="H21" i="25"/>
  <c r="F21" i="25"/>
  <c r="D21" i="25"/>
  <c r="C21" i="25"/>
  <c r="B21" i="25"/>
  <c r="R20" i="25"/>
  <c r="P20" i="25"/>
  <c r="N20" i="25"/>
  <c r="L20" i="25"/>
  <c r="J20" i="25"/>
  <c r="H20" i="25"/>
  <c r="F20" i="25"/>
  <c r="D20" i="25"/>
  <c r="C20" i="25"/>
  <c r="B20" i="25"/>
  <c r="R19" i="25"/>
  <c r="P19" i="25"/>
  <c r="N19" i="25"/>
  <c r="L19" i="25"/>
  <c r="J19" i="25"/>
  <c r="H19" i="25"/>
  <c r="F19" i="25"/>
  <c r="D19" i="25"/>
  <c r="C19" i="25"/>
  <c r="B19" i="25"/>
  <c r="R18" i="25"/>
  <c r="P18" i="25"/>
  <c r="N18" i="25"/>
  <c r="L18" i="25"/>
  <c r="J18" i="25"/>
  <c r="H18" i="25"/>
  <c r="F18" i="25"/>
  <c r="D18" i="25"/>
  <c r="C18" i="25"/>
  <c r="B18" i="25"/>
  <c r="R17" i="25"/>
  <c r="P17" i="25"/>
  <c r="N17" i="25"/>
  <c r="L17" i="25"/>
  <c r="J17" i="25"/>
  <c r="H17" i="25"/>
  <c r="F17" i="25"/>
  <c r="D17" i="25"/>
  <c r="C17" i="25"/>
  <c r="B17" i="25"/>
  <c r="R16" i="25"/>
  <c r="P16" i="25"/>
  <c r="N16" i="25"/>
  <c r="L16" i="25"/>
  <c r="J16" i="25"/>
  <c r="H16" i="25"/>
  <c r="F16" i="25"/>
  <c r="D16" i="25"/>
  <c r="C16" i="25"/>
  <c r="B16" i="25"/>
  <c r="R15" i="25"/>
  <c r="J15" i="25"/>
  <c r="H15" i="25"/>
  <c r="F15" i="25"/>
  <c r="D15" i="25"/>
  <c r="C15" i="25"/>
  <c r="B15" i="25"/>
  <c r="R14" i="25"/>
  <c r="P14" i="25"/>
  <c r="N14" i="25"/>
  <c r="L14" i="25"/>
  <c r="J14" i="25"/>
  <c r="H14" i="25"/>
  <c r="F14" i="25"/>
  <c r="D14" i="25"/>
  <c r="C14" i="25"/>
  <c r="B14" i="25"/>
  <c r="R13" i="25"/>
  <c r="P13" i="25"/>
  <c r="N13" i="25"/>
  <c r="L13" i="25"/>
  <c r="J13" i="25"/>
  <c r="H13" i="25"/>
  <c r="F13" i="25"/>
  <c r="D13" i="25"/>
  <c r="C13" i="25"/>
  <c r="B13" i="25"/>
  <c r="R12" i="25"/>
  <c r="P12" i="25"/>
  <c r="N12" i="25"/>
  <c r="L12" i="25"/>
  <c r="J12" i="25"/>
  <c r="H12" i="25"/>
  <c r="F12" i="25"/>
  <c r="D12" i="25"/>
  <c r="C12" i="25"/>
  <c r="B12" i="25"/>
  <c r="R11" i="25"/>
  <c r="P11" i="25"/>
  <c r="N11" i="25"/>
  <c r="L11" i="25"/>
  <c r="J11" i="25"/>
  <c r="H11" i="25"/>
  <c r="F11" i="25"/>
  <c r="D11" i="25"/>
  <c r="C11" i="25"/>
  <c r="B11" i="25"/>
  <c r="R10" i="25"/>
  <c r="P10" i="25"/>
  <c r="N10" i="25"/>
  <c r="L10" i="25"/>
  <c r="J10" i="25"/>
  <c r="H10" i="25"/>
  <c r="F10" i="25"/>
  <c r="D10" i="25"/>
  <c r="C10" i="25"/>
  <c r="B10" i="25"/>
  <c r="R9" i="25"/>
  <c r="L9" i="25"/>
  <c r="J9" i="25"/>
  <c r="H9" i="25"/>
  <c r="F9" i="25"/>
  <c r="D9" i="25"/>
  <c r="C9" i="25"/>
  <c r="B9" i="25"/>
  <c r="R8" i="25"/>
  <c r="P8" i="25"/>
  <c r="N8" i="25"/>
  <c r="L8" i="25"/>
  <c r="J8" i="25"/>
  <c r="H8" i="25"/>
  <c r="F8" i="25"/>
  <c r="D8" i="25"/>
  <c r="C8" i="25"/>
  <c r="B8" i="25"/>
  <c r="R41" i="26"/>
  <c r="P41" i="26"/>
  <c r="N41" i="26"/>
  <c r="L41" i="26"/>
  <c r="J41" i="26"/>
  <c r="H41" i="26"/>
  <c r="F41" i="26"/>
  <c r="D41" i="26"/>
  <c r="C41" i="26"/>
  <c r="B41" i="26"/>
  <c r="R40" i="26"/>
  <c r="P40" i="26"/>
  <c r="N40" i="26"/>
  <c r="L40" i="26"/>
  <c r="J40" i="26"/>
  <c r="H40" i="26"/>
  <c r="F40" i="26"/>
  <c r="D40" i="26"/>
  <c r="C40" i="26"/>
  <c r="B40" i="26"/>
  <c r="R39" i="26"/>
  <c r="P39" i="26"/>
  <c r="N39" i="26"/>
  <c r="L39" i="26"/>
  <c r="J39" i="26"/>
  <c r="H39" i="26"/>
  <c r="F39" i="26"/>
  <c r="D39" i="26"/>
  <c r="C39" i="26"/>
  <c r="B39" i="26"/>
  <c r="R38" i="26"/>
  <c r="J38" i="26"/>
  <c r="H38" i="26"/>
  <c r="F38" i="26"/>
  <c r="D38" i="26"/>
  <c r="C38" i="26"/>
  <c r="B38" i="26"/>
  <c r="R37" i="26"/>
  <c r="H37" i="26"/>
  <c r="F37" i="26"/>
  <c r="D37" i="26"/>
  <c r="C37" i="26"/>
  <c r="B37" i="26"/>
  <c r="R36" i="26"/>
  <c r="J36" i="26"/>
  <c r="H36" i="26"/>
  <c r="F36" i="26"/>
  <c r="D36" i="26"/>
  <c r="C36" i="26"/>
  <c r="B36" i="26"/>
  <c r="R35" i="26"/>
  <c r="P35" i="26"/>
  <c r="N35" i="26"/>
  <c r="L35" i="26"/>
  <c r="J35" i="26"/>
  <c r="H35" i="26"/>
  <c r="F35" i="26"/>
  <c r="D35" i="26"/>
  <c r="C35" i="26"/>
  <c r="B35" i="26"/>
  <c r="R34" i="26"/>
  <c r="P34" i="26"/>
  <c r="N34" i="26"/>
  <c r="L34" i="26"/>
  <c r="J34" i="26"/>
  <c r="H34" i="26"/>
  <c r="F34" i="26"/>
  <c r="D34" i="26"/>
  <c r="C34" i="26"/>
  <c r="B34" i="26"/>
  <c r="R33" i="26"/>
  <c r="P33" i="26"/>
  <c r="N33" i="26"/>
  <c r="L33" i="26"/>
  <c r="J33" i="26"/>
  <c r="H33" i="26"/>
  <c r="F33" i="26"/>
  <c r="D33" i="26"/>
  <c r="C33" i="26"/>
  <c r="B33" i="26"/>
  <c r="R32" i="26"/>
  <c r="P32" i="26"/>
  <c r="N32" i="26"/>
  <c r="L32" i="26"/>
  <c r="J32" i="26"/>
  <c r="H32" i="26"/>
  <c r="F32" i="26"/>
  <c r="D32" i="26"/>
  <c r="C32" i="26"/>
  <c r="B32" i="26"/>
  <c r="R31" i="26"/>
  <c r="P31" i="26"/>
  <c r="N31" i="26"/>
  <c r="L31" i="26"/>
  <c r="J31" i="26"/>
  <c r="H31" i="26"/>
  <c r="F31" i="26"/>
  <c r="D31" i="26"/>
  <c r="C31" i="26"/>
  <c r="B31" i="26"/>
  <c r="R30" i="26"/>
  <c r="P30" i="26"/>
  <c r="N30" i="26"/>
  <c r="L30" i="26"/>
  <c r="J30" i="26"/>
  <c r="H30" i="26"/>
  <c r="F30" i="26"/>
  <c r="D30" i="26"/>
  <c r="C30" i="26"/>
  <c r="B30" i="26"/>
  <c r="R29" i="26"/>
  <c r="P29" i="26"/>
  <c r="N29" i="26"/>
  <c r="L29" i="26"/>
  <c r="J29" i="26"/>
  <c r="H29" i="26"/>
  <c r="F29" i="26"/>
  <c r="D29" i="26"/>
  <c r="C29" i="26"/>
  <c r="B29" i="26"/>
  <c r="R28" i="26"/>
  <c r="N28" i="26"/>
  <c r="L28" i="26"/>
  <c r="J28" i="26"/>
  <c r="H28" i="26"/>
  <c r="F28" i="26"/>
  <c r="D28" i="26"/>
  <c r="C28" i="26"/>
  <c r="B28" i="26"/>
  <c r="R27" i="26"/>
  <c r="P27" i="26"/>
  <c r="N27" i="26"/>
  <c r="L27" i="26"/>
  <c r="J27" i="26"/>
  <c r="H27" i="26"/>
  <c r="F27" i="26"/>
  <c r="D27" i="26"/>
  <c r="C27" i="26"/>
  <c r="B27" i="26"/>
  <c r="R26" i="26"/>
  <c r="P26" i="26"/>
  <c r="N26" i="26"/>
  <c r="L26" i="26"/>
  <c r="J26" i="26"/>
  <c r="H26" i="26"/>
  <c r="F26" i="26"/>
  <c r="D26" i="26"/>
  <c r="C26" i="26"/>
  <c r="B26" i="26"/>
  <c r="R25" i="26"/>
  <c r="P25" i="26"/>
  <c r="N25" i="26"/>
  <c r="L25" i="26"/>
  <c r="J25" i="26"/>
  <c r="H25" i="26"/>
  <c r="F25" i="26"/>
  <c r="D25" i="26"/>
  <c r="C25" i="26"/>
  <c r="B25" i="26"/>
  <c r="R24" i="26"/>
  <c r="P24" i="26"/>
  <c r="N24" i="26"/>
  <c r="L24" i="26"/>
  <c r="J24" i="26"/>
  <c r="H24" i="26"/>
  <c r="F24" i="26"/>
  <c r="D24" i="26"/>
  <c r="C24" i="26"/>
  <c r="B24" i="26"/>
  <c r="R23" i="26"/>
  <c r="J23" i="26"/>
  <c r="H23" i="26"/>
  <c r="F23" i="26"/>
  <c r="D23" i="26"/>
  <c r="C23" i="26"/>
  <c r="B23" i="26"/>
  <c r="R22" i="26"/>
  <c r="P22" i="26"/>
  <c r="N22" i="26"/>
  <c r="L22" i="26"/>
  <c r="J22" i="26"/>
  <c r="H22" i="26"/>
  <c r="F22" i="26"/>
  <c r="D22" i="26"/>
  <c r="C22" i="26"/>
  <c r="B22" i="26"/>
  <c r="R21" i="26"/>
  <c r="P21" i="26"/>
  <c r="N21" i="26"/>
  <c r="L21" i="26"/>
  <c r="J21" i="26"/>
  <c r="H21" i="26"/>
  <c r="F21" i="26"/>
  <c r="D21" i="26"/>
  <c r="C21" i="26"/>
  <c r="B21" i="26"/>
  <c r="R20" i="26"/>
  <c r="P20" i="26"/>
  <c r="N20" i="26"/>
  <c r="L20" i="26"/>
  <c r="J20" i="26"/>
  <c r="H20" i="26"/>
  <c r="F20" i="26"/>
  <c r="D20" i="26"/>
  <c r="C20" i="26"/>
  <c r="B20" i="26"/>
  <c r="R19" i="26"/>
  <c r="P19" i="26"/>
  <c r="N19" i="26"/>
  <c r="L19" i="26"/>
  <c r="J19" i="26"/>
  <c r="H19" i="26"/>
  <c r="F19" i="26"/>
  <c r="D19" i="26"/>
  <c r="C19" i="26"/>
  <c r="B19" i="26"/>
  <c r="R18" i="26"/>
  <c r="P18" i="26"/>
  <c r="N18" i="26"/>
  <c r="L18" i="26"/>
  <c r="J18" i="26"/>
  <c r="H18" i="26"/>
  <c r="F18" i="26"/>
  <c r="D18" i="26"/>
  <c r="C18" i="26"/>
  <c r="B18" i="26"/>
  <c r="R17" i="26"/>
  <c r="P17" i="26"/>
  <c r="N17" i="26"/>
  <c r="L17" i="26"/>
  <c r="J17" i="26"/>
  <c r="H17" i="26"/>
  <c r="F17" i="26"/>
  <c r="D17" i="26"/>
  <c r="C17" i="26"/>
  <c r="B17" i="26"/>
  <c r="R16" i="26"/>
  <c r="P16" i="26"/>
  <c r="N16" i="26"/>
  <c r="L16" i="26"/>
  <c r="J16" i="26"/>
  <c r="H16" i="26"/>
  <c r="F16" i="26"/>
  <c r="D16" i="26"/>
  <c r="C16" i="26"/>
  <c r="B16" i="26"/>
  <c r="R15" i="26"/>
  <c r="J15" i="26"/>
  <c r="H15" i="26"/>
  <c r="F15" i="26"/>
  <c r="D15" i="26"/>
  <c r="C15" i="26"/>
  <c r="B15" i="26"/>
  <c r="R14" i="26"/>
  <c r="P14" i="26"/>
  <c r="N14" i="26"/>
  <c r="L14" i="26"/>
  <c r="J14" i="26"/>
  <c r="H14" i="26"/>
  <c r="F14" i="26"/>
  <c r="D14" i="26"/>
  <c r="C14" i="26"/>
  <c r="B14" i="26"/>
  <c r="R13" i="26"/>
  <c r="P13" i="26"/>
  <c r="N13" i="26"/>
  <c r="L13" i="26"/>
  <c r="J13" i="26"/>
  <c r="H13" i="26"/>
  <c r="F13" i="26"/>
  <c r="D13" i="26"/>
  <c r="C13" i="26"/>
  <c r="B13" i="26"/>
  <c r="R12" i="26"/>
  <c r="P12" i="26"/>
  <c r="N12" i="26"/>
  <c r="L12" i="26"/>
  <c r="J12" i="26"/>
  <c r="H12" i="26"/>
  <c r="F12" i="26"/>
  <c r="D12" i="26"/>
  <c r="C12" i="26"/>
  <c r="B12" i="26"/>
  <c r="R11" i="26"/>
  <c r="P11" i="26"/>
  <c r="N11" i="26"/>
  <c r="L11" i="26"/>
  <c r="J11" i="26"/>
  <c r="H11" i="26"/>
  <c r="F11" i="26"/>
  <c r="D11" i="26"/>
  <c r="C11" i="26"/>
  <c r="B11" i="26"/>
  <c r="R10" i="26"/>
  <c r="P10" i="26"/>
  <c r="N10" i="26"/>
  <c r="L10" i="26"/>
  <c r="J10" i="26"/>
  <c r="H10" i="26"/>
  <c r="F10" i="26"/>
  <c r="D10" i="26"/>
  <c r="C10" i="26"/>
  <c r="B10" i="26"/>
  <c r="R9" i="26"/>
  <c r="L9" i="26"/>
  <c r="J9" i="26"/>
  <c r="H9" i="26"/>
  <c r="F9" i="26"/>
  <c r="D9" i="26"/>
  <c r="C9" i="26"/>
  <c r="B9" i="26"/>
  <c r="R8" i="26"/>
  <c r="P8" i="26"/>
  <c r="N8" i="26"/>
  <c r="L8" i="26"/>
  <c r="J8" i="26"/>
  <c r="H8" i="26"/>
  <c r="F8" i="26"/>
  <c r="D8" i="26"/>
  <c r="C8" i="26"/>
  <c r="B8" i="26"/>
  <c r="R33" i="27"/>
  <c r="P33" i="27"/>
  <c r="N33" i="27"/>
  <c r="L33" i="27"/>
  <c r="J33" i="27"/>
  <c r="H33" i="27"/>
  <c r="F33" i="27"/>
  <c r="D33" i="27"/>
  <c r="C33" i="27"/>
  <c r="B33" i="27"/>
  <c r="R32" i="27"/>
  <c r="D32" i="27"/>
  <c r="C32" i="27"/>
  <c r="B32" i="27"/>
  <c r="R31" i="27"/>
  <c r="P31" i="27"/>
  <c r="N31" i="27"/>
  <c r="L31" i="27"/>
  <c r="J31" i="27"/>
  <c r="H31" i="27"/>
  <c r="F31" i="27"/>
  <c r="D31" i="27"/>
  <c r="C31" i="27"/>
  <c r="B31" i="27"/>
  <c r="R30" i="27"/>
  <c r="P30" i="27"/>
  <c r="N30" i="27"/>
  <c r="L30" i="27"/>
  <c r="J30" i="27"/>
  <c r="H30" i="27"/>
  <c r="F30" i="27"/>
  <c r="D30" i="27"/>
  <c r="C30" i="27"/>
  <c r="B30" i="27"/>
  <c r="R29" i="27"/>
  <c r="P29" i="27"/>
  <c r="N29" i="27"/>
  <c r="L29" i="27"/>
  <c r="J29" i="27"/>
  <c r="H29" i="27"/>
  <c r="F29" i="27"/>
  <c r="D29" i="27"/>
  <c r="C29" i="27"/>
  <c r="B29" i="27"/>
  <c r="R28" i="27"/>
  <c r="P28" i="27"/>
  <c r="N28" i="27"/>
  <c r="L28" i="27"/>
  <c r="J28" i="27"/>
  <c r="H28" i="27"/>
  <c r="F28" i="27"/>
  <c r="D28" i="27"/>
  <c r="C28" i="27"/>
  <c r="B28" i="27"/>
  <c r="R27" i="27"/>
  <c r="P27" i="27"/>
  <c r="N27" i="27"/>
  <c r="L27" i="27"/>
  <c r="J27" i="27"/>
  <c r="H27" i="27"/>
  <c r="F27" i="27"/>
  <c r="D27" i="27"/>
  <c r="C27" i="27"/>
  <c r="B27" i="27"/>
  <c r="R26" i="27"/>
  <c r="D26" i="27"/>
  <c r="C26" i="27"/>
  <c r="B26" i="27"/>
  <c r="R25" i="27"/>
  <c r="P25" i="27"/>
  <c r="N25" i="27"/>
  <c r="L25" i="27"/>
  <c r="J25" i="27"/>
  <c r="H25" i="27"/>
  <c r="F25" i="27"/>
  <c r="D25" i="27"/>
  <c r="C25" i="27"/>
  <c r="B25" i="27"/>
  <c r="R24" i="27"/>
  <c r="P24" i="27"/>
  <c r="N24" i="27"/>
  <c r="L24" i="27"/>
  <c r="J24" i="27"/>
  <c r="H24" i="27"/>
  <c r="F24" i="27"/>
  <c r="D24" i="27"/>
  <c r="C24" i="27"/>
  <c r="B24" i="27"/>
  <c r="R23" i="27"/>
  <c r="P23" i="27"/>
  <c r="N23" i="27"/>
  <c r="L23" i="27"/>
  <c r="J23" i="27"/>
  <c r="H23" i="27"/>
  <c r="F23" i="27"/>
  <c r="D23" i="27"/>
  <c r="C23" i="27"/>
  <c r="B23" i="27"/>
  <c r="R22" i="27"/>
  <c r="H22" i="27"/>
  <c r="F22" i="27"/>
  <c r="D22" i="27"/>
  <c r="C22" i="27"/>
  <c r="B22" i="27"/>
  <c r="R21" i="27"/>
  <c r="L21" i="27"/>
  <c r="J21" i="27"/>
  <c r="H21" i="27"/>
  <c r="F21" i="27"/>
  <c r="D21" i="27"/>
  <c r="C21" i="27"/>
  <c r="B21" i="27"/>
  <c r="R20" i="27"/>
  <c r="P20" i="27"/>
  <c r="N20" i="27"/>
  <c r="L20" i="27"/>
  <c r="J20" i="27"/>
  <c r="H20" i="27"/>
  <c r="F20" i="27"/>
  <c r="D20" i="27"/>
  <c r="C20" i="27"/>
  <c r="B20" i="27"/>
  <c r="R19" i="27"/>
  <c r="P19" i="27"/>
  <c r="N19" i="27"/>
  <c r="L19" i="27"/>
  <c r="J19" i="27"/>
  <c r="H19" i="27"/>
  <c r="F19" i="27"/>
  <c r="D19" i="27"/>
  <c r="C19" i="27"/>
  <c r="B19" i="27"/>
  <c r="R18" i="27"/>
  <c r="P18" i="27"/>
  <c r="N18" i="27"/>
  <c r="L18" i="27"/>
  <c r="J18" i="27"/>
  <c r="H18" i="27"/>
  <c r="F18" i="27"/>
  <c r="D18" i="27"/>
  <c r="C18" i="27"/>
  <c r="B18" i="27"/>
  <c r="R17" i="27"/>
  <c r="N17" i="27"/>
  <c r="L17" i="27"/>
  <c r="J17" i="27"/>
  <c r="H17" i="27"/>
  <c r="F17" i="27"/>
  <c r="D17" i="27"/>
  <c r="C17" i="27"/>
  <c r="B17" i="27"/>
  <c r="R16" i="27"/>
  <c r="P16" i="27"/>
  <c r="N16" i="27"/>
  <c r="L16" i="27"/>
  <c r="J16" i="27"/>
  <c r="H16" i="27"/>
  <c r="F16" i="27"/>
  <c r="D16" i="27"/>
  <c r="C16" i="27"/>
  <c r="B16" i="27"/>
  <c r="R15" i="27"/>
  <c r="P15" i="27"/>
  <c r="N15" i="27"/>
  <c r="L15" i="27"/>
  <c r="J15" i="27"/>
  <c r="H15" i="27"/>
  <c r="F15" i="27"/>
  <c r="D15" i="27"/>
  <c r="C15" i="27"/>
  <c r="B15" i="27"/>
  <c r="R14" i="27"/>
  <c r="P14" i="27"/>
  <c r="N14" i="27"/>
  <c r="L14" i="27"/>
  <c r="J14" i="27"/>
  <c r="H14" i="27"/>
  <c r="F14" i="27"/>
  <c r="D14" i="27"/>
  <c r="C14" i="27"/>
  <c r="B14" i="27"/>
  <c r="R13" i="27"/>
  <c r="P13" i="27"/>
  <c r="N13" i="27"/>
  <c r="L13" i="27"/>
  <c r="J13" i="27"/>
  <c r="H13" i="27"/>
  <c r="F13" i="27"/>
  <c r="D13" i="27"/>
  <c r="C13" i="27"/>
  <c r="B13" i="27"/>
  <c r="R12" i="27"/>
  <c r="P12" i="27"/>
  <c r="N12" i="27"/>
  <c r="L12" i="27"/>
  <c r="J12" i="27"/>
  <c r="H12" i="27"/>
  <c r="F12" i="27"/>
  <c r="D12" i="27"/>
  <c r="C12" i="27"/>
  <c r="B12" i="27"/>
  <c r="R11" i="27"/>
  <c r="P11" i="27"/>
  <c r="N11" i="27"/>
  <c r="L11" i="27"/>
  <c r="J11" i="27"/>
  <c r="H11" i="27"/>
  <c r="F11" i="27"/>
  <c r="D11" i="27"/>
  <c r="C11" i="27"/>
  <c r="B11" i="27"/>
  <c r="R10" i="27"/>
  <c r="P10" i="27"/>
  <c r="N10" i="27"/>
  <c r="L10" i="27"/>
  <c r="J10" i="27"/>
  <c r="H10" i="27"/>
  <c r="F10" i="27"/>
  <c r="D10" i="27"/>
  <c r="C10" i="27"/>
  <c r="B10" i="27"/>
  <c r="R9" i="27"/>
  <c r="P9" i="27"/>
  <c r="N9" i="27"/>
  <c r="L9" i="27"/>
  <c r="J9" i="27"/>
  <c r="H9" i="27"/>
  <c r="F9" i="27"/>
  <c r="D9" i="27"/>
  <c r="C9" i="27"/>
  <c r="B9" i="27"/>
  <c r="R8" i="27"/>
  <c r="P8" i="27"/>
  <c r="N8" i="27"/>
  <c r="L8" i="27"/>
  <c r="J8" i="27"/>
  <c r="H8" i="27"/>
  <c r="F8" i="27"/>
  <c r="D8" i="27"/>
  <c r="C8" i="27"/>
  <c r="B8" i="27"/>
  <c r="R33" i="28"/>
  <c r="P33" i="28"/>
  <c r="N33" i="28"/>
  <c r="L33" i="28"/>
  <c r="J33" i="28"/>
  <c r="H33" i="28"/>
  <c r="F33" i="28"/>
  <c r="D33" i="28"/>
  <c r="C33" i="28"/>
  <c r="B33" i="28"/>
  <c r="R32" i="28"/>
  <c r="D32" i="28"/>
  <c r="C32" i="28"/>
  <c r="B32" i="28"/>
  <c r="R31" i="28"/>
  <c r="P31" i="28"/>
  <c r="N31" i="28"/>
  <c r="L31" i="28"/>
  <c r="J31" i="28"/>
  <c r="H31" i="28"/>
  <c r="F31" i="28"/>
  <c r="D31" i="28"/>
  <c r="C31" i="28"/>
  <c r="B31" i="28"/>
  <c r="R30" i="28"/>
  <c r="P30" i="28"/>
  <c r="N30" i="28"/>
  <c r="L30" i="28"/>
  <c r="J30" i="28"/>
  <c r="H30" i="28"/>
  <c r="F30" i="28"/>
  <c r="D30" i="28"/>
  <c r="C30" i="28"/>
  <c r="B30" i="28"/>
  <c r="R29" i="28"/>
  <c r="P29" i="28"/>
  <c r="N29" i="28"/>
  <c r="L29" i="28"/>
  <c r="J29" i="28"/>
  <c r="H29" i="28"/>
  <c r="F29" i="28"/>
  <c r="D29" i="28"/>
  <c r="C29" i="28"/>
  <c r="B29" i="28"/>
  <c r="R28" i="28"/>
  <c r="P28" i="28"/>
  <c r="N28" i="28"/>
  <c r="L28" i="28"/>
  <c r="J28" i="28"/>
  <c r="H28" i="28"/>
  <c r="F28" i="28"/>
  <c r="D28" i="28"/>
  <c r="C28" i="28"/>
  <c r="B28" i="28"/>
  <c r="R27" i="28"/>
  <c r="P27" i="28"/>
  <c r="N27" i="28"/>
  <c r="L27" i="28"/>
  <c r="J27" i="28"/>
  <c r="H27" i="28"/>
  <c r="F27" i="28"/>
  <c r="D27" i="28"/>
  <c r="C27" i="28"/>
  <c r="B27" i="28"/>
  <c r="R26" i="28"/>
  <c r="D26" i="28"/>
  <c r="C26" i="28"/>
  <c r="B26" i="28"/>
  <c r="R25" i="28"/>
  <c r="P25" i="28"/>
  <c r="N25" i="28"/>
  <c r="L25" i="28"/>
  <c r="J25" i="28"/>
  <c r="H25" i="28"/>
  <c r="F25" i="28"/>
  <c r="D25" i="28"/>
  <c r="C25" i="28"/>
  <c r="B25" i="28"/>
  <c r="R24" i="28"/>
  <c r="P24" i="28"/>
  <c r="N24" i="28"/>
  <c r="L24" i="28"/>
  <c r="J24" i="28"/>
  <c r="H24" i="28"/>
  <c r="F24" i="28"/>
  <c r="D24" i="28"/>
  <c r="C24" i="28"/>
  <c r="B24" i="28"/>
  <c r="R23" i="28"/>
  <c r="P23" i="28"/>
  <c r="N23" i="28"/>
  <c r="L23" i="28"/>
  <c r="J23" i="28"/>
  <c r="H23" i="28"/>
  <c r="F23" i="28"/>
  <c r="D23" i="28"/>
  <c r="C23" i="28"/>
  <c r="B23" i="28"/>
  <c r="R22" i="28"/>
  <c r="H22" i="28"/>
  <c r="F22" i="28"/>
  <c r="D22" i="28"/>
  <c r="C22" i="28"/>
  <c r="B22" i="28"/>
  <c r="R21" i="28"/>
  <c r="L21" i="28"/>
  <c r="J21" i="28"/>
  <c r="H21" i="28"/>
  <c r="F21" i="28"/>
  <c r="D21" i="28"/>
  <c r="C21" i="28"/>
  <c r="B21" i="28"/>
  <c r="R20" i="28"/>
  <c r="P20" i="28"/>
  <c r="N20" i="28"/>
  <c r="L20" i="28"/>
  <c r="J20" i="28"/>
  <c r="H20" i="28"/>
  <c r="F20" i="28"/>
  <c r="D20" i="28"/>
  <c r="C20" i="28"/>
  <c r="B20" i="28"/>
  <c r="R19" i="28"/>
  <c r="P19" i="28"/>
  <c r="N19" i="28"/>
  <c r="L19" i="28"/>
  <c r="J19" i="28"/>
  <c r="H19" i="28"/>
  <c r="F19" i="28"/>
  <c r="D19" i="28"/>
  <c r="C19" i="28"/>
  <c r="B19" i="28"/>
  <c r="R18" i="28"/>
  <c r="P18" i="28"/>
  <c r="N18" i="28"/>
  <c r="L18" i="28"/>
  <c r="J18" i="28"/>
  <c r="H18" i="28"/>
  <c r="F18" i="28"/>
  <c r="D18" i="28"/>
  <c r="C18" i="28"/>
  <c r="B18" i="28"/>
  <c r="R17" i="28"/>
  <c r="N17" i="28"/>
  <c r="L17" i="28"/>
  <c r="J17" i="28"/>
  <c r="H17" i="28"/>
  <c r="F17" i="28"/>
  <c r="D17" i="28"/>
  <c r="C17" i="28"/>
  <c r="B17" i="28"/>
  <c r="R16" i="28"/>
  <c r="P16" i="28"/>
  <c r="N16" i="28"/>
  <c r="L16" i="28"/>
  <c r="J16" i="28"/>
  <c r="H16" i="28"/>
  <c r="F16" i="28"/>
  <c r="D16" i="28"/>
  <c r="C16" i="28"/>
  <c r="B16" i="28"/>
  <c r="R15" i="28"/>
  <c r="P15" i="28"/>
  <c r="N15" i="28"/>
  <c r="L15" i="28"/>
  <c r="J15" i="28"/>
  <c r="H15" i="28"/>
  <c r="F15" i="28"/>
  <c r="D15" i="28"/>
  <c r="C15" i="28"/>
  <c r="B15" i="28"/>
  <c r="R14" i="28"/>
  <c r="P14" i="28"/>
  <c r="N14" i="28"/>
  <c r="L14" i="28"/>
  <c r="J14" i="28"/>
  <c r="H14" i="28"/>
  <c r="F14" i="28"/>
  <c r="D14" i="28"/>
  <c r="C14" i="28"/>
  <c r="B14" i="28"/>
  <c r="R13" i="28"/>
  <c r="P13" i="28"/>
  <c r="N13" i="28"/>
  <c r="L13" i="28"/>
  <c r="J13" i="28"/>
  <c r="H13" i="28"/>
  <c r="F13" i="28"/>
  <c r="D13" i="28"/>
  <c r="C13" i="28"/>
  <c r="B13" i="28"/>
  <c r="R12" i="28"/>
  <c r="P12" i="28"/>
  <c r="N12" i="28"/>
  <c r="L12" i="28"/>
  <c r="J12" i="28"/>
  <c r="H12" i="28"/>
  <c r="F12" i="28"/>
  <c r="D12" i="28"/>
  <c r="C12" i="28"/>
  <c r="B12" i="28"/>
  <c r="R11" i="28"/>
  <c r="P11" i="28"/>
  <c r="N11" i="28"/>
  <c r="L11" i="28"/>
  <c r="J11" i="28"/>
  <c r="H11" i="28"/>
  <c r="F11" i="28"/>
  <c r="D11" i="28"/>
  <c r="C11" i="28"/>
  <c r="B11" i="28"/>
  <c r="R10" i="28"/>
  <c r="P10" i="28"/>
  <c r="N10" i="28"/>
  <c r="L10" i="28"/>
  <c r="J10" i="28"/>
  <c r="H10" i="28"/>
  <c r="F10" i="28"/>
  <c r="D10" i="28"/>
  <c r="C10" i="28"/>
  <c r="B10" i="28"/>
  <c r="R9" i="28"/>
  <c r="P9" i="28"/>
  <c r="N9" i="28"/>
  <c r="L9" i="28"/>
  <c r="J9" i="28"/>
  <c r="H9" i="28"/>
  <c r="F9" i="28"/>
  <c r="D9" i="28"/>
  <c r="C9" i="28"/>
  <c r="B9" i="28"/>
  <c r="R8" i="28"/>
  <c r="P8" i="28"/>
  <c r="N8" i="28"/>
  <c r="L8" i="28"/>
  <c r="J8" i="28"/>
  <c r="H8" i="28"/>
  <c r="F8" i="28"/>
  <c r="D8" i="28"/>
  <c r="C8" i="28"/>
  <c r="B8" i="28"/>
  <c r="R30" i="29"/>
  <c r="P30" i="29"/>
  <c r="N30" i="29"/>
  <c r="L30" i="29"/>
  <c r="J30" i="29"/>
  <c r="H30" i="29"/>
  <c r="F30" i="29"/>
  <c r="D30" i="29"/>
  <c r="C30" i="29"/>
  <c r="B30" i="29"/>
  <c r="R29" i="29"/>
  <c r="J29" i="29"/>
  <c r="H29" i="29"/>
  <c r="F29" i="29"/>
  <c r="D29" i="29"/>
  <c r="C29" i="29"/>
  <c r="B29" i="29"/>
  <c r="R28" i="29"/>
  <c r="P28" i="29"/>
  <c r="N28" i="29"/>
  <c r="L28" i="29"/>
  <c r="J28" i="29"/>
  <c r="H28" i="29"/>
  <c r="F28" i="29"/>
  <c r="D28" i="29"/>
  <c r="C28" i="29"/>
  <c r="B28" i="29"/>
  <c r="R27" i="29"/>
  <c r="P27" i="29"/>
  <c r="N27" i="29"/>
  <c r="L27" i="29"/>
  <c r="J27" i="29"/>
  <c r="H27" i="29"/>
  <c r="F27" i="29"/>
  <c r="D27" i="29"/>
  <c r="C27" i="29"/>
  <c r="B27" i="29"/>
  <c r="R26" i="29"/>
  <c r="P26" i="29"/>
  <c r="N26" i="29"/>
  <c r="L26" i="29"/>
  <c r="J26" i="29"/>
  <c r="H26" i="29"/>
  <c r="F26" i="29"/>
  <c r="D26" i="29"/>
  <c r="C26" i="29"/>
  <c r="B26" i="29"/>
  <c r="R25" i="29"/>
  <c r="J25" i="29"/>
  <c r="H25" i="29"/>
  <c r="F25" i="29"/>
  <c r="D25" i="29"/>
  <c r="C25" i="29"/>
  <c r="B25" i="29"/>
  <c r="R24" i="29"/>
  <c r="P24" i="29"/>
  <c r="N24" i="29"/>
  <c r="L24" i="29"/>
  <c r="J24" i="29"/>
  <c r="H24" i="29"/>
  <c r="F24" i="29"/>
  <c r="D24" i="29"/>
  <c r="C24" i="29"/>
  <c r="B24" i="29"/>
  <c r="R23" i="29"/>
  <c r="P23" i="29"/>
  <c r="N23" i="29"/>
  <c r="L23" i="29"/>
  <c r="J23" i="29"/>
  <c r="H23" i="29"/>
  <c r="F23" i="29"/>
  <c r="D23" i="29"/>
  <c r="C23" i="29"/>
  <c r="B23" i="29"/>
  <c r="R22" i="29"/>
  <c r="P22" i="29"/>
  <c r="N22" i="29"/>
  <c r="L22" i="29"/>
  <c r="J22" i="29"/>
  <c r="H22" i="29"/>
  <c r="F22" i="29"/>
  <c r="D22" i="29"/>
  <c r="C22" i="29"/>
  <c r="B22" i="29"/>
  <c r="R21" i="29"/>
  <c r="D21" i="29"/>
  <c r="C21" i="29"/>
  <c r="B21" i="29"/>
  <c r="R20" i="29"/>
  <c r="J20" i="29"/>
  <c r="H20" i="29"/>
  <c r="F20" i="29"/>
  <c r="D20" i="29"/>
  <c r="C20" i="29"/>
  <c r="B20" i="29"/>
  <c r="R19" i="29"/>
  <c r="D19" i="29"/>
  <c r="C19" i="29"/>
  <c r="B19" i="29"/>
  <c r="R18" i="29"/>
  <c r="N18" i="29"/>
  <c r="L18" i="29"/>
  <c r="J18" i="29"/>
  <c r="H18" i="29"/>
  <c r="F18" i="29"/>
  <c r="D18" i="29"/>
  <c r="C18" i="29"/>
  <c r="B18" i="29"/>
  <c r="R17" i="29"/>
  <c r="P17" i="29"/>
  <c r="N17" i="29"/>
  <c r="L17" i="29"/>
  <c r="J17" i="29"/>
  <c r="H17" i="29"/>
  <c r="F17" i="29"/>
  <c r="D17" i="29"/>
  <c r="C17" i="29"/>
  <c r="B17" i="29"/>
  <c r="R16" i="29"/>
  <c r="P16" i="29"/>
  <c r="N16" i="29"/>
  <c r="L16" i="29"/>
  <c r="J16" i="29"/>
  <c r="H16" i="29"/>
  <c r="F16" i="29"/>
  <c r="D16" i="29"/>
  <c r="C16" i="29"/>
  <c r="B16" i="29"/>
  <c r="R15" i="29"/>
  <c r="P15" i="29"/>
  <c r="N15" i="29"/>
  <c r="L15" i="29"/>
  <c r="J15" i="29"/>
  <c r="H15" i="29"/>
  <c r="F15" i="29"/>
  <c r="D15" i="29"/>
  <c r="C15" i="29"/>
  <c r="B15" i="29"/>
  <c r="R14" i="29"/>
  <c r="P14" i="29"/>
  <c r="N14" i="29"/>
  <c r="L14" i="29"/>
  <c r="J14" i="29"/>
  <c r="H14" i="29"/>
  <c r="F14" i="29"/>
  <c r="D14" i="29"/>
  <c r="C14" i="29"/>
  <c r="B14" i="29"/>
  <c r="R13" i="29"/>
  <c r="J13" i="29"/>
  <c r="H13" i="29"/>
  <c r="F13" i="29"/>
  <c r="D13" i="29"/>
  <c r="C13" i="29"/>
  <c r="B13" i="29"/>
  <c r="R12" i="29"/>
  <c r="P12" i="29"/>
  <c r="N12" i="29"/>
  <c r="L12" i="29"/>
  <c r="J12" i="29"/>
  <c r="H12" i="29"/>
  <c r="F12" i="29"/>
  <c r="D12" i="29"/>
  <c r="C12" i="29"/>
  <c r="B12" i="29"/>
  <c r="R11" i="29"/>
  <c r="J11" i="29"/>
  <c r="H11" i="29"/>
  <c r="F11" i="29"/>
  <c r="D11" i="29"/>
  <c r="C11" i="29"/>
  <c r="B11" i="29"/>
  <c r="R10" i="29"/>
  <c r="J10" i="29"/>
  <c r="H10" i="29"/>
  <c r="F10" i="29"/>
  <c r="D10" i="29"/>
  <c r="C10" i="29"/>
  <c r="B10" i="29"/>
  <c r="R9" i="29"/>
  <c r="P9" i="29"/>
  <c r="N9" i="29"/>
  <c r="L9" i="29"/>
  <c r="J9" i="29"/>
  <c r="H9" i="29"/>
  <c r="F9" i="29"/>
  <c r="D9" i="29"/>
  <c r="C9" i="29"/>
  <c r="B9" i="29"/>
  <c r="R8" i="29"/>
  <c r="P8" i="29"/>
  <c r="N8" i="29"/>
  <c r="L8" i="29"/>
  <c r="J8" i="29"/>
  <c r="H8" i="29"/>
  <c r="F8" i="29"/>
  <c r="D8" i="29"/>
  <c r="C8" i="29"/>
  <c r="B8" i="29"/>
  <c r="R30" i="30"/>
  <c r="P30" i="30"/>
  <c r="N30" i="30"/>
  <c r="L30" i="30"/>
  <c r="J30" i="30"/>
  <c r="H30" i="30"/>
  <c r="F30" i="30"/>
  <c r="D30" i="30"/>
  <c r="C30" i="30"/>
  <c r="B30" i="30"/>
  <c r="R29" i="30"/>
  <c r="J29" i="30"/>
  <c r="H29" i="30"/>
  <c r="F29" i="30"/>
  <c r="D29" i="30"/>
  <c r="C29" i="30"/>
  <c r="B29" i="30"/>
  <c r="R28" i="30"/>
  <c r="P28" i="30"/>
  <c r="N28" i="30"/>
  <c r="L28" i="30"/>
  <c r="J28" i="30"/>
  <c r="H28" i="30"/>
  <c r="F28" i="30"/>
  <c r="D28" i="30"/>
  <c r="C28" i="30"/>
  <c r="B28" i="30"/>
  <c r="R27" i="30"/>
  <c r="P27" i="30"/>
  <c r="N27" i="30"/>
  <c r="L27" i="30"/>
  <c r="J27" i="30"/>
  <c r="H27" i="30"/>
  <c r="F27" i="30"/>
  <c r="D27" i="30"/>
  <c r="C27" i="30"/>
  <c r="B27" i="30"/>
  <c r="R26" i="30"/>
  <c r="P26" i="30"/>
  <c r="N26" i="30"/>
  <c r="L26" i="30"/>
  <c r="J26" i="30"/>
  <c r="H26" i="30"/>
  <c r="F26" i="30"/>
  <c r="D26" i="30"/>
  <c r="C26" i="30"/>
  <c r="B26" i="30"/>
  <c r="R25" i="30"/>
  <c r="J25" i="30"/>
  <c r="H25" i="30"/>
  <c r="F25" i="30"/>
  <c r="D25" i="30"/>
  <c r="C25" i="30"/>
  <c r="B25" i="30"/>
  <c r="R24" i="30"/>
  <c r="P24" i="30"/>
  <c r="N24" i="30"/>
  <c r="L24" i="30"/>
  <c r="J24" i="30"/>
  <c r="H24" i="30"/>
  <c r="F24" i="30"/>
  <c r="D24" i="30"/>
  <c r="C24" i="30"/>
  <c r="B24" i="30"/>
  <c r="R23" i="30"/>
  <c r="P23" i="30"/>
  <c r="N23" i="30"/>
  <c r="L23" i="30"/>
  <c r="J23" i="30"/>
  <c r="H23" i="30"/>
  <c r="F23" i="30"/>
  <c r="D23" i="30"/>
  <c r="C23" i="30"/>
  <c r="B23" i="30"/>
  <c r="R22" i="30"/>
  <c r="P22" i="30"/>
  <c r="N22" i="30"/>
  <c r="L22" i="30"/>
  <c r="J22" i="30"/>
  <c r="H22" i="30"/>
  <c r="F22" i="30"/>
  <c r="D22" i="30"/>
  <c r="C22" i="30"/>
  <c r="B22" i="30"/>
  <c r="R21" i="30"/>
  <c r="D21" i="30"/>
  <c r="C21" i="30"/>
  <c r="B21" i="30"/>
  <c r="R20" i="30"/>
  <c r="J20" i="30"/>
  <c r="H20" i="30"/>
  <c r="F20" i="30"/>
  <c r="D20" i="30"/>
  <c r="C20" i="30"/>
  <c r="B20" i="30"/>
  <c r="R19" i="30"/>
  <c r="D19" i="30"/>
  <c r="C19" i="30"/>
  <c r="B19" i="30"/>
  <c r="R18" i="30"/>
  <c r="N18" i="30"/>
  <c r="L18" i="30"/>
  <c r="J18" i="30"/>
  <c r="H18" i="30"/>
  <c r="F18" i="30"/>
  <c r="D18" i="30"/>
  <c r="C18" i="30"/>
  <c r="B18" i="30"/>
  <c r="R17" i="30"/>
  <c r="P17" i="30"/>
  <c r="N17" i="30"/>
  <c r="L17" i="30"/>
  <c r="J17" i="30"/>
  <c r="H17" i="30"/>
  <c r="F17" i="30"/>
  <c r="D17" i="30"/>
  <c r="C17" i="30"/>
  <c r="B17" i="30"/>
  <c r="R16" i="30"/>
  <c r="P16" i="30"/>
  <c r="N16" i="30"/>
  <c r="L16" i="30"/>
  <c r="J16" i="30"/>
  <c r="H16" i="30"/>
  <c r="F16" i="30"/>
  <c r="D16" i="30"/>
  <c r="C16" i="30"/>
  <c r="B16" i="30"/>
  <c r="R15" i="30"/>
  <c r="P15" i="30"/>
  <c r="N15" i="30"/>
  <c r="L15" i="30"/>
  <c r="J15" i="30"/>
  <c r="H15" i="30"/>
  <c r="F15" i="30"/>
  <c r="D15" i="30"/>
  <c r="C15" i="30"/>
  <c r="B15" i="30"/>
  <c r="R14" i="30"/>
  <c r="P14" i="30"/>
  <c r="N14" i="30"/>
  <c r="L14" i="30"/>
  <c r="J14" i="30"/>
  <c r="H14" i="30"/>
  <c r="F14" i="30"/>
  <c r="D14" i="30"/>
  <c r="C14" i="30"/>
  <c r="B14" i="30"/>
  <c r="R13" i="30"/>
  <c r="J13" i="30"/>
  <c r="H13" i="30"/>
  <c r="F13" i="30"/>
  <c r="D13" i="30"/>
  <c r="C13" i="30"/>
  <c r="B13" i="30"/>
  <c r="R12" i="30"/>
  <c r="P12" i="30"/>
  <c r="N12" i="30"/>
  <c r="L12" i="30"/>
  <c r="J12" i="30"/>
  <c r="H12" i="30"/>
  <c r="F12" i="30"/>
  <c r="D12" i="30"/>
  <c r="C12" i="30"/>
  <c r="B12" i="30"/>
  <c r="R11" i="30"/>
  <c r="J11" i="30"/>
  <c r="H11" i="30"/>
  <c r="F11" i="30"/>
  <c r="D11" i="30"/>
  <c r="C11" i="30"/>
  <c r="B11" i="30"/>
  <c r="R10" i="30"/>
  <c r="J10" i="30"/>
  <c r="H10" i="30"/>
  <c r="F10" i="30"/>
  <c r="D10" i="30"/>
  <c r="C10" i="30"/>
  <c r="B10" i="30"/>
  <c r="R9" i="30"/>
  <c r="P9" i="30"/>
  <c r="N9" i="30"/>
  <c r="L9" i="30"/>
  <c r="J9" i="30"/>
  <c r="H9" i="30"/>
  <c r="F9" i="30"/>
  <c r="D9" i="30"/>
  <c r="C9" i="30"/>
  <c r="B9" i="30"/>
  <c r="R8" i="30"/>
  <c r="P8" i="30"/>
  <c r="N8" i="30"/>
  <c r="L8" i="30"/>
  <c r="J8" i="30"/>
  <c r="H8" i="30"/>
  <c r="F8" i="30"/>
  <c r="D8" i="30"/>
  <c r="C8" i="30"/>
  <c r="B8" i="30"/>
  <c r="R29" i="31"/>
  <c r="H29" i="31"/>
  <c r="F29" i="31"/>
  <c r="D29" i="31"/>
  <c r="C29" i="31"/>
  <c r="B29" i="31"/>
  <c r="R28" i="31"/>
  <c r="F28" i="31"/>
  <c r="D28" i="31"/>
  <c r="C28" i="31"/>
  <c r="B28" i="31"/>
  <c r="R27" i="31"/>
  <c r="P27" i="31"/>
  <c r="N27" i="31"/>
  <c r="L27" i="31"/>
  <c r="J27" i="31"/>
  <c r="H27" i="31"/>
  <c r="F27" i="31"/>
  <c r="D27" i="31"/>
  <c r="C27" i="31"/>
  <c r="B27" i="31"/>
  <c r="R26" i="31"/>
  <c r="P26" i="31"/>
  <c r="N26" i="31"/>
  <c r="L26" i="31"/>
  <c r="J26" i="31"/>
  <c r="H26" i="31"/>
  <c r="F26" i="31"/>
  <c r="D26" i="31"/>
  <c r="C26" i="31"/>
  <c r="B26" i="31"/>
  <c r="R25" i="31"/>
  <c r="P25" i="31"/>
  <c r="N25" i="31"/>
  <c r="L25" i="31"/>
  <c r="J25" i="31"/>
  <c r="H25" i="31"/>
  <c r="F25" i="31"/>
  <c r="D25" i="31"/>
  <c r="C25" i="31"/>
  <c r="B25" i="31"/>
  <c r="R24" i="31"/>
  <c r="P24" i="31"/>
  <c r="N24" i="31"/>
  <c r="L24" i="31"/>
  <c r="J24" i="31"/>
  <c r="H24" i="31"/>
  <c r="F24" i="31"/>
  <c r="D24" i="31"/>
  <c r="C24" i="31"/>
  <c r="B24" i="31"/>
  <c r="R23" i="31"/>
  <c r="P23" i="31"/>
  <c r="N23" i="31"/>
  <c r="L23" i="31"/>
  <c r="J23" i="31"/>
  <c r="H23" i="31"/>
  <c r="F23" i="31"/>
  <c r="D23" i="31"/>
  <c r="C23" i="31"/>
  <c r="B23" i="31"/>
  <c r="R22" i="31"/>
  <c r="P22" i="31"/>
  <c r="N22" i="31"/>
  <c r="L22" i="31"/>
  <c r="J22" i="31"/>
  <c r="H22" i="31"/>
  <c r="F22" i="31"/>
  <c r="D22" i="31"/>
  <c r="C22" i="31"/>
  <c r="B22" i="31"/>
  <c r="R21" i="31"/>
  <c r="J21" i="31"/>
  <c r="H21" i="31"/>
  <c r="F21" i="31"/>
  <c r="D21" i="31"/>
  <c r="C21" i="31"/>
  <c r="B21" i="31"/>
  <c r="R20" i="31"/>
  <c r="J20" i="31"/>
  <c r="H20" i="31"/>
  <c r="F20" i="31"/>
  <c r="D20" i="31"/>
  <c r="C20" i="31"/>
  <c r="B20" i="31"/>
  <c r="R19" i="31"/>
  <c r="H19" i="31"/>
  <c r="F19" i="31"/>
  <c r="D19" i="31"/>
  <c r="C19" i="31"/>
  <c r="B19" i="31"/>
  <c r="R18" i="31"/>
  <c r="P18" i="31"/>
  <c r="N18" i="31"/>
  <c r="L18" i="31"/>
  <c r="J18" i="31"/>
  <c r="H18" i="31"/>
  <c r="F18" i="31"/>
  <c r="D18" i="31"/>
  <c r="C18" i="31"/>
  <c r="B18" i="31"/>
  <c r="R17" i="31"/>
  <c r="P17" i="31"/>
  <c r="N17" i="31"/>
  <c r="L17" i="31"/>
  <c r="J17" i="31"/>
  <c r="H17" i="31"/>
  <c r="F17" i="31"/>
  <c r="D17" i="31"/>
  <c r="C17" i="31"/>
  <c r="B17" i="31"/>
  <c r="R16" i="31"/>
  <c r="P16" i="31"/>
  <c r="N16" i="31"/>
  <c r="L16" i="31"/>
  <c r="J16" i="31"/>
  <c r="H16" i="31"/>
  <c r="F16" i="31"/>
  <c r="D16" i="31"/>
  <c r="C16" i="31"/>
  <c r="B16" i="31"/>
  <c r="R15" i="31"/>
  <c r="L15" i="31"/>
  <c r="J15" i="31"/>
  <c r="H15" i="31"/>
  <c r="F15" i="31"/>
  <c r="D15" i="31"/>
  <c r="C15" i="31"/>
  <c r="B15" i="31"/>
  <c r="R14" i="31"/>
  <c r="P14" i="31"/>
  <c r="N14" i="31"/>
  <c r="L14" i="31"/>
  <c r="J14" i="31"/>
  <c r="H14" i="31"/>
  <c r="F14" i="31"/>
  <c r="D14" i="31"/>
  <c r="C14" i="31"/>
  <c r="B14" i="31"/>
  <c r="R13" i="31"/>
  <c r="P13" i="31"/>
  <c r="N13" i="31"/>
  <c r="L13" i="31"/>
  <c r="J13" i="31"/>
  <c r="H13" i="31"/>
  <c r="F13" i="31"/>
  <c r="D13" i="31"/>
  <c r="C13" i="31"/>
  <c r="B13" i="31"/>
  <c r="R12" i="31"/>
  <c r="P12" i="31"/>
  <c r="N12" i="31"/>
  <c r="L12" i="31"/>
  <c r="J12" i="31"/>
  <c r="H12" i="31"/>
  <c r="F12" i="31"/>
  <c r="D12" i="31"/>
  <c r="C12" i="31"/>
  <c r="B12" i="31"/>
  <c r="R11" i="31"/>
  <c r="P11" i="31"/>
  <c r="N11" i="31"/>
  <c r="L11" i="31"/>
  <c r="J11" i="31"/>
  <c r="H11" i="31"/>
  <c r="F11" i="31"/>
  <c r="D11" i="31"/>
  <c r="C11" i="31"/>
  <c r="B11" i="31"/>
  <c r="R10" i="31"/>
  <c r="L10" i="31"/>
  <c r="J10" i="31"/>
  <c r="H10" i="31"/>
  <c r="F10" i="31"/>
  <c r="D10" i="31"/>
  <c r="C10" i="31"/>
  <c r="B10" i="31"/>
  <c r="R9" i="31"/>
  <c r="P9" i="31"/>
  <c r="N9" i="31"/>
  <c r="L9" i="31"/>
  <c r="J9" i="31"/>
  <c r="H9" i="31"/>
  <c r="F9" i="31"/>
  <c r="D9" i="31"/>
  <c r="C9" i="31"/>
  <c r="B9" i="31"/>
  <c r="R8" i="31"/>
  <c r="P8" i="31"/>
  <c r="N8" i="31"/>
  <c r="L8" i="31"/>
  <c r="J8" i="31"/>
  <c r="H8" i="31"/>
  <c r="F8" i="31"/>
  <c r="D8" i="31"/>
  <c r="C8" i="31"/>
  <c r="B8" i="31"/>
  <c r="R29" i="32"/>
  <c r="H29" i="32"/>
  <c r="F29" i="32"/>
  <c r="D29" i="32"/>
  <c r="C29" i="32"/>
  <c r="B29" i="32"/>
  <c r="R28" i="32"/>
  <c r="F28" i="32"/>
  <c r="D28" i="32"/>
  <c r="C28" i="32"/>
  <c r="B28" i="32"/>
  <c r="R27" i="32"/>
  <c r="P27" i="32"/>
  <c r="N27" i="32"/>
  <c r="L27" i="32"/>
  <c r="J27" i="32"/>
  <c r="H27" i="32"/>
  <c r="F27" i="32"/>
  <c r="D27" i="32"/>
  <c r="C27" i="32"/>
  <c r="B27" i="32"/>
  <c r="R26" i="32"/>
  <c r="P26" i="32"/>
  <c r="N26" i="32"/>
  <c r="L26" i="32"/>
  <c r="J26" i="32"/>
  <c r="H26" i="32"/>
  <c r="F26" i="32"/>
  <c r="D26" i="32"/>
  <c r="C26" i="32"/>
  <c r="B26" i="32"/>
  <c r="R25" i="32"/>
  <c r="P25" i="32"/>
  <c r="N25" i="32"/>
  <c r="L25" i="32"/>
  <c r="J25" i="32"/>
  <c r="H25" i="32"/>
  <c r="F25" i="32"/>
  <c r="D25" i="32"/>
  <c r="C25" i="32"/>
  <c r="B25" i="32"/>
  <c r="R24" i="32"/>
  <c r="P24" i="32"/>
  <c r="N24" i="32"/>
  <c r="L24" i="32"/>
  <c r="J24" i="32"/>
  <c r="H24" i="32"/>
  <c r="F24" i="32"/>
  <c r="D24" i="32"/>
  <c r="C24" i="32"/>
  <c r="B24" i="32"/>
  <c r="R23" i="32"/>
  <c r="P23" i="32"/>
  <c r="N23" i="32"/>
  <c r="L23" i="32"/>
  <c r="J23" i="32"/>
  <c r="H23" i="32"/>
  <c r="F23" i="32"/>
  <c r="D23" i="32"/>
  <c r="C23" i="32"/>
  <c r="B23" i="32"/>
  <c r="R22" i="32"/>
  <c r="P22" i="32"/>
  <c r="N22" i="32"/>
  <c r="L22" i="32"/>
  <c r="J22" i="32"/>
  <c r="H22" i="32"/>
  <c r="F22" i="32"/>
  <c r="D22" i="32"/>
  <c r="C22" i="32"/>
  <c r="B22" i="32"/>
  <c r="R21" i="32"/>
  <c r="J21" i="32"/>
  <c r="H21" i="32"/>
  <c r="F21" i="32"/>
  <c r="D21" i="32"/>
  <c r="C21" i="32"/>
  <c r="B21" i="32"/>
  <c r="R20" i="32"/>
  <c r="J20" i="32"/>
  <c r="H20" i="32"/>
  <c r="F20" i="32"/>
  <c r="D20" i="32"/>
  <c r="C20" i="32"/>
  <c r="B20" i="32"/>
  <c r="R19" i="32"/>
  <c r="H19" i="32"/>
  <c r="F19" i="32"/>
  <c r="D19" i="32"/>
  <c r="C19" i="32"/>
  <c r="B19" i="32"/>
  <c r="R18" i="32"/>
  <c r="P18" i="32"/>
  <c r="N18" i="32"/>
  <c r="L18" i="32"/>
  <c r="J18" i="32"/>
  <c r="H18" i="32"/>
  <c r="F18" i="32"/>
  <c r="D18" i="32"/>
  <c r="C18" i="32"/>
  <c r="B18" i="32"/>
  <c r="R17" i="32"/>
  <c r="P17" i="32"/>
  <c r="N17" i="32"/>
  <c r="L17" i="32"/>
  <c r="J17" i="32"/>
  <c r="H17" i="32"/>
  <c r="F17" i="32"/>
  <c r="D17" i="32"/>
  <c r="C17" i="32"/>
  <c r="B17" i="32"/>
  <c r="R16" i="32"/>
  <c r="P16" i="32"/>
  <c r="N16" i="32"/>
  <c r="L16" i="32"/>
  <c r="J16" i="32"/>
  <c r="H16" i="32"/>
  <c r="F16" i="32"/>
  <c r="D16" i="32"/>
  <c r="C16" i="32"/>
  <c r="B16" i="32"/>
  <c r="R15" i="32"/>
  <c r="L15" i="32"/>
  <c r="J15" i="32"/>
  <c r="H15" i="32"/>
  <c r="F15" i="32"/>
  <c r="D15" i="32"/>
  <c r="C15" i="32"/>
  <c r="B15" i="32"/>
  <c r="R14" i="32"/>
  <c r="P14" i="32"/>
  <c r="N14" i="32"/>
  <c r="L14" i="32"/>
  <c r="J14" i="32"/>
  <c r="H14" i="32"/>
  <c r="F14" i="32"/>
  <c r="D14" i="32"/>
  <c r="C14" i="32"/>
  <c r="B14" i="32"/>
  <c r="R13" i="32"/>
  <c r="P13" i="32"/>
  <c r="N13" i="32"/>
  <c r="L13" i="32"/>
  <c r="J13" i="32"/>
  <c r="H13" i="32"/>
  <c r="F13" i="32"/>
  <c r="D13" i="32"/>
  <c r="C13" i="32"/>
  <c r="B13" i="32"/>
  <c r="R12" i="32"/>
  <c r="P12" i="32"/>
  <c r="N12" i="32"/>
  <c r="L12" i="32"/>
  <c r="J12" i="32"/>
  <c r="H12" i="32"/>
  <c r="F12" i="32"/>
  <c r="D12" i="32"/>
  <c r="C12" i="32"/>
  <c r="B12" i="32"/>
  <c r="R11" i="32"/>
  <c r="P11" i="32"/>
  <c r="N11" i="32"/>
  <c r="L11" i="32"/>
  <c r="J11" i="32"/>
  <c r="H11" i="32"/>
  <c r="F11" i="32"/>
  <c r="D11" i="32"/>
  <c r="C11" i="32"/>
  <c r="B11" i="32"/>
  <c r="R10" i="32"/>
  <c r="L10" i="32"/>
  <c r="J10" i="32"/>
  <c r="H10" i="32"/>
  <c r="F10" i="32"/>
  <c r="D10" i="32"/>
  <c r="C10" i="32"/>
  <c r="B10" i="32"/>
  <c r="R9" i="32"/>
  <c r="P9" i="32"/>
  <c r="N9" i="32"/>
  <c r="L9" i="32"/>
  <c r="J9" i="32"/>
  <c r="H9" i="32"/>
  <c r="F9" i="32"/>
  <c r="D9" i="32"/>
  <c r="C9" i="32"/>
  <c r="B9" i="32"/>
  <c r="R8" i="32"/>
  <c r="P8" i="32"/>
  <c r="N8" i="32"/>
  <c r="L8" i="32"/>
  <c r="J8" i="32"/>
  <c r="H8" i="32"/>
  <c r="F8" i="32"/>
  <c r="D8" i="32"/>
  <c r="C8" i="32"/>
  <c r="B8" i="32"/>
  <c r="R13" i="33"/>
  <c r="P13" i="33"/>
  <c r="N13" i="33"/>
  <c r="L13" i="33"/>
  <c r="J13" i="33"/>
  <c r="H13" i="33"/>
  <c r="F13" i="33"/>
  <c r="D13" i="33"/>
  <c r="C13" i="33"/>
  <c r="B13" i="33"/>
  <c r="R12" i="33"/>
  <c r="P12" i="33"/>
  <c r="N12" i="33"/>
  <c r="L12" i="33"/>
  <c r="J12" i="33"/>
  <c r="H12" i="33"/>
  <c r="F12" i="33"/>
  <c r="D12" i="33"/>
  <c r="C12" i="33"/>
  <c r="B12" i="33"/>
  <c r="R11" i="33"/>
  <c r="P11" i="33"/>
  <c r="N11" i="33"/>
  <c r="L11" i="33"/>
  <c r="J11" i="33"/>
  <c r="H11" i="33"/>
  <c r="F11" i="33"/>
  <c r="D11" i="33"/>
  <c r="C11" i="33"/>
  <c r="B11" i="33"/>
  <c r="R10" i="33"/>
  <c r="J10" i="33"/>
  <c r="H10" i="33"/>
  <c r="F10" i="33"/>
  <c r="D10" i="33"/>
  <c r="C10" i="33"/>
  <c r="B10" i="33"/>
  <c r="R9" i="33"/>
  <c r="P9" i="33"/>
  <c r="N9" i="33"/>
  <c r="L9" i="33"/>
  <c r="J9" i="33"/>
  <c r="H9" i="33"/>
  <c r="F9" i="33"/>
  <c r="D9" i="33"/>
  <c r="C9" i="33"/>
  <c r="B9" i="33"/>
  <c r="R8" i="33"/>
  <c r="P8" i="33"/>
  <c r="N8" i="33"/>
  <c r="L8" i="33"/>
  <c r="J8" i="33"/>
  <c r="H8" i="33"/>
  <c r="F8" i="33"/>
  <c r="D8" i="33"/>
  <c r="C8" i="33"/>
  <c r="B8" i="33"/>
  <c r="R13" i="34"/>
  <c r="P13" i="34"/>
  <c r="N13" i="34"/>
  <c r="L13" i="34"/>
  <c r="J13" i="34"/>
  <c r="H13" i="34"/>
  <c r="F13" i="34"/>
  <c r="D13" i="34"/>
  <c r="C13" i="34"/>
  <c r="B13" i="34"/>
  <c r="R12" i="34"/>
  <c r="P12" i="34"/>
  <c r="N12" i="34"/>
  <c r="L12" i="34"/>
  <c r="J12" i="34"/>
  <c r="H12" i="34"/>
  <c r="F12" i="34"/>
  <c r="D12" i="34"/>
  <c r="C12" i="34"/>
  <c r="B12" i="34"/>
  <c r="R11" i="34"/>
  <c r="P11" i="34"/>
  <c r="N11" i="34"/>
  <c r="L11" i="34"/>
  <c r="J11" i="34"/>
  <c r="H11" i="34"/>
  <c r="F11" i="34"/>
  <c r="D11" i="34"/>
  <c r="C11" i="34"/>
  <c r="B11" i="34"/>
  <c r="R10" i="34"/>
  <c r="J10" i="34"/>
  <c r="H10" i="34"/>
  <c r="F10" i="34"/>
  <c r="D10" i="34"/>
  <c r="C10" i="34"/>
  <c r="B10" i="34"/>
  <c r="R9" i="34"/>
  <c r="P9" i="34"/>
  <c r="N9" i="34"/>
  <c r="L9" i="34"/>
  <c r="J9" i="34"/>
  <c r="H9" i="34"/>
  <c r="F9" i="34"/>
  <c r="D9" i="34"/>
  <c r="C9" i="34"/>
  <c r="B9" i="34"/>
  <c r="R8" i="34"/>
  <c r="P8" i="34"/>
  <c r="N8" i="34"/>
  <c r="L8" i="34"/>
  <c r="J8" i="34"/>
  <c r="H8" i="34"/>
  <c r="F8" i="34"/>
  <c r="D8" i="34"/>
  <c r="C8" i="34"/>
  <c r="B8" i="34"/>
  <c r="R10" i="35"/>
  <c r="P10" i="35"/>
  <c r="N10" i="35"/>
  <c r="L10" i="35"/>
  <c r="J10" i="35"/>
  <c r="H10" i="35"/>
  <c r="F10" i="35"/>
  <c r="D10" i="35"/>
  <c r="C10" i="35"/>
  <c r="B10" i="35"/>
  <c r="R9" i="35"/>
  <c r="P9" i="35"/>
  <c r="N9" i="35"/>
  <c r="L9" i="35"/>
  <c r="J9" i="35"/>
  <c r="H9" i="35"/>
  <c r="F9" i="35"/>
  <c r="D9" i="35"/>
  <c r="C9" i="35"/>
  <c r="B9" i="35"/>
  <c r="R8" i="35"/>
  <c r="P8" i="35"/>
  <c r="N8" i="35"/>
  <c r="L8" i="35"/>
  <c r="J8" i="35"/>
  <c r="H8" i="35"/>
  <c r="F8" i="35"/>
  <c r="D8" i="35"/>
  <c r="C8" i="35"/>
  <c r="B8" i="35"/>
  <c r="R10" i="36"/>
  <c r="P10" i="36"/>
  <c r="N10" i="36"/>
  <c r="L10" i="36"/>
  <c r="J10" i="36"/>
  <c r="H10" i="36"/>
  <c r="F10" i="36"/>
  <c r="D10" i="36"/>
  <c r="C10" i="36"/>
  <c r="B10" i="36"/>
  <c r="R9" i="36"/>
  <c r="P9" i="36"/>
  <c r="N9" i="36"/>
  <c r="L9" i="36"/>
  <c r="J9" i="36"/>
  <c r="H9" i="36"/>
  <c r="F9" i="36"/>
  <c r="D9" i="36"/>
  <c r="C9" i="36"/>
  <c r="B9" i="36"/>
  <c r="R8" i="36"/>
  <c r="P8" i="36"/>
  <c r="N8" i="36"/>
  <c r="L8" i="36"/>
  <c r="J8" i="36"/>
  <c r="H8" i="36"/>
  <c r="F8" i="36"/>
  <c r="D8" i="36"/>
  <c r="C8" i="36"/>
  <c r="B8" i="36"/>
  <c r="R40" i="38"/>
  <c r="P40" i="38"/>
  <c r="N40" i="38"/>
  <c r="L40" i="38"/>
  <c r="J40" i="38"/>
  <c r="H40" i="38"/>
  <c r="F40" i="38"/>
  <c r="D40" i="38"/>
  <c r="C40" i="38"/>
  <c r="B40" i="38"/>
  <c r="R39" i="38"/>
  <c r="P39" i="38"/>
  <c r="N39" i="38"/>
  <c r="L39" i="38"/>
  <c r="J39" i="38"/>
  <c r="H39" i="38"/>
  <c r="F39" i="38"/>
  <c r="D39" i="38"/>
  <c r="C39" i="38"/>
  <c r="B39" i="38"/>
  <c r="R38" i="38"/>
  <c r="P38" i="38"/>
  <c r="N38" i="38"/>
  <c r="L38" i="38"/>
  <c r="J38" i="38"/>
  <c r="H38" i="38"/>
  <c r="F38" i="38"/>
  <c r="D38" i="38"/>
  <c r="C38" i="38"/>
  <c r="B38" i="38"/>
  <c r="R37" i="38"/>
  <c r="P37" i="38"/>
  <c r="N37" i="38"/>
  <c r="L37" i="38"/>
  <c r="J37" i="38"/>
  <c r="H37" i="38"/>
  <c r="F37" i="38"/>
  <c r="D37" i="38"/>
  <c r="C37" i="38"/>
  <c r="B37" i="38"/>
  <c r="R36" i="38"/>
  <c r="P36" i="38"/>
  <c r="N36" i="38"/>
  <c r="L36" i="38"/>
  <c r="J36" i="38"/>
  <c r="H36" i="38"/>
  <c r="F36" i="38"/>
  <c r="D36" i="38"/>
  <c r="C36" i="38"/>
  <c r="B36" i="38"/>
  <c r="R35" i="38"/>
  <c r="P35" i="38"/>
  <c r="N35" i="38"/>
  <c r="L35" i="38"/>
  <c r="J35" i="38"/>
  <c r="H35" i="38"/>
  <c r="F35" i="38"/>
  <c r="D35" i="38"/>
  <c r="C35" i="38"/>
  <c r="B35" i="38"/>
  <c r="R34" i="38"/>
  <c r="P34" i="38"/>
  <c r="N34" i="38"/>
  <c r="L34" i="38"/>
  <c r="J34" i="38"/>
  <c r="H34" i="38"/>
  <c r="F34" i="38"/>
  <c r="D34" i="38"/>
  <c r="C34" i="38"/>
  <c r="B34" i="38"/>
  <c r="R33" i="38"/>
  <c r="P33" i="38"/>
  <c r="N33" i="38"/>
  <c r="L33" i="38"/>
  <c r="J33" i="38"/>
  <c r="H33" i="38"/>
  <c r="F33" i="38"/>
  <c r="D33" i="38"/>
  <c r="C33" i="38"/>
  <c r="B33" i="38"/>
  <c r="R32" i="38"/>
  <c r="P32" i="38"/>
  <c r="N32" i="38"/>
  <c r="L32" i="38"/>
  <c r="J32" i="38"/>
  <c r="H32" i="38"/>
  <c r="F32" i="38"/>
  <c r="D32" i="38"/>
  <c r="C32" i="38"/>
  <c r="B32" i="38"/>
  <c r="R31" i="38"/>
  <c r="J31" i="38"/>
  <c r="H31" i="38"/>
  <c r="F31" i="38"/>
  <c r="D31" i="38"/>
  <c r="C31" i="38"/>
  <c r="B31" i="38"/>
  <c r="R30" i="38"/>
  <c r="N30" i="38"/>
  <c r="L30" i="38"/>
  <c r="J30" i="38"/>
  <c r="H30" i="38"/>
  <c r="F30" i="38"/>
  <c r="D30" i="38"/>
  <c r="C30" i="38"/>
  <c r="B30" i="38"/>
  <c r="R29" i="38"/>
  <c r="H29" i="38"/>
  <c r="F29" i="38"/>
  <c r="D29" i="38"/>
  <c r="C29" i="38"/>
  <c r="B29" i="38"/>
  <c r="R28" i="38"/>
  <c r="P28" i="38"/>
  <c r="N28" i="38"/>
  <c r="L28" i="38"/>
  <c r="J28" i="38"/>
  <c r="H28" i="38"/>
  <c r="F28" i="38"/>
  <c r="D28" i="38"/>
  <c r="C28" i="38"/>
  <c r="B28" i="38"/>
  <c r="R27" i="38"/>
  <c r="P27" i="38"/>
  <c r="N27" i="38"/>
  <c r="L27" i="38"/>
  <c r="J27" i="38"/>
  <c r="H27" i="38"/>
  <c r="F27" i="38"/>
  <c r="D27" i="38"/>
  <c r="C27" i="38"/>
  <c r="B27" i="38"/>
  <c r="R26" i="38"/>
  <c r="P26" i="38"/>
  <c r="N26" i="38"/>
  <c r="L26" i="38"/>
  <c r="J26" i="38"/>
  <c r="H26" i="38"/>
  <c r="F26" i="38"/>
  <c r="D26" i="38"/>
  <c r="C26" i="38"/>
  <c r="B26" i="38"/>
  <c r="R25" i="38"/>
  <c r="P25" i="38"/>
  <c r="N25" i="38"/>
  <c r="L25" i="38"/>
  <c r="J25" i="38"/>
  <c r="H25" i="38"/>
  <c r="F25" i="38"/>
  <c r="D25" i="38"/>
  <c r="C25" i="38"/>
  <c r="B25" i="38"/>
  <c r="R24" i="38"/>
  <c r="J24" i="38"/>
  <c r="H24" i="38"/>
  <c r="F24" i="38"/>
  <c r="D24" i="38"/>
  <c r="C24" i="38"/>
  <c r="B24" i="38"/>
  <c r="R23" i="38"/>
  <c r="J23" i="38"/>
  <c r="H23" i="38"/>
  <c r="F23" i="38"/>
  <c r="D23" i="38"/>
  <c r="C23" i="38"/>
  <c r="B23" i="38"/>
  <c r="R22" i="38"/>
  <c r="N22" i="38"/>
  <c r="L22" i="38"/>
  <c r="J22" i="38"/>
  <c r="H22" i="38"/>
  <c r="F22" i="38"/>
  <c r="D22" i="38"/>
  <c r="C22" i="38"/>
  <c r="B22" i="38"/>
  <c r="R21" i="38"/>
  <c r="N21" i="38"/>
  <c r="L21" i="38"/>
  <c r="J21" i="38"/>
  <c r="H21" i="38"/>
  <c r="F21" i="38"/>
  <c r="D21" i="38"/>
  <c r="C21" i="38"/>
  <c r="B21" i="38"/>
  <c r="R20" i="38"/>
  <c r="P20" i="38"/>
  <c r="N20" i="38"/>
  <c r="L20" i="38"/>
  <c r="J20" i="38"/>
  <c r="H20" i="38"/>
  <c r="F20" i="38"/>
  <c r="D20" i="38"/>
  <c r="C20" i="38"/>
  <c r="B20" i="38"/>
  <c r="R19" i="38"/>
  <c r="J19" i="38"/>
  <c r="H19" i="38"/>
  <c r="F19" i="38"/>
  <c r="D19" i="38"/>
  <c r="C19" i="38"/>
  <c r="B19" i="38"/>
  <c r="R18" i="38"/>
  <c r="P18" i="38"/>
  <c r="N18" i="38"/>
  <c r="L18" i="38"/>
  <c r="J18" i="38"/>
  <c r="H18" i="38"/>
  <c r="F18" i="38"/>
  <c r="D18" i="38"/>
  <c r="C18" i="38"/>
  <c r="B18" i="38"/>
  <c r="R17" i="38"/>
  <c r="P17" i="38"/>
  <c r="N17" i="38"/>
  <c r="L17" i="38"/>
  <c r="J17" i="38"/>
  <c r="H17" i="38"/>
  <c r="F17" i="38"/>
  <c r="D17" i="38"/>
  <c r="C17" i="38"/>
  <c r="B17" i="38"/>
  <c r="R16" i="38"/>
  <c r="L16" i="38"/>
  <c r="J16" i="38"/>
  <c r="H16" i="38"/>
  <c r="F16" i="38"/>
  <c r="D16" i="38"/>
  <c r="C16" i="38"/>
  <c r="B16" i="38"/>
  <c r="R15" i="38"/>
  <c r="P15" i="38"/>
  <c r="N15" i="38"/>
  <c r="L15" i="38"/>
  <c r="J15" i="38"/>
  <c r="H15" i="38"/>
  <c r="F15" i="38"/>
  <c r="D15" i="38"/>
  <c r="C15" i="38"/>
  <c r="B15" i="38"/>
  <c r="R14" i="38"/>
  <c r="P14" i="38"/>
  <c r="N14" i="38"/>
  <c r="L14" i="38"/>
  <c r="J14" i="38"/>
  <c r="H14" i="38"/>
  <c r="F14" i="38"/>
  <c r="D14" i="38"/>
  <c r="C14" i="38"/>
  <c r="B14" i="38"/>
  <c r="R13" i="38"/>
  <c r="P13" i="38"/>
  <c r="N13" i="38"/>
  <c r="L13" i="38"/>
  <c r="J13" i="38"/>
  <c r="H13" i="38"/>
  <c r="F13" i="38"/>
  <c r="D13" i="38"/>
  <c r="C13" i="38"/>
  <c r="B13" i="38"/>
  <c r="R12" i="38"/>
  <c r="N12" i="38"/>
  <c r="L12" i="38"/>
  <c r="J12" i="38"/>
  <c r="H12" i="38"/>
  <c r="F12" i="38"/>
  <c r="D12" i="38"/>
  <c r="C12" i="38"/>
  <c r="B12" i="38"/>
  <c r="R11" i="38"/>
  <c r="N11" i="38"/>
  <c r="L11" i="38"/>
  <c r="J11" i="38"/>
  <c r="H11" i="38"/>
  <c r="F11" i="38"/>
  <c r="D11" i="38"/>
  <c r="C11" i="38"/>
  <c r="B11" i="38"/>
  <c r="R10" i="38"/>
  <c r="P10" i="38"/>
  <c r="N10" i="38"/>
  <c r="L10" i="38"/>
  <c r="J10" i="38"/>
  <c r="H10" i="38"/>
  <c r="F10" i="38"/>
  <c r="D10" i="38"/>
  <c r="C10" i="38"/>
  <c r="B10" i="38"/>
  <c r="R9" i="38"/>
  <c r="J9" i="38"/>
  <c r="H9" i="38"/>
  <c r="F9" i="38"/>
  <c r="D9" i="38"/>
  <c r="C9" i="38"/>
  <c r="B9" i="38"/>
  <c r="R8" i="38"/>
  <c r="P8" i="38"/>
  <c r="N8" i="38"/>
  <c r="L8" i="38"/>
  <c r="J8" i="38"/>
  <c r="H8" i="38"/>
  <c r="F8" i="38"/>
  <c r="D8" i="38"/>
  <c r="C8" i="38"/>
  <c r="B8" i="38"/>
  <c r="R17" i="39"/>
  <c r="J17" i="39"/>
  <c r="H17" i="39"/>
  <c r="F17" i="39"/>
  <c r="D17" i="39"/>
  <c r="C17" i="39"/>
  <c r="B17" i="39"/>
  <c r="R16" i="39"/>
  <c r="J16" i="39"/>
  <c r="H16" i="39"/>
  <c r="F16" i="39"/>
  <c r="D16" i="39"/>
  <c r="C16" i="39"/>
  <c r="B16" i="39"/>
  <c r="R15" i="39"/>
  <c r="D15" i="39"/>
  <c r="C15" i="39"/>
  <c r="B15" i="39"/>
  <c r="R14" i="39"/>
  <c r="P14" i="39"/>
  <c r="N14" i="39"/>
  <c r="L14" i="39"/>
  <c r="J14" i="39"/>
  <c r="H14" i="39"/>
  <c r="F14" i="39"/>
  <c r="D14" i="39"/>
  <c r="C14" i="39"/>
  <c r="B14" i="39"/>
  <c r="R13" i="39"/>
  <c r="P13" i="39"/>
  <c r="N13" i="39"/>
  <c r="L13" i="39"/>
  <c r="J13" i="39"/>
  <c r="H13" i="39"/>
  <c r="F13" i="39"/>
  <c r="D13" i="39"/>
  <c r="C13" i="39"/>
  <c r="B13" i="39"/>
  <c r="R12" i="39"/>
  <c r="J12" i="39"/>
  <c r="H12" i="39"/>
  <c r="F12" i="39"/>
  <c r="D12" i="39"/>
  <c r="C12" i="39"/>
  <c r="B12" i="39"/>
  <c r="R11" i="39"/>
  <c r="D11" i="39"/>
  <c r="C11" i="39"/>
  <c r="B11" i="39"/>
  <c r="R10" i="39"/>
  <c r="P10" i="39"/>
  <c r="N10" i="39"/>
  <c r="L10" i="39"/>
  <c r="J10" i="39"/>
  <c r="H10" i="39"/>
  <c r="F10" i="39"/>
  <c r="D10" i="39"/>
  <c r="C10" i="39"/>
  <c r="B10" i="39"/>
  <c r="R9" i="39"/>
  <c r="P9" i="39"/>
  <c r="N9" i="39"/>
  <c r="L9" i="39"/>
  <c r="J9" i="39"/>
  <c r="H9" i="39"/>
  <c r="F9" i="39"/>
  <c r="D9" i="39"/>
  <c r="C9" i="39"/>
  <c r="B9" i="39"/>
  <c r="R8" i="39"/>
  <c r="P8" i="39"/>
  <c r="N8" i="39"/>
  <c r="L8" i="39"/>
  <c r="J8" i="39"/>
  <c r="H8" i="39"/>
  <c r="F8" i="39"/>
  <c r="D8" i="39"/>
  <c r="C8" i="39"/>
  <c r="B8" i="39"/>
  <c r="R17" i="40"/>
  <c r="L17" i="40"/>
  <c r="J17" i="40"/>
  <c r="H17" i="40"/>
  <c r="F17" i="40"/>
  <c r="D17" i="40"/>
  <c r="C17" i="40"/>
  <c r="B17" i="40"/>
  <c r="R16" i="40"/>
  <c r="J16" i="40"/>
  <c r="H16" i="40"/>
  <c r="F16" i="40"/>
  <c r="D16" i="40"/>
  <c r="C16" i="40"/>
  <c r="B16" i="40"/>
  <c r="R15" i="40"/>
  <c r="D15" i="40"/>
  <c r="C15" i="40"/>
  <c r="B15" i="40"/>
  <c r="R14" i="40"/>
  <c r="P14" i="40"/>
  <c r="N14" i="40"/>
  <c r="L14" i="40"/>
  <c r="J14" i="40"/>
  <c r="H14" i="40"/>
  <c r="F14" i="40"/>
  <c r="D14" i="40"/>
  <c r="C14" i="40"/>
  <c r="B14" i="40"/>
  <c r="R13" i="40"/>
  <c r="P13" i="40"/>
  <c r="N13" i="40"/>
  <c r="L13" i="40"/>
  <c r="J13" i="40"/>
  <c r="H13" i="40"/>
  <c r="F13" i="40"/>
  <c r="D13" i="40"/>
  <c r="C13" i="40"/>
  <c r="B13" i="40"/>
  <c r="R12" i="40"/>
  <c r="J12" i="40"/>
  <c r="H12" i="40"/>
  <c r="F12" i="40"/>
  <c r="D12" i="40"/>
  <c r="C12" i="40"/>
  <c r="B12" i="40"/>
  <c r="R11" i="40"/>
  <c r="D11" i="40"/>
  <c r="C11" i="40"/>
  <c r="B11" i="40"/>
  <c r="R10" i="40"/>
  <c r="P10" i="40"/>
  <c r="N10" i="40"/>
  <c r="L10" i="40"/>
  <c r="J10" i="40"/>
  <c r="H10" i="40"/>
  <c r="F10" i="40"/>
  <c r="D10" i="40"/>
  <c r="C10" i="40"/>
  <c r="B10" i="40"/>
  <c r="R9" i="40"/>
  <c r="P9" i="40"/>
  <c r="N9" i="40"/>
  <c r="L9" i="40"/>
  <c r="J9" i="40"/>
  <c r="H9" i="40"/>
  <c r="F9" i="40"/>
  <c r="D9" i="40"/>
  <c r="C9" i="40"/>
  <c r="B9" i="40"/>
  <c r="R8" i="40"/>
  <c r="P8" i="40"/>
  <c r="N8" i="40"/>
  <c r="L8" i="40"/>
  <c r="J8" i="40"/>
  <c r="H8" i="40"/>
  <c r="F8" i="40"/>
  <c r="D8" i="40"/>
  <c r="C8" i="40"/>
  <c r="B8" i="40"/>
  <c r="R16" i="41"/>
  <c r="P16" i="41"/>
  <c r="N16" i="41"/>
  <c r="L16" i="41"/>
  <c r="J16" i="41"/>
  <c r="H16" i="41"/>
  <c r="F16" i="41"/>
  <c r="D16" i="41"/>
  <c r="C16" i="41"/>
  <c r="B16" i="41"/>
  <c r="R15" i="41"/>
  <c r="D15" i="41"/>
  <c r="C15" i="41"/>
  <c r="B15" i="41"/>
  <c r="R14" i="41"/>
  <c r="P14" i="41"/>
  <c r="N14" i="41"/>
  <c r="L14" i="41"/>
  <c r="J14" i="41"/>
  <c r="H14" i="41"/>
  <c r="F14" i="41"/>
  <c r="D14" i="41"/>
  <c r="C14" i="41"/>
  <c r="B14" i="41"/>
  <c r="R13" i="41"/>
  <c r="P13" i="41"/>
  <c r="N13" i="41"/>
  <c r="L13" i="41"/>
  <c r="J13" i="41"/>
  <c r="H13" i="41"/>
  <c r="F13" i="41"/>
  <c r="D13" i="41"/>
  <c r="C13" i="41"/>
  <c r="B13" i="41"/>
  <c r="R12" i="41"/>
  <c r="P12" i="41"/>
  <c r="N12" i="41"/>
  <c r="L12" i="41"/>
  <c r="J12" i="41"/>
  <c r="H12" i="41"/>
  <c r="F12" i="41"/>
  <c r="D12" i="41"/>
  <c r="C12" i="41"/>
  <c r="B12" i="41"/>
  <c r="R11" i="41"/>
  <c r="P11" i="41"/>
  <c r="N11" i="41"/>
  <c r="L11" i="41"/>
  <c r="J11" i="41"/>
  <c r="H11" i="41"/>
  <c r="F11" i="41"/>
  <c r="D11" i="41"/>
  <c r="C11" i="41"/>
  <c r="B11" i="41"/>
  <c r="R10" i="41"/>
  <c r="P10" i="41"/>
  <c r="N10" i="41"/>
  <c r="L10" i="41"/>
  <c r="J10" i="41"/>
  <c r="H10" i="41"/>
  <c r="F10" i="41"/>
  <c r="D10" i="41"/>
  <c r="C10" i="41"/>
  <c r="B10" i="41"/>
  <c r="R9" i="41"/>
  <c r="P9" i="41"/>
  <c r="N9" i="41"/>
  <c r="L9" i="41"/>
  <c r="J9" i="41"/>
  <c r="H9" i="41"/>
  <c r="F9" i="41"/>
  <c r="D9" i="41"/>
  <c r="C9" i="41"/>
  <c r="B9" i="41"/>
  <c r="R8" i="41"/>
  <c r="P8" i="41"/>
  <c r="N8" i="41"/>
  <c r="L8" i="41"/>
  <c r="J8" i="41"/>
  <c r="H8" i="41"/>
  <c r="F8" i="41"/>
  <c r="D8" i="41"/>
  <c r="C8" i="41"/>
  <c r="B8" i="41"/>
  <c r="R16" i="42"/>
  <c r="P16" i="42"/>
  <c r="N16" i="42"/>
  <c r="L16" i="42"/>
  <c r="J16" i="42"/>
  <c r="H16" i="42"/>
  <c r="F16" i="42"/>
  <c r="D16" i="42"/>
  <c r="C16" i="42"/>
  <c r="B16" i="42"/>
  <c r="R15" i="42"/>
  <c r="D15" i="42"/>
  <c r="C15" i="42"/>
  <c r="B15" i="42"/>
  <c r="R14" i="42"/>
  <c r="P14" i="42"/>
  <c r="N14" i="42"/>
  <c r="L14" i="42"/>
  <c r="J14" i="42"/>
  <c r="H14" i="42"/>
  <c r="F14" i="42"/>
  <c r="D14" i="42"/>
  <c r="C14" i="42"/>
  <c r="B14" i="42"/>
  <c r="R13" i="42"/>
  <c r="P13" i="42"/>
  <c r="N13" i="42"/>
  <c r="L13" i="42"/>
  <c r="J13" i="42"/>
  <c r="H13" i="42"/>
  <c r="F13" i="42"/>
  <c r="D13" i="42"/>
  <c r="C13" i="42"/>
  <c r="B13" i="42"/>
  <c r="R12" i="42"/>
  <c r="P12" i="42"/>
  <c r="N12" i="42"/>
  <c r="L12" i="42"/>
  <c r="J12" i="42"/>
  <c r="H12" i="42"/>
  <c r="F12" i="42"/>
  <c r="D12" i="42"/>
  <c r="C12" i="42"/>
  <c r="B12" i="42"/>
  <c r="R11" i="42"/>
  <c r="P11" i="42"/>
  <c r="N11" i="42"/>
  <c r="L11" i="42"/>
  <c r="J11" i="42"/>
  <c r="H11" i="42"/>
  <c r="F11" i="42"/>
  <c r="D11" i="42"/>
  <c r="C11" i="42"/>
  <c r="B11" i="42"/>
  <c r="R10" i="42"/>
  <c r="P10" i="42"/>
  <c r="N10" i="42"/>
  <c r="L10" i="42"/>
  <c r="J10" i="42"/>
  <c r="H10" i="42"/>
  <c r="F10" i="42"/>
  <c r="D10" i="42"/>
  <c r="C10" i="42"/>
  <c r="B10" i="42"/>
  <c r="R9" i="42"/>
  <c r="P9" i="42"/>
  <c r="N9" i="42"/>
  <c r="L9" i="42"/>
  <c r="J9" i="42"/>
  <c r="H9" i="42"/>
  <c r="F9" i="42"/>
  <c r="D9" i="42"/>
  <c r="C9" i="42"/>
  <c r="B9" i="42"/>
  <c r="R8" i="42"/>
  <c r="P8" i="42"/>
  <c r="N8" i="42"/>
  <c r="L8" i="42"/>
  <c r="J8" i="42"/>
  <c r="H8" i="42"/>
  <c r="F8" i="42"/>
  <c r="D8" i="42"/>
  <c r="C8" i="42"/>
  <c r="B8" i="42"/>
  <c r="R36" i="21"/>
  <c r="P36" i="21"/>
  <c r="N36" i="21"/>
  <c r="L36" i="21"/>
  <c r="J36" i="21"/>
  <c r="H36" i="21"/>
  <c r="F36" i="21"/>
  <c r="D36" i="21"/>
  <c r="C36" i="21"/>
  <c r="B36" i="21"/>
  <c r="R35" i="21"/>
  <c r="P35" i="21"/>
  <c r="N35" i="21"/>
  <c r="L35" i="21"/>
  <c r="J35" i="21"/>
  <c r="H35" i="21"/>
  <c r="F35" i="21"/>
  <c r="D35" i="21"/>
  <c r="C35" i="21"/>
  <c r="B35" i="21"/>
  <c r="R34" i="21"/>
  <c r="P34" i="21"/>
  <c r="N34" i="21"/>
  <c r="L34" i="21"/>
  <c r="J34" i="21"/>
  <c r="H34" i="21"/>
  <c r="F34" i="21"/>
  <c r="D34" i="21"/>
  <c r="C34" i="21"/>
  <c r="B34" i="21"/>
  <c r="R33" i="21"/>
  <c r="P33" i="21"/>
  <c r="N33" i="21"/>
  <c r="L33" i="21"/>
  <c r="J33" i="21"/>
  <c r="H33" i="21"/>
  <c r="F33" i="21"/>
  <c r="D33" i="21"/>
  <c r="C33" i="21"/>
  <c r="B33" i="21"/>
  <c r="R32" i="21"/>
  <c r="P32" i="21"/>
  <c r="N32" i="21"/>
  <c r="L32" i="21"/>
  <c r="J32" i="21"/>
  <c r="H32" i="21"/>
  <c r="F32" i="21"/>
  <c r="D32" i="21"/>
  <c r="C32" i="21"/>
  <c r="B32" i="21"/>
  <c r="R31" i="21"/>
  <c r="P31" i="21"/>
  <c r="N31" i="21"/>
  <c r="L31" i="21"/>
  <c r="J31" i="21"/>
  <c r="H31" i="21"/>
  <c r="F31" i="21"/>
  <c r="D31" i="21"/>
  <c r="C31" i="21"/>
  <c r="B31" i="21"/>
  <c r="R30" i="21"/>
  <c r="P30" i="21"/>
  <c r="N30" i="21"/>
  <c r="L30" i="21"/>
  <c r="J30" i="21"/>
  <c r="H30" i="21"/>
  <c r="F30" i="21"/>
  <c r="D30" i="21"/>
  <c r="C30" i="21"/>
  <c r="B30" i="21"/>
  <c r="R29" i="21"/>
  <c r="P29" i="21"/>
  <c r="N29" i="21"/>
  <c r="L29" i="21"/>
  <c r="J29" i="21"/>
  <c r="H29" i="21"/>
  <c r="F29" i="21"/>
  <c r="D29" i="21"/>
  <c r="C29" i="21"/>
  <c r="B29" i="21"/>
  <c r="R28" i="21"/>
  <c r="J28" i="21"/>
  <c r="H28" i="21"/>
  <c r="F28" i="21"/>
  <c r="D28" i="21"/>
  <c r="C28" i="21"/>
  <c r="B28" i="21"/>
  <c r="R27" i="21"/>
  <c r="P27" i="21"/>
  <c r="N27" i="21"/>
  <c r="L27" i="21"/>
  <c r="J27" i="21"/>
  <c r="H27" i="21"/>
  <c r="F27" i="21"/>
  <c r="D27" i="21"/>
  <c r="C27" i="21"/>
  <c r="B27" i="21"/>
  <c r="R26" i="21"/>
  <c r="P26" i="21"/>
  <c r="N26" i="21"/>
  <c r="L26" i="21"/>
  <c r="J26" i="21"/>
  <c r="H26" i="21"/>
  <c r="F26" i="21"/>
  <c r="D26" i="21"/>
  <c r="C26" i="21"/>
  <c r="B26" i="21"/>
  <c r="R25" i="21"/>
  <c r="P25" i="21"/>
  <c r="N25" i="21"/>
  <c r="L25" i="21"/>
  <c r="J25" i="21"/>
  <c r="H25" i="21"/>
  <c r="F25" i="21"/>
  <c r="D25" i="21"/>
  <c r="C25" i="21"/>
  <c r="B25" i="21"/>
  <c r="R24" i="21"/>
  <c r="P24" i="21"/>
  <c r="N24" i="21"/>
  <c r="L24" i="21"/>
  <c r="J24" i="21"/>
  <c r="H24" i="21"/>
  <c r="F24" i="21"/>
  <c r="D24" i="21"/>
  <c r="C24" i="21"/>
  <c r="B24" i="21"/>
  <c r="R23" i="21"/>
  <c r="P23" i="21"/>
  <c r="N23" i="21"/>
  <c r="L23" i="21"/>
  <c r="J23" i="21"/>
  <c r="H23" i="21"/>
  <c r="F23" i="21"/>
  <c r="D23" i="21"/>
  <c r="C23" i="21"/>
  <c r="B23" i="21"/>
  <c r="R22" i="21"/>
  <c r="P22" i="21"/>
  <c r="N22" i="21"/>
  <c r="L22" i="21"/>
  <c r="J22" i="21"/>
  <c r="H22" i="21"/>
  <c r="F22" i="21"/>
  <c r="D22" i="21"/>
  <c r="C22" i="21"/>
  <c r="B22" i="21"/>
  <c r="R21" i="21"/>
  <c r="P21" i="21"/>
  <c r="N21" i="21"/>
  <c r="L21" i="21"/>
  <c r="J21" i="21"/>
  <c r="H21" i="21"/>
  <c r="F21" i="21"/>
  <c r="D21" i="21"/>
  <c r="C21" i="21"/>
  <c r="B21" i="21"/>
  <c r="R20" i="21"/>
  <c r="P20" i="21"/>
  <c r="N20" i="21"/>
  <c r="L20" i="21"/>
  <c r="J20" i="21"/>
  <c r="H20" i="21"/>
  <c r="F20" i="21"/>
  <c r="D20" i="21"/>
  <c r="C20" i="21"/>
  <c r="B20" i="21"/>
  <c r="R19" i="21"/>
  <c r="P19" i="21"/>
  <c r="N19" i="21"/>
  <c r="L19" i="21"/>
  <c r="J19" i="21"/>
  <c r="H19" i="21"/>
  <c r="F19" i="21"/>
  <c r="D19" i="21"/>
  <c r="C19" i="21"/>
  <c r="B19" i="21"/>
  <c r="R18" i="21"/>
  <c r="P18" i="21"/>
  <c r="N18" i="21"/>
  <c r="L18" i="21"/>
  <c r="J18" i="21"/>
  <c r="H18" i="21"/>
  <c r="F18" i="21"/>
  <c r="D18" i="21"/>
  <c r="C18" i="21"/>
  <c r="B18" i="21"/>
  <c r="R17" i="21"/>
  <c r="P17" i="21"/>
  <c r="N17" i="21"/>
  <c r="L17" i="21"/>
  <c r="J17" i="21"/>
  <c r="H17" i="21"/>
  <c r="F17" i="21"/>
  <c r="D17" i="21"/>
  <c r="C17" i="21"/>
  <c r="B17" i="21"/>
  <c r="R16" i="21"/>
  <c r="P16" i="21"/>
  <c r="N16" i="21"/>
  <c r="L16" i="21"/>
  <c r="J16" i="21"/>
  <c r="H16" i="21"/>
  <c r="F16" i="21"/>
  <c r="D16" i="21"/>
  <c r="C16" i="21"/>
  <c r="B16" i="21"/>
  <c r="R15" i="21"/>
  <c r="P15" i="21"/>
  <c r="N15" i="21"/>
  <c r="L15" i="21"/>
  <c r="J15" i="21"/>
  <c r="H15" i="21"/>
  <c r="F15" i="21"/>
  <c r="D15" i="21"/>
  <c r="C15" i="21"/>
  <c r="B15" i="21"/>
  <c r="R14" i="21"/>
  <c r="P14" i="21"/>
  <c r="N14" i="21"/>
  <c r="L14" i="21"/>
  <c r="J14" i="21"/>
  <c r="H14" i="21"/>
  <c r="F14" i="21"/>
  <c r="D14" i="21"/>
  <c r="C14" i="21"/>
  <c r="B14" i="21"/>
  <c r="R13" i="21"/>
  <c r="P13" i="21"/>
  <c r="N13" i="21"/>
  <c r="L13" i="21"/>
  <c r="J13" i="21"/>
  <c r="H13" i="21"/>
  <c r="F13" i="21"/>
  <c r="D13" i="21"/>
  <c r="C13" i="21"/>
  <c r="B13" i="21"/>
  <c r="R12" i="21"/>
  <c r="P12" i="21"/>
  <c r="N12" i="21"/>
  <c r="L12" i="21"/>
  <c r="J12" i="21"/>
  <c r="H12" i="21"/>
  <c r="F12" i="21"/>
  <c r="D12" i="21"/>
  <c r="C12" i="21"/>
  <c r="B12" i="21"/>
  <c r="R11" i="21"/>
  <c r="P11" i="21"/>
  <c r="N11" i="21"/>
  <c r="L11" i="21"/>
  <c r="J11" i="21"/>
  <c r="H11" i="21"/>
  <c r="F11" i="21"/>
  <c r="D11" i="21"/>
  <c r="C11" i="21"/>
  <c r="B11" i="21"/>
  <c r="R10" i="21"/>
  <c r="P10" i="21"/>
  <c r="N10" i="21"/>
  <c r="L10" i="21"/>
  <c r="J10" i="21"/>
  <c r="H10" i="21"/>
  <c r="F10" i="21"/>
  <c r="D10" i="21"/>
  <c r="C10" i="21"/>
  <c r="B10" i="21"/>
  <c r="R9" i="21"/>
  <c r="P9" i="21"/>
  <c r="N9" i="21"/>
  <c r="L9" i="21"/>
  <c r="J9" i="21"/>
  <c r="H9" i="21"/>
  <c r="F9" i="21"/>
  <c r="D9" i="21"/>
  <c r="C9" i="21"/>
  <c r="B9" i="21"/>
  <c r="R8" i="21"/>
  <c r="P8" i="21"/>
  <c r="N8" i="21"/>
  <c r="L8" i="21"/>
  <c r="J8" i="21"/>
  <c r="H8" i="21"/>
  <c r="F8" i="21"/>
  <c r="D8" i="21"/>
  <c r="C8" i="21"/>
  <c r="B8" i="21"/>
  <c r="R36" i="22"/>
  <c r="P36" i="22"/>
  <c r="N36" i="22"/>
  <c r="L36" i="22"/>
  <c r="J36" i="22"/>
  <c r="H36" i="22"/>
  <c r="F36" i="22"/>
  <c r="D36" i="22"/>
  <c r="C36" i="22"/>
  <c r="B36" i="22"/>
  <c r="R35" i="22"/>
  <c r="P35" i="22"/>
  <c r="N35" i="22"/>
  <c r="L35" i="22"/>
  <c r="J35" i="22"/>
  <c r="H35" i="22"/>
  <c r="F35" i="22"/>
  <c r="D35" i="22"/>
  <c r="C35" i="22"/>
  <c r="B35" i="22"/>
  <c r="R34" i="22"/>
  <c r="P34" i="22"/>
  <c r="N34" i="22"/>
  <c r="L34" i="22"/>
  <c r="J34" i="22"/>
  <c r="H34" i="22"/>
  <c r="F34" i="22"/>
  <c r="D34" i="22"/>
  <c r="C34" i="22"/>
  <c r="B34" i="22"/>
  <c r="R33" i="22"/>
  <c r="P33" i="22"/>
  <c r="N33" i="22"/>
  <c r="L33" i="22"/>
  <c r="J33" i="22"/>
  <c r="H33" i="22"/>
  <c r="F33" i="22"/>
  <c r="D33" i="22"/>
  <c r="C33" i="22"/>
  <c r="B33" i="22"/>
  <c r="R32" i="22"/>
  <c r="P32" i="22"/>
  <c r="N32" i="22"/>
  <c r="L32" i="22"/>
  <c r="J32" i="22"/>
  <c r="H32" i="22"/>
  <c r="F32" i="22"/>
  <c r="D32" i="22"/>
  <c r="C32" i="22"/>
  <c r="B32" i="22"/>
  <c r="R31" i="22"/>
  <c r="P31" i="22"/>
  <c r="N31" i="22"/>
  <c r="L31" i="22"/>
  <c r="J31" i="22"/>
  <c r="H31" i="22"/>
  <c r="F31" i="22"/>
  <c r="D31" i="22"/>
  <c r="C31" i="22"/>
  <c r="B31" i="22"/>
  <c r="R30" i="22"/>
  <c r="P30" i="22"/>
  <c r="N30" i="22"/>
  <c r="L30" i="22"/>
  <c r="J30" i="22"/>
  <c r="H30" i="22"/>
  <c r="F30" i="22"/>
  <c r="D30" i="22"/>
  <c r="C30" i="22"/>
  <c r="B30" i="22"/>
  <c r="R29" i="22"/>
  <c r="P29" i="22"/>
  <c r="N29" i="22"/>
  <c r="L29" i="22"/>
  <c r="J29" i="22"/>
  <c r="H29" i="22"/>
  <c r="F29" i="22"/>
  <c r="D29" i="22"/>
  <c r="C29" i="22"/>
  <c r="B29" i="22"/>
  <c r="R28" i="22"/>
  <c r="J28" i="22"/>
  <c r="H28" i="22"/>
  <c r="F28" i="22"/>
  <c r="D28" i="22"/>
  <c r="C28" i="22"/>
  <c r="B28" i="22"/>
  <c r="R27" i="22"/>
  <c r="P27" i="22"/>
  <c r="N27" i="22"/>
  <c r="L27" i="22"/>
  <c r="J27" i="22"/>
  <c r="H27" i="22"/>
  <c r="F27" i="22"/>
  <c r="D27" i="22"/>
  <c r="C27" i="22"/>
  <c r="B27" i="22"/>
  <c r="R26" i="22"/>
  <c r="P26" i="22"/>
  <c r="N26" i="22"/>
  <c r="L26" i="22"/>
  <c r="J26" i="22"/>
  <c r="H26" i="22"/>
  <c r="F26" i="22"/>
  <c r="D26" i="22"/>
  <c r="C26" i="22"/>
  <c r="B26" i="22"/>
  <c r="R25" i="22"/>
  <c r="P25" i="22"/>
  <c r="N25" i="22"/>
  <c r="L25" i="22"/>
  <c r="J25" i="22"/>
  <c r="H25" i="22"/>
  <c r="F25" i="22"/>
  <c r="D25" i="22"/>
  <c r="C25" i="22"/>
  <c r="B25" i="22"/>
  <c r="R24" i="22"/>
  <c r="P24" i="22"/>
  <c r="N24" i="22"/>
  <c r="L24" i="22"/>
  <c r="J24" i="22"/>
  <c r="H24" i="22"/>
  <c r="F24" i="22"/>
  <c r="D24" i="22"/>
  <c r="C24" i="22"/>
  <c r="B24" i="22"/>
  <c r="R23" i="22"/>
  <c r="P23" i="22"/>
  <c r="N23" i="22"/>
  <c r="L23" i="22"/>
  <c r="J23" i="22"/>
  <c r="H23" i="22"/>
  <c r="F23" i="22"/>
  <c r="D23" i="22"/>
  <c r="C23" i="22"/>
  <c r="B23" i="22"/>
  <c r="R22" i="22"/>
  <c r="P22" i="22"/>
  <c r="N22" i="22"/>
  <c r="L22" i="22"/>
  <c r="J22" i="22"/>
  <c r="H22" i="22"/>
  <c r="F22" i="22"/>
  <c r="D22" i="22"/>
  <c r="C22" i="22"/>
  <c r="B22" i="22"/>
  <c r="R21" i="22"/>
  <c r="P21" i="22"/>
  <c r="N21" i="22"/>
  <c r="L21" i="22"/>
  <c r="J21" i="22"/>
  <c r="H21" i="22"/>
  <c r="F21" i="22"/>
  <c r="D21" i="22"/>
  <c r="C21" i="22"/>
  <c r="B21" i="22"/>
  <c r="R20" i="22"/>
  <c r="P20" i="22"/>
  <c r="N20" i="22"/>
  <c r="L20" i="22"/>
  <c r="J20" i="22"/>
  <c r="H20" i="22"/>
  <c r="F20" i="22"/>
  <c r="D20" i="22"/>
  <c r="C20" i="22"/>
  <c r="B20" i="22"/>
  <c r="R19" i="22"/>
  <c r="P19" i="22"/>
  <c r="N19" i="22"/>
  <c r="L19" i="22"/>
  <c r="J19" i="22"/>
  <c r="H19" i="22"/>
  <c r="F19" i="22"/>
  <c r="D19" i="22"/>
  <c r="C19" i="22"/>
  <c r="B19" i="22"/>
  <c r="R18" i="22"/>
  <c r="P18" i="22"/>
  <c r="N18" i="22"/>
  <c r="L18" i="22"/>
  <c r="J18" i="22"/>
  <c r="H18" i="22"/>
  <c r="F18" i="22"/>
  <c r="D18" i="22"/>
  <c r="C18" i="22"/>
  <c r="B18" i="22"/>
  <c r="R17" i="22"/>
  <c r="P17" i="22"/>
  <c r="N17" i="22"/>
  <c r="L17" i="22"/>
  <c r="J17" i="22"/>
  <c r="H17" i="22"/>
  <c r="F17" i="22"/>
  <c r="D17" i="22"/>
  <c r="C17" i="22"/>
  <c r="B17" i="22"/>
  <c r="R16" i="22"/>
  <c r="P16" i="22"/>
  <c r="N16" i="22"/>
  <c r="L16" i="22"/>
  <c r="J16" i="22"/>
  <c r="H16" i="22"/>
  <c r="F16" i="22"/>
  <c r="D16" i="22"/>
  <c r="C16" i="22"/>
  <c r="B16" i="22"/>
  <c r="R15" i="22"/>
  <c r="P15" i="22"/>
  <c r="N15" i="22"/>
  <c r="L15" i="22"/>
  <c r="J15" i="22"/>
  <c r="H15" i="22"/>
  <c r="F15" i="22"/>
  <c r="D15" i="22"/>
  <c r="C15" i="22"/>
  <c r="B15" i="22"/>
  <c r="R14" i="22"/>
  <c r="P14" i="22"/>
  <c r="N14" i="22"/>
  <c r="L14" i="22"/>
  <c r="J14" i="22"/>
  <c r="H14" i="22"/>
  <c r="F14" i="22"/>
  <c r="D14" i="22"/>
  <c r="C14" i="22"/>
  <c r="B14" i="22"/>
  <c r="R13" i="22"/>
  <c r="P13" i="22"/>
  <c r="N13" i="22"/>
  <c r="L13" i="22"/>
  <c r="J13" i="22"/>
  <c r="H13" i="22"/>
  <c r="F13" i="22"/>
  <c r="D13" i="22"/>
  <c r="C13" i="22"/>
  <c r="B13" i="22"/>
  <c r="R12" i="22"/>
  <c r="P12" i="22"/>
  <c r="N12" i="22"/>
  <c r="L12" i="22"/>
  <c r="J12" i="22"/>
  <c r="H12" i="22"/>
  <c r="F12" i="22"/>
  <c r="D12" i="22"/>
  <c r="C12" i="22"/>
  <c r="B12" i="22"/>
  <c r="R11" i="22"/>
  <c r="P11" i="22"/>
  <c r="N11" i="22"/>
  <c r="L11" i="22"/>
  <c r="J11" i="22"/>
  <c r="H11" i="22"/>
  <c r="F11" i="22"/>
  <c r="D11" i="22"/>
  <c r="C11" i="22"/>
  <c r="B11" i="22"/>
  <c r="R10" i="22"/>
  <c r="P10" i="22"/>
  <c r="N10" i="22"/>
  <c r="L10" i="22"/>
  <c r="J10" i="22"/>
  <c r="H10" i="22"/>
  <c r="F10" i="22"/>
  <c r="D10" i="22"/>
  <c r="C10" i="22"/>
  <c r="B10" i="22"/>
  <c r="R9" i="22"/>
  <c r="P9" i="22"/>
  <c r="N9" i="22"/>
  <c r="L9" i="22"/>
  <c r="J9" i="22"/>
  <c r="H9" i="22"/>
  <c r="F9" i="22"/>
  <c r="D9" i="22"/>
  <c r="C9" i="22"/>
  <c r="B9" i="22"/>
  <c r="R8" i="22"/>
  <c r="P8" i="22"/>
  <c r="N8" i="22"/>
  <c r="L8" i="22"/>
  <c r="J8" i="22"/>
  <c r="H8" i="22"/>
  <c r="F8" i="22"/>
  <c r="D8" i="22"/>
  <c r="C8" i="22"/>
  <c r="B8" i="22"/>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P23" i="1"/>
  <c r="N23" i="1"/>
  <c r="L23" i="1"/>
  <c r="J23" i="1"/>
  <c r="H23" i="1"/>
  <c r="F23" i="1"/>
  <c r="D23" i="1"/>
  <c r="C23" i="1"/>
  <c r="B23" i="1"/>
  <c r="R22" i="1"/>
  <c r="J22" i="1"/>
  <c r="H22" i="1"/>
  <c r="F22" i="1"/>
  <c r="D22" i="1"/>
  <c r="C22" i="1"/>
  <c r="B22" i="1"/>
  <c r="R21" i="1"/>
  <c r="P21" i="1"/>
  <c r="N21" i="1"/>
  <c r="L21" i="1"/>
  <c r="J21" i="1"/>
  <c r="H21" i="1"/>
  <c r="F21" i="1"/>
  <c r="D21" i="1"/>
  <c r="C21" i="1"/>
  <c r="B21" i="1"/>
  <c r="R20" i="1"/>
  <c r="J20" i="1"/>
  <c r="H20" i="1"/>
  <c r="F20" i="1"/>
  <c r="D20" i="1"/>
  <c r="C20" i="1"/>
  <c r="B20" i="1"/>
  <c r="R19" i="1"/>
  <c r="J19" i="1"/>
  <c r="H19" i="1"/>
  <c r="F19" i="1"/>
  <c r="D19" i="1"/>
  <c r="C19" i="1"/>
  <c r="B19" i="1"/>
  <c r="R18" i="1"/>
  <c r="P18" i="1"/>
  <c r="N18" i="1"/>
  <c r="L18" i="1"/>
  <c r="J18" i="1"/>
  <c r="H18" i="1"/>
  <c r="F18" i="1"/>
  <c r="D18" i="1"/>
  <c r="C18" i="1"/>
  <c r="B18" i="1"/>
  <c r="R17" i="1"/>
  <c r="P17" i="1"/>
  <c r="N17" i="1"/>
  <c r="L17" i="1"/>
  <c r="J17" i="1"/>
  <c r="H17" i="1"/>
  <c r="F17" i="1"/>
  <c r="D17" i="1"/>
  <c r="C17" i="1"/>
  <c r="B17" i="1"/>
  <c r="R16" i="1"/>
  <c r="P16" i="1"/>
  <c r="N16" i="1"/>
  <c r="L16" i="1"/>
  <c r="J16" i="1"/>
  <c r="H16" i="1"/>
  <c r="F16" i="1"/>
  <c r="D16" i="1"/>
  <c r="C16" i="1"/>
  <c r="B16" i="1"/>
  <c r="R15" i="1"/>
  <c r="P15" i="1"/>
  <c r="N15" i="1"/>
  <c r="L15" i="1"/>
  <c r="J15" i="1"/>
  <c r="H15" i="1"/>
  <c r="F15" i="1"/>
  <c r="D15" i="1"/>
  <c r="C15" i="1"/>
  <c r="B15" i="1"/>
  <c r="R14" i="1"/>
  <c r="P14" i="1"/>
  <c r="N14" i="1"/>
  <c r="L14" i="1"/>
  <c r="J14" i="1"/>
  <c r="H14" i="1"/>
  <c r="F14" i="1"/>
  <c r="D14" i="1"/>
  <c r="C14" i="1"/>
  <c r="B14" i="1"/>
  <c r="R13" i="1"/>
  <c r="N13" i="1"/>
  <c r="L13" i="1"/>
  <c r="J13" i="1"/>
  <c r="H13" i="1"/>
  <c r="F13" i="1"/>
  <c r="D13" i="1"/>
  <c r="C13" i="1"/>
  <c r="B13" i="1"/>
  <c r="R12" i="1"/>
  <c r="P12" i="1"/>
  <c r="N12" i="1"/>
  <c r="L12" i="1"/>
  <c r="J12" i="1"/>
  <c r="H12" i="1"/>
  <c r="F12" i="1"/>
  <c r="D12" i="1"/>
  <c r="C12" i="1"/>
  <c r="B12" i="1"/>
  <c r="R11" i="1"/>
  <c r="J11" i="1"/>
  <c r="H11" i="1"/>
  <c r="F11" i="1"/>
  <c r="D11" i="1"/>
  <c r="C11" i="1"/>
  <c r="B11" i="1"/>
  <c r="R10" i="1"/>
  <c r="P10" i="1"/>
  <c r="N10" i="1"/>
  <c r="L10" i="1"/>
  <c r="J10" i="1"/>
  <c r="H10" i="1"/>
  <c r="F10" i="1"/>
  <c r="D10" i="1"/>
  <c r="C10" i="1"/>
  <c r="B10" i="1"/>
  <c r="R9" i="1"/>
  <c r="P9" i="1"/>
  <c r="N9" i="1"/>
  <c r="L9" i="1"/>
  <c r="J9" i="1"/>
  <c r="H9" i="1"/>
  <c r="F9" i="1"/>
  <c r="D9" i="1"/>
  <c r="C9" i="1"/>
  <c r="B9" i="1"/>
  <c r="R8" i="1"/>
  <c r="P8" i="1"/>
  <c r="N8" i="1"/>
  <c r="L8" i="1"/>
  <c r="J8" i="1"/>
  <c r="H8" i="1"/>
  <c r="F8" i="1"/>
  <c r="D8" i="1"/>
  <c r="C8" i="1"/>
  <c r="B8" i="1"/>
  <c r="I13" i="70"/>
  <c r="K19" i="71"/>
  <c r="I28" i="70"/>
  <c r="M14" i="71"/>
  <c r="S10" i="72"/>
  <c r="S10" i="68"/>
  <c r="M8" i="11" l="1"/>
  <c r="M8" i="9"/>
  <c r="S17" i="46"/>
  <c r="G9" i="57"/>
  <c r="Q21" i="49"/>
  <c r="Y13" i="51"/>
  <c r="O10" i="32"/>
  <c r="M25" i="60"/>
  <c r="M25" i="61"/>
  <c r="W14" i="52"/>
  <c r="W34" i="6"/>
  <c r="W39" i="5"/>
  <c r="K9" i="57"/>
  <c r="O12" i="63"/>
  <c r="W8" i="43"/>
  <c r="S17" i="45"/>
  <c r="W8" i="44"/>
  <c r="I9" i="57"/>
  <c r="M28" i="65"/>
  <c r="U23" i="44"/>
  <c r="U29" i="44"/>
  <c r="U29" i="46"/>
  <c r="U26" i="46"/>
  <c r="Y18" i="45"/>
  <c r="Y24" i="45"/>
  <c r="Y32" i="45"/>
  <c r="Y19" i="45"/>
  <c r="Y27" i="45"/>
  <c r="Y23" i="45"/>
  <c r="Y35" i="45"/>
  <c r="Y14" i="45"/>
  <c r="Y21" i="45"/>
  <c r="Y28" i="45"/>
  <c r="Y13" i="45"/>
  <c r="Y15" i="45"/>
  <c r="Y22" i="45"/>
  <c r="Y30" i="45"/>
  <c r="Y12" i="45"/>
  <c r="Y11" i="45"/>
  <c r="Y31" i="45"/>
  <c r="W11" i="49"/>
  <c r="W20" i="49"/>
  <c r="W14" i="49"/>
  <c r="W22" i="49"/>
  <c r="W13" i="49"/>
  <c r="W24" i="49"/>
  <c r="W16" i="49"/>
  <c r="W15" i="49"/>
  <c r="W8" i="49"/>
  <c r="W17" i="49"/>
  <c r="W18" i="49"/>
  <c r="W12" i="49"/>
  <c r="W19" i="49"/>
  <c r="W13" i="51"/>
  <c r="W14" i="51"/>
  <c r="G15" i="42"/>
  <c r="G15" i="41"/>
  <c r="K27" i="61"/>
  <c r="K28" i="61"/>
  <c r="S12" i="43"/>
  <c r="S22" i="43"/>
  <c r="S24" i="43"/>
  <c r="W12" i="46"/>
  <c r="W9" i="46"/>
  <c r="W24" i="46"/>
  <c r="W16" i="46"/>
  <c r="W10" i="46"/>
  <c r="W30" i="46"/>
  <c r="W27" i="46"/>
  <c r="W18" i="46"/>
  <c r="W11" i="46"/>
  <c r="W31" i="46"/>
  <c r="W21" i="46"/>
  <c r="W13" i="46"/>
  <c r="W14" i="46"/>
  <c r="W15" i="46"/>
  <c r="W32" i="46"/>
  <c r="W22" i="46"/>
  <c r="W19" i="46"/>
  <c r="W8" i="46"/>
  <c r="W20" i="46"/>
  <c r="W28" i="46"/>
  <c r="W23" i="46"/>
  <c r="W16" i="50"/>
  <c r="W24" i="50"/>
  <c r="Y19" i="49"/>
  <c r="Y11" i="49"/>
  <c r="Y12" i="49"/>
  <c r="Y22" i="49"/>
  <c r="Y13" i="49"/>
  <c r="Y14" i="49"/>
  <c r="Y15" i="49"/>
  <c r="Y18" i="49"/>
  <c r="Y17" i="49"/>
  <c r="Y20" i="49"/>
  <c r="Y8" i="49"/>
  <c r="I11" i="40"/>
  <c r="I11" i="39"/>
  <c r="M20" i="29"/>
  <c r="G32" i="28"/>
  <c r="K30" i="7"/>
  <c r="M14" i="8"/>
  <c r="E9" i="57"/>
  <c r="U29" i="43"/>
  <c r="U23" i="43"/>
  <c r="Y32" i="46"/>
  <c r="Y23" i="46"/>
  <c r="Y31" i="46"/>
  <c r="Y14" i="46"/>
  <c r="Y28" i="46"/>
  <c r="Y30" i="46"/>
  <c r="Y27" i="46"/>
  <c r="Y11" i="46"/>
  <c r="Y36" i="46"/>
  <c r="Y13" i="46"/>
  <c r="Y8" i="46"/>
  <c r="Y12" i="46"/>
  <c r="Y15" i="46"/>
  <c r="Y24" i="46"/>
  <c r="Y21" i="46"/>
  <c r="Y18" i="46"/>
  <c r="Y19" i="46"/>
  <c r="Y22" i="46"/>
  <c r="U9" i="45"/>
  <c r="U12" i="45"/>
  <c r="U32" i="45"/>
  <c r="U26" i="45"/>
  <c r="U22" i="45"/>
  <c r="U13" i="45"/>
  <c r="U27" i="45"/>
  <c r="U33" i="45"/>
  <c r="U20" i="45"/>
  <c r="U34" i="45"/>
  <c r="U35" i="45"/>
  <c r="U28" i="45"/>
  <c r="U11" i="45"/>
  <c r="U18" i="45"/>
  <c r="U15" i="45"/>
  <c r="U14" i="45"/>
  <c r="U36" i="45"/>
  <c r="U29" i="45"/>
  <c r="U30" i="45"/>
  <c r="U10" i="45"/>
  <c r="U19" i="45"/>
  <c r="U16" i="45"/>
  <c r="U23" i="45"/>
  <c r="U31" i="45"/>
  <c r="U21" i="45"/>
  <c r="U24" i="45"/>
  <c r="Q21" i="50"/>
  <c r="Y14" i="50"/>
  <c r="S25" i="5"/>
  <c r="S26" i="5"/>
  <c r="S27" i="5"/>
  <c r="S28" i="5"/>
  <c r="M28" i="64"/>
  <c r="O12" i="62"/>
  <c r="S12" i="44"/>
  <c r="S22" i="44"/>
  <c r="S24" i="44"/>
  <c r="W20" i="45"/>
  <c r="W24" i="45"/>
  <c r="W32" i="45"/>
  <c r="W15" i="45"/>
  <c r="W22" i="45"/>
  <c r="W12" i="45"/>
  <c r="W23" i="45"/>
  <c r="W11" i="45"/>
  <c r="W13" i="45"/>
  <c r="W27" i="45"/>
  <c r="W35" i="45"/>
  <c r="W14" i="45"/>
  <c r="W21" i="45"/>
  <c r="W28" i="45"/>
  <c r="W9" i="45"/>
  <c r="W19" i="45"/>
  <c r="W30" i="45"/>
  <c r="W10" i="45"/>
  <c r="W31" i="45"/>
  <c r="W16" i="45"/>
  <c r="W18" i="45"/>
  <c r="I28" i="31"/>
  <c r="I26" i="27"/>
  <c r="K33" i="23"/>
  <c r="K26" i="23"/>
  <c r="O58" i="7"/>
  <c r="G15" i="40"/>
  <c r="G15" i="39"/>
  <c r="K30" i="8"/>
  <c r="I33" i="24"/>
  <c r="I24" i="24"/>
  <c r="I28" i="32"/>
  <c r="O10" i="31"/>
  <c r="M20" i="30"/>
  <c r="I26" i="28"/>
  <c r="G32" i="27"/>
  <c r="I24" i="23"/>
  <c r="I33" i="23"/>
  <c r="K26" i="24"/>
  <c r="M14" i="7"/>
  <c r="M28" i="71"/>
  <c r="I21" i="73"/>
  <c r="E31" i="72"/>
  <c r="I20" i="71"/>
  <c r="M11" i="70"/>
  <c r="M13" i="73"/>
  <c r="G30" i="73"/>
  <c r="K16" i="72"/>
  <c r="S21" i="72"/>
  <c r="G23" i="72"/>
  <c r="S25" i="70"/>
  <c r="I9" i="73"/>
  <c r="E22" i="70"/>
  <c r="M17" i="70"/>
  <c r="G16" i="69"/>
  <c r="O23" i="69"/>
  <c r="M13" i="69"/>
  <c r="Q15" i="68"/>
  <c r="S21" i="68"/>
  <c r="O26" i="68"/>
  <c r="M28" i="73"/>
  <c r="S19" i="73"/>
  <c r="G22" i="73"/>
  <c r="O14" i="73"/>
  <c r="G21" i="73"/>
  <c r="G26" i="73"/>
  <c r="I8" i="72"/>
  <c r="Q26" i="72"/>
  <c r="E15" i="72"/>
  <c r="M21" i="72"/>
  <c r="I12" i="72"/>
  <c r="M13" i="72"/>
  <c r="S32" i="72"/>
  <c r="G16" i="72"/>
  <c r="O8" i="72"/>
  <c r="K20" i="72"/>
  <c r="K29" i="72"/>
  <c r="E10" i="71"/>
  <c r="M15" i="71"/>
  <c r="I10" i="71"/>
  <c r="G34" i="71"/>
  <c r="G12" i="71"/>
  <c r="O30" i="71"/>
  <c r="O16" i="71"/>
  <c r="G22" i="71"/>
  <c r="G24" i="71"/>
  <c r="M27" i="71"/>
  <c r="G31" i="71"/>
  <c r="I9" i="70"/>
  <c r="Q34" i="70"/>
  <c r="K32" i="70"/>
  <c r="G9" i="70"/>
  <c r="S14" i="70"/>
  <c r="O18" i="70"/>
  <c r="O23" i="70"/>
  <c r="G30" i="70"/>
  <c r="E34" i="70"/>
  <c r="E19" i="72"/>
  <c r="E16" i="70"/>
  <c r="S15" i="73"/>
  <c r="O27" i="72"/>
  <c r="E21" i="70"/>
  <c r="S31" i="73"/>
  <c r="E19" i="70"/>
  <c r="O24" i="69"/>
  <c r="G9" i="72"/>
  <c r="G29" i="72"/>
  <c r="O26" i="69"/>
  <c r="M16" i="69"/>
  <c r="Q18" i="69"/>
  <c r="E18" i="68"/>
  <c r="S28" i="68"/>
  <c r="O8" i="68"/>
  <c r="Q28" i="72"/>
  <c r="E11" i="72"/>
  <c r="I15" i="71"/>
  <c r="Q22" i="71"/>
  <c r="M22" i="71"/>
  <c r="S31" i="71"/>
  <c r="M16" i="70"/>
  <c r="K31" i="72"/>
  <c r="G29" i="71"/>
  <c r="G22" i="69"/>
  <c r="E10" i="68"/>
  <c r="E12" i="68"/>
  <c r="Q13" i="68"/>
  <c r="M14" i="68"/>
  <c r="E19" i="68"/>
  <c r="G30" i="68"/>
  <c r="I10" i="73"/>
  <c r="G29" i="73"/>
  <c r="O11" i="73"/>
  <c r="O26" i="73"/>
  <c r="S27" i="73"/>
  <c r="G28" i="73"/>
  <c r="Q12" i="72"/>
  <c r="E13" i="72"/>
  <c r="S12" i="72"/>
  <c r="G21" i="72"/>
  <c r="S22" i="72"/>
  <c r="O23" i="72"/>
  <c r="K27" i="72"/>
  <c r="I32" i="72"/>
  <c r="G13" i="71"/>
  <c r="K16" i="71"/>
  <c r="S15" i="71"/>
  <c r="K21" i="71"/>
  <c r="K23" i="71"/>
  <c r="I28" i="71"/>
  <c r="Q34" i="71"/>
  <c r="M10" i="70"/>
  <c r="K13" i="70"/>
  <c r="S33" i="70"/>
  <c r="G15" i="70"/>
  <c r="K16" i="70"/>
  <c r="K18" i="70"/>
  <c r="G19" i="70"/>
  <c r="G21" i="70"/>
  <c r="K22" i="70"/>
  <c r="S22" i="70"/>
  <c r="I29" i="70"/>
  <c r="M34" i="70"/>
  <c r="K29" i="69"/>
  <c r="K9" i="69"/>
  <c r="G25" i="69"/>
  <c r="G14" i="69"/>
  <c r="G10" i="69"/>
  <c r="G29" i="69"/>
  <c r="K10" i="69"/>
  <c r="O18" i="69"/>
  <c r="O20" i="69"/>
  <c r="O22" i="69"/>
  <c r="I19" i="69"/>
  <c r="I31" i="69"/>
  <c r="I20" i="69"/>
  <c r="I12" i="69"/>
  <c r="I28" i="69"/>
  <c r="I16" i="69"/>
  <c r="M25" i="69"/>
  <c r="Q26" i="69"/>
  <c r="I11" i="68"/>
  <c r="I13" i="68"/>
  <c r="I15" i="68"/>
  <c r="M16" i="68"/>
  <c r="Q18" i="68"/>
  <c r="G21" i="68"/>
  <c r="G26" i="68"/>
  <c r="G24" i="68"/>
  <c r="G14" i="68"/>
  <c r="G12" i="68"/>
  <c r="G23" i="68"/>
  <c r="G15" i="68"/>
  <c r="G20" i="68"/>
  <c r="G22" i="68"/>
  <c r="G16" i="68"/>
  <c r="G18" i="68"/>
  <c r="G10" i="68"/>
  <c r="K28" i="68"/>
  <c r="K24" i="68"/>
  <c r="K31" i="68"/>
  <c r="K25" i="68"/>
  <c r="K23" i="68"/>
  <c r="K13" i="68"/>
  <c r="K11" i="68"/>
  <c r="K21" i="68"/>
  <c r="K15" i="68"/>
  <c r="K14" i="68"/>
  <c r="K22" i="68"/>
  <c r="K10" i="68"/>
  <c r="K9" i="68"/>
  <c r="O25" i="68"/>
  <c r="G28" i="68"/>
  <c r="K29" i="68"/>
  <c r="M31" i="68"/>
  <c r="I20" i="73"/>
  <c r="I27" i="73"/>
  <c r="I23" i="73"/>
  <c r="I14" i="73"/>
  <c r="I13" i="73"/>
  <c r="I26" i="73"/>
  <c r="I29" i="73"/>
  <c r="I19" i="73"/>
  <c r="I18" i="73"/>
  <c r="I11" i="73"/>
  <c r="E21" i="73"/>
  <c r="E17" i="73"/>
  <c r="E27" i="73"/>
  <c r="E28" i="73"/>
  <c r="E26" i="73"/>
  <c r="E10" i="73"/>
  <c r="E8" i="73"/>
  <c r="E32" i="73"/>
  <c r="E20" i="73"/>
  <c r="I15" i="73"/>
  <c r="E16" i="73"/>
  <c r="I17" i="73"/>
  <c r="E22" i="73"/>
  <c r="M30" i="73"/>
  <c r="S22" i="68"/>
  <c r="G11" i="68"/>
  <c r="S30" i="69"/>
  <c r="S20" i="69"/>
  <c r="S28" i="69"/>
  <c r="S22" i="69"/>
  <c r="S26" i="69"/>
  <c r="S25" i="69"/>
  <c r="S15" i="69"/>
  <c r="S13" i="69"/>
  <c r="S11" i="69"/>
  <c r="S31" i="69"/>
  <c r="S18" i="69"/>
  <c r="S23" i="69"/>
  <c r="S9" i="69"/>
  <c r="S24" i="69"/>
  <c r="G18" i="69"/>
  <c r="K19" i="69"/>
  <c r="E24" i="69"/>
  <c r="E19" i="69"/>
  <c r="E31" i="69"/>
  <c r="E15" i="69"/>
  <c r="E13" i="69"/>
  <c r="E8" i="69"/>
  <c r="E11" i="68"/>
  <c r="E29" i="68"/>
  <c r="E30" i="68"/>
  <c r="E28" i="68"/>
  <c r="E15" i="68"/>
  <c r="E26" i="68"/>
  <c r="E20" i="68"/>
  <c r="E22" i="68"/>
  <c r="I16" i="68"/>
  <c r="I29" i="68"/>
  <c r="I25" i="68"/>
  <c r="I19" i="68"/>
  <c r="I12" i="68"/>
  <c r="I23" i="68"/>
  <c r="I9" i="68"/>
  <c r="I31" i="68"/>
  <c r="I21" i="68"/>
  <c r="M10" i="68"/>
  <c r="Q11" i="68"/>
  <c r="E16" i="68"/>
  <c r="I20" i="68"/>
  <c r="S19" i="68"/>
  <c r="S15" i="68"/>
  <c r="S14" i="68"/>
  <c r="S9" i="68"/>
  <c r="S23" i="68"/>
  <c r="S11" i="68"/>
  <c r="S30" i="68"/>
  <c r="S20" i="68"/>
  <c r="S13" i="68"/>
  <c r="S25" i="68"/>
  <c r="O28" i="68"/>
  <c r="S29" i="68"/>
  <c r="Q28" i="73"/>
  <c r="Q19" i="73"/>
  <c r="Q30" i="73"/>
  <c r="Q23" i="73"/>
  <c r="Q9" i="73"/>
  <c r="E13" i="73"/>
  <c r="E14" i="73"/>
  <c r="M16" i="73"/>
  <c r="K27" i="73"/>
  <c r="K29" i="73"/>
  <c r="S29" i="69"/>
  <c r="K19" i="68"/>
  <c r="E24" i="68"/>
  <c r="E12" i="73"/>
  <c r="E18" i="73"/>
  <c r="O28" i="69"/>
  <c r="O10" i="69"/>
  <c r="O16" i="69"/>
  <c r="O12" i="69"/>
  <c r="O14" i="69"/>
  <c r="O15" i="69"/>
  <c r="S19" i="69"/>
  <c r="S21" i="69"/>
  <c r="M24" i="69"/>
  <c r="M18" i="69"/>
  <c r="M10" i="69"/>
  <c r="M29" i="69"/>
  <c r="M26" i="69"/>
  <c r="M15" i="69"/>
  <c r="M11" i="69"/>
  <c r="M23" i="69"/>
  <c r="M19" i="69"/>
  <c r="M9" i="69"/>
  <c r="Q13" i="69"/>
  <c r="Q11" i="69"/>
  <c r="Q20" i="69"/>
  <c r="Q12" i="69"/>
  <c r="Q24" i="69"/>
  <c r="Q15" i="69"/>
  <c r="Q28" i="69"/>
  <c r="Q16" i="69"/>
  <c r="Q14" i="69"/>
  <c r="I26" i="69"/>
  <c r="M13" i="68"/>
  <c r="M23" i="68"/>
  <c r="M9" i="68"/>
  <c r="M22" i="68"/>
  <c r="M26" i="68"/>
  <c r="M24" i="68"/>
  <c r="M28" i="68"/>
  <c r="M18" i="68"/>
  <c r="Q24" i="68"/>
  <c r="Q16" i="68"/>
  <c r="Q12" i="68"/>
  <c r="Q21" i="68"/>
  <c r="Q31" i="68"/>
  <c r="Q9" i="68"/>
  <c r="Q19" i="68"/>
  <c r="Q29" i="68"/>
  <c r="Q23" i="68"/>
  <c r="M12" i="68"/>
  <c r="E14" i="68"/>
  <c r="E21" i="68"/>
  <c r="I22" i="68"/>
  <c r="O19" i="68"/>
  <c r="O13" i="68"/>
  <c r="O9" i="68"/>
  <c r="O20" i="68"/>
  <c r="O18" i="68"/>
  <c r="O16" i="68"/>
  <c r="O22" i="68"/>
  <c r="O10" i="68"/>
  <c r="O14" i="68"/>
  <c r="O31" i="68"/>
  <c r="O24" i="68"/>
  <c r="O12" i="68"/>
  <c r="M9" i="73"/>
  <c r="M15" i="73"/>
  <c r="M11" i="73"/>
  <c r="M20" i="73"/>
  <c r="M12" i="73"/>
  <c r="M32" i="73"/>
  <c r="M8" i="73"/>
  <c r="M26" i="73"/>
  <c r="K17" i="73"/>
  <c r="K15" i="73"/>
  <c r="K11" i="73"/>
  <c r="K9" i="73"/>
  <c r="K18" i="73"/>
  <c r="K10" i="73"/>
  <c r="K31" i="73"/>
  <c r="K28" i="73"/>
  <c r="K21" i="73"/>
  <c r="K19" i="73"/>
  <c r="K23" i="73"/>
  <c r="M14" i="73"/>
  <c r="Q15" i="73"/>
  <c r="E11" i="69"/>
  <c r="Q10" i="69"/>
  <c r="M21" i="69"/>
  <c r="M20" i="68"/>
  <c r="Q25" i="68"/>
  <c r="S31" i="68"/>
  <c r="K13" i="73"/>
  <c r="Q27" i="73"/>
  <c r="M25" i="68"/>
  <c r="S16" i="73"/>
  <c r="S17" i="73"/>
  <c r="S30" i="73"/>
  <c r="S13" i="73"/>
  <c r="S22" i="73"/>
  <c r="I11" i="72"/>
  <c r="I28" i="72"/>
  <c r="I26" i="72"/>
  <c r="M17" i="72"/>
  <c r="M31" i="72"/>
  <c r="M15" i="72"/>
  <c r="E18" i="72"/>
  <c r="O12" i="72"/>
  <c r="O17" i="72"/>
  <c r="O30" i="72"/>
  <c r="O20" i="72"/>
  <c r="O19" i="72"/>
  <c r="S20" i="72"/>
  <c r="E22" i="72"/>
  <c r="G28" i="72"/>
  <c r="E30" i="72"/>
  <c r="E31" i="71"/>
  <c r="E17" i="71"/>
  <c r="E9" i="71"/>
  <c r="E34" i="71"/>
  <c r="E24" i="71"/>
  <c r="E22" i="71"/>
  <c r="E12" i="71"/>
  <c r="E33" i="71"/>
  <c r="E18" i="71"/>
  <c r="E28" i="71"/>
  <c r="E14" i="71"/>
  <c r="D38" i="71"/>
  <c r="S11" i="71"/>
  <c r="G16" i="71"/>
  <c r="K17" i="71"/>
  <c r="O18" i="71"/>
  <c r="G20" i="71"/>
  <c r="O22" i="71"/>
  <c r="Q28" i="71"/>
  <c r="E32" i="70"/>
  <c r="E14" i="70"/>
  <c r="E31" i="70"/>
  <c r="E29" i="70"/>
  <c r="E15" i="70"/>
  <c r="E13" i="70"/>
  <c r="E9" i="70"/>
  <c r="E24" i="70"/>
  <c r="E18" i="70"/>
  <c r="E12" i="70"/>
  <c r="D38" i="70"/>
  <c r="E17" i="70"/>
  <c r="E33" i="70"/>
  <c r="E23" i="70"/>
  <c r="E11" i="70"/>
  <c r="I11" i="70"/>
  <c r="I34" i="70"/>
  <c r="I20" i="70"/>
  <c r="I16" i="70"/>
  <c r="I33" i="70"/>
  <c r="I23" i="70"/>
  <c r="I17" i="70"/>
  <c r="I18" i="70"/>
  <c r="I22" i="70"/>
  <c r="I10" i="70"/>
  <c r="I8" i="70"/>
  <c r="I14" i="70"/>
  <c r="Q9" i="70"/>
  <c r="Q22" i="70"/>
  <c r="Q21" i="70"/>
  <c r="Q30" i="70"/>
  <c r="Q19" i="70"/>
  <c r="Q15" i="70"/>
  <c r="Q13" i="70"/>
  <c r="Q28" i="70"/>
  <c r="K19" i="70"/>
  <c r="K17" i="70"/>
  <c r="K15" i="70"/>
  <c r="K30" i="70"/>
  <c r="K28" i="70"/>
  <c r="K14" i="70"/>
  <c r="K21" i="70"/>
  <c r="K34" i="70"/>
  <c r="G20" i="70"/>
  <c r="G18" i="70"/>
  <c r="G16" i="70"/>
  <c r="G8" i="70"/>
  <c r="G33" i="70"/>
  <c r="G24" i="70"/>
  <c r="G14" i="70"/>
  <c r="G12" i="70"/>
  <c r="G10" i="70"/>
  <c r="G32" i="70"/>
  <c r="G28" i="70"/>
  <c r="G11" i="70"/>
  <c r="O22" i="70"/>
  <c r="O29" i="70"/>
  <c r="O13" i="70"/>
  <c r="O34" i="70"/>
  <c r="O15" i="70"/>
  <c r="O16" i="70"/>
  <c r="O27" i="70"/>
  <c r="O9" i="70"/>
  <c r="S16" i="70"/>
  <c r="S18" i="70"/>
  <c r="S20" i="70"/>
  <c r="G23" i="70"/>
  <c r="Q27" i="70"/>
  <c r="O30" i="70"/>
  <c r="K33" i="70"/>
  <c r="G12" i="73"/>
  <c r="I14" i="72"/>
  <c r="Q20" i="72"/>
  <c r="M23" i="72"/>
  <c r="L38" i="71"/>
  <c r="M9" i="70"/>
  <c r="O28" i="70"/>
  <c r="Q19" i="71"/>
  <c r="S14" i="73"/>
  <c r="S29" i="72"/>
  <c r="G22" i="70"/>
  <c r="I31" i="73"/>
  <c r="E32" i="72"/>
  <c r="E10" i="72"/>
  <c r="E26" i="72"/>
  <c r="E28" i="72"/>
  <c r="E29" i="72"/>
  <c r="E27" i="72"/>
  <c r="E23" i="72"/>
  <c r="E9" i="72"/>
  <c r="I10" i="72"/>
  <c r="I15" i="72"/>
  <c r="G20" i="72"/>
  <c r="G8" i="72"/>
  <c r="G13" i="72"/>
  <c r="G11" i="72"/>
  <c r="O21" i="72"/>
  <c r="O28" i="72"/>
  <c r="I32" i="71"/>
  <c r="I16" i="71"/>
  <c r="I14" i="71"/>
  <c r="I12" i="71"/>
  <c r="I19" i="71"/>
  <c r="I23" i="71"/>
  <c r="I21" i="71"/>
  <c r="I24" i="71"/>
  <c r="I22" i="71"/>
  <c r="I29" i="71"/>
  <c r="I27" i="71"/>
  <c r="I13" i="71"/>
  <c r="M11" i="71"/>
  <c r="M19" i="71"/>
  <c r="M30" i="71"/>
  <c r="M16" i="71"/>
  <c r="M10" i="71"/>
  <c r="S9" i="71"/>
  <c r="S33" i="71"/>
  <c r="K24" i="71"/>
  <c r="K22" i="71"/>
  <c r="K29" i="71"/>
  <c r="K27" i="71"/>
  <c r="K13" i="71"/>
  <c r="K28" i="71"/>
  <c r="K14" i="71"/>
  <c r="G18" i="71"/>
  <c r="S21" i="71"/>
  <c r="I34" i="71"/>
  <c r="M12" i="70"/>
  <c r="M27" i="70"/>
  <c r="M23" i="70"/>
  <c r="M21" i="70"/>
  <c r="M18" i="70"/>
  <c r="L38" i="70"/>
  <c r="M30" i="70"/>
  <c r="M22" i="70"/>
  <c r="M19" i="70"/>
  <c r="M29" i="70"/>
  <c r="M15" i="70"/>
  <c r="O17" i="70"/>
  <c r="O19" i="70"/>
  <c r="O21" i="70"/>
  <c r="I32" i="70"/>
  <c r="G15" i="73"/>
  <c r="G15" i="72"/>
  <c r="G19" i="72"/>
  <c r="S26" i="72"/>
  <c r="I30" i="72"/>
  <c r="G10" i="71"/>
  <c r="S25" i="71"/>
  <c r="I12" i="70"/>
  <c r="S32" i="70"/>
  <c r="S9" i="72"/>
  <c r="I23" i="72"/>
  <c r="K32" i="71"/>
  <c r="I19" i="70"/>
  <c r="S9" i="73"/>
  <c r="O12" i="73"/>
  <c r="G14" i="73"/>
  <c r="G20" i="73"/>
  <c r="S21" i="73"/>
  <c r="O30" i="73"/>
  <c r="Q8" i="72"/>
  <c r="O9" i="72"/>
  <c r="M11" i="72"/>
  <c r="K14" i="72"/>
  <c r="O15" i="72"/>
  <c r="I18" i="72"/>
  <c r="M19" i="72"/>
  <c r="E21" i="72"/>
  <c r="K22" i="72"/>
  <c r="G27" i="72"/>
  <c r="K30" i="72"/>
  <c r="I9" i="71"/>
  <c r="I11" i="71"/>
  <c r="Q13" i="71"/>
  <c r="Q27" i="71"/>
  <c r="S29" i="71"/>
  <c r="I33" i="71"/>
  <c r="K8" i="70"/>
  <c r="K10" i="70"/>
  <c r="G13" i="70"/>
  <c r="E27" i="70"/>
  <c r="G29" i="70"/>
  <c r="S30" i="70"/>
  <c r="E17" i="72"/>
  <c r="M18" i="71"/>
  <c r="G12" i="72"/>
  <c r="I19" i="72"/>
  <c r="I27" i="72"/>
  <c r="E13" i="71"/>
  <c r="I18" i="71"/>
  <c r="K34" i="71"/>
  <c r="M14" i="70"/>
  <c r="Q17" i="70"/>
  <c r="E20" i="70"/>
  <c r="K23" i="70"/>
  <c r="Q17" i="73"/>
  <c r="G19" i="73"/>
  <c r="G27" i="73"/>
  <c r="G32" i="73"/>
  <c r="G18" i="73"/>
  <c r="G16" i="73"/>
  <c r="G10" i="73"/>
  <c r="F36" i="73"/>
  <c r="O21" i="73"/>
  <c r="O28" i="73"/>
  <c r="E30" i="73"/>
  <c r="I32" i="73"/>
  <c r="Q30" i="72"/>
  <c r="Q16" i="72"/>
  <c r="Q14" i="72"/>
  <c r="K15" i="72"/>
  <c r="K21" i="72"/>
  <c r="K11" i="72"/>
  <c r="K23" i="72"/>
  <c r="K17" i="72"/>
  <c r="K12" i="72"/>
  <c r="K8" i="72"/>
  <c r="E14" i="72"/>
  <c r="S17" i="72"/>
  <c r="S18" i="72"/>
  <c r="O26" i="72"/>
  <c r="I31" i="72"/>
  <c r="Q17" i="71"/>
  <c r="Q15" i="71"/>
  <c r="Q30" i="71"/>
  <c r="Q18" i="71"/>
  <c r="Q16" i="71"/>
  <c r="Q8" i="71"/>
  <c r="Q9" i="71"/>
  <c r="G27" i="71"/>
  <c r="G23" i="71"/>
  <c r="G21" i="71"/>
  <c r="G19" i="71"/>
  <c r="G17" i="71"/>
  <c r="G9" i="71"/>
  <c r="G15" i="71"/>
  <c r="G32" i="71"/>
  <c r="G28" i="71"/>
  <c r="G14" i="71"/>
  <c r="G11" i="71"/>
  <c r="G30" i="71"/>
  <c r="O10" i="71"/>
  <c r="O34" i="71"/>
  <c r="K15" i="71"/>
  <c r="S17" i="71"/>
  <c r="S19" i="71"/>
  <c r="S23" i="71"/>
  <c r="E29" i="71"/>
  <c r="K30" i="71"/>
  <c r="E32" i="71"/>
  <c r="G33" i="71"/>
  <c r="E10" i="70"/>
  <c r="K12" i="70"/>
  <c r="S23" i="70"/>
  <c r="S21" i="70"/>
  <c r="S34" i="70"/>
  <c r="S24" i="70"/>
  <c r="S12" i="70"/>
  <c r="S27" i="70"/>
  <c r="S19" i="70"/>
  <c r="S15" i="70"/>
  <c r="S28" i="70"/>
  <c r="S26" i="70"/>
  <c r="S31" i="70"/>
  <c r="S8" i="70"/>
  <c r="G17" i="70"/>
  <c r="K24" i="70"/>
  <c r="I27" i="70"/>
  <c r="E28" i="70"/>
  <c r="S29" i="70"/>
  <c r="G11" i="73"/>
  <c r="L36" i="72"/>
  <c r="M9" i="72"/>
  <c r="S16" i="72"/>
  <c r="I22" i="72"/>
  <c r="K28" i="72"/>
  <c r="G31" i="72"/>
  <c r="M12" i="71"/>
  <c r="E20" i="71"/>
  <c r="O28" i="71"/>
  <c r="M34" i="71"/>
  <c r="I24" i="70"/>
  <c r="I30" i="70"/>
  <c r="O16" i="72"/>
  <c r="K10" i="71"/>
  <c r="E21" i="71"/>
  <c r="K9" i="70"/>
  <c r="K27" i="70"/>
  <c r="N36" i="73"/>
  <c r="S11" i="73"/>
  <c r="O16" i="73"/>
  <c r="O19" i="73"/>
  <c r="O20" i="73"/>
  <c r="S23" i="73"/>
  <c r="S29" i="73"/>
  <c r="S32" i="73"/>
  <c r="S8" i="72"/>
  <c r="K10" i="72"/>
  <c r="O11" i="72"/>
  <c r="S14" i="72"/>
  <c r="I16" i="72"/>
  <c r="K18" i="72"/>
  <c r="I20" i="72"/>
  <c r="K26" i="72"/>
  <c r="M27" i="72"/>
  <c r="S28" i="72"/>
  <c r="S30" i="72"/>
  <c r="K32" i="72"/>
  <c r="K9" i="71"/>
  <c r="K11" i="71"/>
  <c r="S13" i="71"/>
  <c r="E16" i="71"/>
  <c r="Q21" i="71"/>
  <c r="Q23" i="71"/>
  <c r="S27" i="71"/>
  <c r="E30" i="71"/>
  <c r="K33" i="71"/>
  <c r="Q8" i="70"/>
  <c r="S10" i="70"/>
  <c r="M13" i="70"/>
  <c r="Q16" i="70"/>
  <c r="G27" i="70"/>
  <c r="K29" i="70"/>
  <c r="G31" i="70"/>
  <c r="G34" i="70"/>
  <c r="G17" i="72"/>
  <c r="I17" i="71"/>
  <c r="Q18" i="70"/>
  <c r="S13" i="72"/>
  <c r="K19" i="72"/>
  <c r="G32" i="72"/>
  <c r="K18" i="71"/>
  <c r="M23" i="71"/>
  <c r="I30" i="71"/>
  <c r="K11" i="70"/>
  <c r="I15" i="70"/>
  <c r="S17" i="70"/>
  <c r="I21" i="70"/>
  <c r="Q23" i="70"/>
  <c r="E30" i="70"/>
  <c r="Q9" i="62"/>
  <c r="Q9" i="63"/>
  <c r="S8" i="71"/>
  <c r="O8" i="70"/>
  <c r="O43" i="57"/>
  <c r="O43" i="56"/>
  <c r="G11" i="40"/>
  <c r="G11" i="39"/>
  <c r="Q30" i="38"/>
  <c r="K22" i="27"/>
  <c r="G24" i="24"/>
  <c r="I30" i="7"/>
  <c r="Q63" i="7"/>
  <c r="K39" i="8"/>
  <c r="S40" i="57"/>
  <c r="O22" i="64"/>
  <c r="Q17" i="46"/>
  <c r="U9" i="50"/>
  <c r="D35" i="69"/>
  <c r="Q9" i="69"/>
  <c r="K8" i="73"/>
  <c r="S8" i="73"/>
  <c r="G9" i="73"/>
  <c r="O9" i="73"/>
  <c r="O9" i="71"/>
  <c r="M19" i="3"/>
  <c r="M20" i="3"/>
  <c r="M11" i="3"/>
  <c r="M24" i="38"/>
  <c r="M9" i="38"/>
  <c r="M11" i="1"/>
  <c r="M20" i="1"/>
  <c r="M19" i="1"/>
  <c r="M12" i="40"/>
  <c r="M17" i="39"/>
  <c r="M12" i="39"/>
  <c r="K19" i="32"/>
  <c r="K29" i="32"/>
  <c r="G21" i="30"/>
  <c r="G19" i="30"/>
  <c r="K22" i="28"/>
  <c r="M15" i="25"/>
  <c r="O59" i="7"/>
  <c r="O57" i="7"/>
  <c r="I39" i="8"/>
  <c r="I30" i="8"/>
  <c r="I26" i="57"/>
  <c r="I40" i="57"/>
  <c r="I21" i="57"/>
  <c r="I40" i="56"/>
  <c r="I26" i="56"/>
  <c r="I21" i="56"/>
  <c r="K25" i="60"/>
  <c r="K25" i="61"/>
  <c r="O22" i="65"/>
  <c r="O27" i="63"/>
  <c r="K9" i="2"/>
  <c r="I38" i="4"/>
  <c r="S16" i="43"/>
  <c r="S25" i="43"/>
  <c r="S36" i="43"/>
  <c r="S21" i="43"/>
  <c r="S28" i="43"/>
  <c r="S32" i="43"/>
  <c r="S18" i="43"/>
  <c r="S17" i="43"/>
  <c r="S23" i="43"/>
  <c r="S35" i="43"/>
  <c r="S20" i="43"/>
  <c r="S27" i="43"/>
  <c r="S19" i="43"/>
  <c r="S26" i="43"/>
  <c r="S37" i="43"/>
  <c r="S14" i="43"/>
  <c r="S13" i="43"/>
  <c r="S31" i="43"/>
  <c r="S34" i="43"/>
  <c r="S15" i="43"/>
  <c r="S33" i="43"/>
  <c r="S29" i="43"/>
  <c r="S30" i="43"/>
  <c r="Q17" i="45"/>
  <c r="K29" i="37"/>
  <c r="G9" i="69"/>
  <c r="O9" i="69"/>
  <c r="E9" i="73"/>
  <c r="I8" i="71"/>
  <c r="K19" i="31"/>
  <c r="K29" i="31"/>
  <c r="K9" i="56"/>
  <c r="I29" i="65"/>
  <c r="I24" i="65"/>
  <c r="K10" i="4"/>
  <c r="K11" i="4"/>
  <c r="Q15" i="44"/>
  <c r="Q13" i="44"/>
  <c r="Q31" i="44"/>
  <c r="Q12" i="44"/>
  <c r="Q18" i="44"/>
  <c r="Q25" i="44"/>
  <c r="Q36" i="44"/>
  <c r="Q37" i="44"/>
  <c r="Q20" i="44"/>
  <c r="Q27" i="44"/>
  <c r="Q24" i="44"/>
  <c r="Q14" i="44"/>
  <c r="Q32" i="44"/>
  <c r="Q26" i="44"/>
  <c r="Q21" i="44"/>
  <c r="Q28" i="44"/>
  <c r="Q16" i="44"/>
  <c r="Q34" i="44"/>
  <c r="Q19" i="44"/>
  <c r="Q17" i="44"/>
  <c r="Q23" i="44"/>
  <c r="Q35" i="44"/>
  <c r="Q30" i="44"/>
  <c r="Q33" i="44"/>
  <c r="Q22" i="44"/>
  <c r="Q29" i="44"/>
  <c r="U19" i="43"/>
  <c r="U16" i="43"/>
  <c r="U34" i="43"/>
  <c r="U31" i="43"/>
  <c r="U17" i="43"/>
  <c r="U30" i="43"/>
  <c r="U26" i="43"/>
  <c r="U37" i="43"/>
  <c r="U13" i="43"/>
  <c r="U33" i="43"/>
  <c r="U18" i="43"/>
  <c r="U25" i="43"/>
  <c r="U36" i="43"/>
  <c r="U21" i="43"/>
  <c r="U28" i="43"/>
  <c r="U20" i="43"/>
  <c r="U27" i="43"/>
  <c r="U15" i="43"/>
  <c r="U14" i="43"/>
  <c r="U32" i="43"/>
  <c r="U35" i="43"/>
  <c r="S25" i="45"/>
  <c r="S26" i="45"/>
  <c r="M24" i="37"/>
  <c r="M9" i="37"/>
  <c r="L35" i="69"/>
  <c r="M31" i="69"/>
  <c r="K29" i="38"/>
  <c r="G26" i="28"/>
  <c r="G24" i="23"/>
  <c r="I26" i="24"/>
  <c r="K39" i="7"/>
  <c r="M63" i="8"/>
  <c r="M50" i="8"/>
  <c r="K9" i="65"/>
  <c r="I29" i="64"/>
  <c r="I24" i="64"/>
  <c r="O27" i="62"/>
  <c r="S34" i="44"/>
  <c r="S18" i="44"/>
  <c r="S25" i="44"/>
  <c r="S36" i="44"/>
  <c r="S13" i="44"/>
  <c r="S31" i="44"/>
  <c r="S16" i="44"/>
  <c r="S20" i="44"/>
  <c r="S14" i="44"/>
  <c r="S32" i="44"/>
  <c r="S19" i="44"/>
  <c r="S26" i="44"/>
  <c r="S37" i="44"/>
  <c r="S21" i="44"/>
  <c r="S28" i="44"/>
  <c r="S15" i="44"/>
  <c r="S33" i="44"/>
  <c r="S30" i="44"/>
  <c r="S29" i="44"/>
  <c r="S17" i="44"/>
  <c r="S23" i="44"/>
  <c r="S35" i="44"/>
  <c r="S27" i="44"/>
  <c r="S26" i="46"/>
  <c r="S25" i="46"/>
  <c r="O31" i="69"/>
  <c r="E9" i="68"/>
  <c r="D36" i="72"/>
  <c r="M8" i="72"/>
  <c r="I9" i="72"/>
  <c r="Q9" i="72"/>
  <c r="G19" i="29"/>
  <c r="G21" i="29"/>
  <c r="G26" i="27"/>
  <c r="M15" i="26"/>
  <c r="I26" i="23"/>
  <c r="M62" i="7"/>
  <c r="M51" i="7"/>
  <c r="O59" i="8"/>
  <c r="I28" i="61"/>
  <c r="I27" i="61"/>
  <c r="K9" i="64"/>
  <c r="I34" i="2"/>
  <c r="U18" i="44"/>
  <c r="U25" i="44"/>
  <c r="U36" i="44"/>
  <c r="U35" i="44"/>
  <c r="U30" i="44"/>
  <c r="U31" i="44"/>
  <c r="U19" i="44"/>
  <c r="U26" i="44"/>
  <c r="U37" i="44"/>
  <c r="U14" i="44"/>
  <c r="U32" i="44"/>
  <c r="U17" i="44"/>
  <c r="U15" i="44"/>
  <c r="U33" i="44"/>
  <c r="U28" i="44"/>
  <c r="U20" i="44"/>
  <c r="U27" i="44"/>
  <c r="U21" i="44"/>
  <c r="U13" i="44"/>
  <c r="U16" i="44"/>
  <c r="U34" i="44"/>
  <c r="Q22" i="43"/>
  <c r="Q29" i="43"/>
  <c r="Q31" i="43"/>
  <c r="Q17" i="43"/>
  <c r="Q16" i="43"/>
  <c r="Q34" i="43"/>
  <c r="Q26" i="43"/>
  <c r="Q37" i="43"/>
  <c r="Q12" i="43"/>
  <c r="Q18" i="43"/>
  <c r="Q25" i="43"/>
  <c r="Q36" i="43"/>
  <c r="Q13" i="43"/>
  <c r="Q30" i="43"/>
  <c r="Q33" i="43"/>
  <c r="Q19" i="43"/>
  <c r="Q14" i="43"/>
  <c r="Q32" i="43"/>
  <c r="Q21" i="43"/>
  <c r="Q28" i="43"/>
  <c r="Q15" i="43"/>
  <c r="Q23" i="43"/>
  <c r="Q35" i="43"/>
  <c r="Q20" i="43"/>
  <c r="Q27" i="43"/>
  <c r="Q24" i="43"/>
  <c r="U9" i="49"/>
  <c r="Q26" i="5"/>
  <c r="Q25" i="5"/>
  <c r="Q27" i="5"/>
  <c r="Q28" i="5"/>
  <c r="Q30" i="37"/>
  <c r="Q31" i="69"/>
  <c r="G9" i="68"/>
  <c r="K9" i="72"/>
  <c r="S10" i="69"/>
  <c r="O11" i="69"/>
  <c r="S12" i="69"/>
  <c r="O13" i="69"/>
  <c r="K14" i="69"/>
  <c r="S14" i="69"/>
  <c r="K16" i="69"/>
  <c r="S16" i="69"/>
  <c r="K18" i="69"/>
  <c r="O19" i="69"/>
  <c r="G21" i="69"/>
  <c r="O21" i="69"/>
  <c r="G23" i="69"/>
  <c r="K24" i="69"/>
  <c r="O25" i="69"/>
  <c r="O29" i="69"/>
  <c r="I10" i="68"/>
  <c r="Q10" i="68"/>
  <c r="M11" i="68"/>
  <c r="E13" i="68"/>
  <c r="I14" i="68"/>
  <c r="Q14" i="68"/>
  <c r="M15" i="68"/>
  <c r="I18" i="68"/>
  <c r="M19" i="68"/>
  <c r="Q20" i="68"/>
  <c r="M21" i="68"/>
  <c r="E23" i="68"/>
  <c r="I24" i="68"/>
  <c r="E25" i="68"/>
  <c r="I26" i="68"/>
  <c r="Q26" i="68"/>
  <c r="I28" i="68"/>
  <c r="Q28" i="68"/>
  <c r="M29" i="68"/>
  <c r="E31" i="68"/>
  <c r="E11" i="73"/>
  <c r="I12" i="73"/>
  <c r="Q12" i="73"/>
  <c r="Q14" i="73"/>
  <c r="E15" i="73"/>
  <c r="I16" i="73"/>
  <c r="Q16" i="73"/>
  <c r="M17" i="73"/>
  <c r="E19" i="73"/>
  <c r="M19" i="73"/>
  <c r="Q20" i="73"/>
  <c r="M21" i="73"/>
  <c r="I22" i="73"/>
  <c r="E23" i="73"/>
  <c r="M23" i="73"/>
  <c r="Q26" i="73"/>
  <c r="M27" i="73"/>
  <c r="I28" i="73"/>
  <c r="E29" i="73"/>
  <c r="I30" i="73"/>
  <c r="E31" i="73"/>
  <c r="M31" i="73"/>
  <c r="E12" i="72"/>
  <c r="M12" i="72"/>
  <c r="I13" i="72"/>
  <c r="M14" i="72"/>
  <c r="Q15" i="72"/>
  <c r="E16" i="72"/>
  <c r="M16" i="72"/>
  <c r="I17" i="72"/>
  <c r="Q17" i="72"/>
  <c r="Q19" i="72"/>
  <c r="E20" i="72"/>
  <c r="M20" i="72"/>
  <c r="I21" i="72"/>
  <c r="Q23" i="72"/>
  <c r="M26" i="72"/>
  <c r="Q27" i="72"/>
  <c r="M28" i="72"/>
  <c r="I29" i="72"/>
  <c r="M30" i="72"/>
  <c r="M32" i="72"/>
  <c r="I11" i="69"/>
  <c r="E12" i="69"/>
  <c r="M12" i="69"/>
  <c r="I13" i="69"/>
  <c r="M14" i="69"/>
  <c r="I15" i="69"/>
  <c r="Q19" i="69"/>
  <c r="M20" i="69"/>
  <c r="Q21" i="69"/>
  <c r="M22" i="69"/>
  <c r="Q23" i="69"/>
  <c r="Q25" i="69"/>
  <c r="M28" i="69"/>
  <c r="Q29" i="69"/>
  <c r="O11" i="68"/>
  <c r="K12" i="68"/>
  <c r="S12" i="68"/>
  <c r="G13" i="68"/>
  <c r="O15" i="68"/>
  <c r="K16" i="68"/>
  <c r="S16" i="68"/>
  <c r="K18" i="68"/>
  <c r="S18" i="68"/>
  <c r="G19" i="68"/>
  <c r="M9" i="71"/>
  <c r="E11" i="71"/>
  <c r="M13" i="71"/>
  <c r="E15" i="71"/>
  <c r="M17" i="71"/>
  <c r="E19" i="71"/>
  <c r="M21" i="71"/>
  <c r="E23" i="71"/>
  <c r="E27" i="71"/>
  <c r="M29" i="71"/>
  <c r="M28" i="70"/>
  <c r="K20" i="68"/>
  <c r="O21" i="68"/>
  <c r="O23" i="68"/>
  <c r="S24" i="68"/>
  <c r="G25" i="68"/>
  <c r="K26" i="68"/>
  <c r="S26" i="68"/>
  <c r="G29" i="68"/>
  <c r="O29" i="68"/>
  <c r="G31" i="68"/>
  <c r="S10" i="73"/>
  <c r="K12" i="73"/>
  <c r="S12" i="73"/>
  <c r="G13" i="73"/>
  <c r="K14" i="73"/>
  <c r="O15" i="73"/>
  <c r="K16" i="73"/>
  <c r="G17" i="73"/>
  <c r="O17" i="73"/>
  <c r="S18" i="73"/>
  <c r="K20" i="73"/>
  <c r="S20" i="73"/>
  <c r="K22" i="73"/>
  <c r="G23" i="73"/>
  <c r="O23" i="73"/>
  <c r="K26" i="73"/>
  <c r="S26" i="73"/>
  <c r="O27" i="73"/>
  <c r="S28" i="73"/>
  <c r="K30" i="73"/>
  <c r="G31" i="73"/>
  <c r="K32" i="73"/>
  <c r="G10" i="72"/>
  <c r="S11" i="72"/>
  <c r="K13" i="72"/>
  <c r="G14" i="72"/>
  <c r="O14" i="72"/>
  <c r="S15" i="72"/>
  <c r="G18" i="72"/>
  <c r="S19" i="72"/>
  <c r="G22" i="72"/>
  <c r="S23" i="72"/>
  <c r="G26" i="72"/>
  <c r="S27" i="72"/>
  <c r="G30" i="72"/>
  <c r="S31" i="72"/>
  <c r="S10" i="71"/>
  <c r="K12" i="71"/>
  <c r="S12" i="71"/>
  <c r="O13" i="71"/>
  <c r="S14" i="71"/>
  <c r="O15" i="71"/>
  <c r="S16" i="71"/>
  <c r="O17" i="71"/>
  <c r="S18" i="71"/>
  <c r="O19" i="71"/>
  <c r="S20" i="71"/>
  <c r="O21" i="71"/>
  <c r="S22" i="71"/>
  <c r="O23" i="71"/>
  <c r="S24" i="71"/>
  <c r="S26" i="71"/>
  <c r="O27" i="71"/>
  <c r="S28" i="71"/>
  <c r="O29" i="71"/>
  <c r="S30" i="71"/>
  <c r="S32" i="71"/>
  <c r="S34" i="71"/>
  <c r="S9" i="70"/>
  <c r="O10" i="70"/>
  <c r="S11" i="70"/>
  <c r="S13" i="70"/>
  <c r="E8" i="70"/>
  <c r="M8" i="70"/>
  <c r="E8" i="71"/>
  <c r="M8" i="71"/>
  <c r="E8" i="72"/>
  <c r="D34" i="73"/>
  <c r="D35" i="73"/>
  <c r="D36" i="73"/>
  <c r="G8" i="73"/>
  <c r="O8" i="73"/>
  <c r="D37" i="70"/>
  <c r="F38" i="70"/>
  <c r="F37" i="70"/>
  <c r="F36" i="70"/>
  <c r="J38" i="70"/>
  <c r="J37" i="70"/>
  <c r="J36" i="70"/>
  <c r="N38" i="70"/>
  <c r="N37" i="70"/>
  <c r="N36" i="70"/>
  <c r="R38" i="70"/>
  <c r="R37" i="70"/>
  <c r="R36" i="70"/>
  <c r="L37" i="70"/>
  <c r="D36" i="70"/>
  <c r="H38" i="70"/>
  <c r="H37" i="70"/>
  <c r="H36" i="70"/>
  <c r="P38" i="70"/>
  <c r="P37" i="70"/>
  <c r="P36" i="70"/>
  <c r="L36" i="70"/>
  <c r="D37" i="71"/>
  <c r="F38" i="71"/>
  <c r="F37" i="71"/>
  <c r="F36" i="71"/>
  <c r="J38" i="71"/>
  <c r="J37" i="71"/>
  <c r="J36" i="71"/>
  <c r="N38" i="71"/>
  <c r="N37" i="71"/>
  <c r="N36" i="71"/>
  <c r="R38" i="71"/>
  <c r="R37" i="71"/>
  <c r="R36" i="71"/>
  <c r="L37" i="71"/>
  <c r="G8" i="71"/>
  <c r="K8" i="71"/>
  <c r="O8" i="71"/>
  <c r="D36" i="71"/>
  <c r="H38" i="71"/>
  <c r="H37" i="71"/>
  <c r="H36" i="71"/>
  <c r="P38" i="71"/>
  <c r="P37" i="71"/>
  <c r="P36" i="71"/>
  <c r="L36" i="71"/>
  <c r="D35" i="72"/>
  <c r="F36" i="72"/>
  <c r="F35" i="72"/>
  <c r="F34" i="72"/>
  <c r="J36" i="72"/>
  <c r="J35" i="72"/>
  <c r="J34" i="72"/>
  <c r="N36" i="72"/>
  <c r="N35" i="72"/>
  <c r="N34" i="72"/>
  <c r="R36" i="72"/>
  <c r="R35" i="72"/>
  <c r="R34" i="72"/>
  <c r="L35" i="72"/>
  <c r="D34" i="72"/>
  <c r="H36" i="72"/>
  <c r="H35" i="72"/>
  <c r="H34" i="72"/>
  <c r="P36" i="72"/>
  <c r="P35" i="72"/>
  <c r="P34" i="72"/>
  <c r="L34" i="72"/>
  <c r="F34" i="73"/>
  <c r="F35" i="73"/>
  <c r="L34" i="73"/>
  <c r="L35" i="73"/>
  <c r="L36" i="73"/>
  <c r="H36" i="73"/>
  <c r="H35" i="73"/>
  <c r="H34" i="73"/>
  <c r="P36" i="73"/>
  <c r="P35" i="73"/>
  <c r="P34" i="73"/>
  <c r="I8" i="73"/>
  <c r="Q8" i="73"/>
  <c r="J36" i="73"/>
  <c r="J35" i="73"/>
  <c r="J34" i="73"/>
  <c r="R36" i="73"/>
  <c r="R35" i="73"/>
  <c r="R34" i="73"/>
  <c r="N34" i="73"/>
  <c r="N35" i="73"/>
  <c r="K8" i="68"/>
  <c r="G8" i="68"/>
  <c r="I8" i="68"/>
  <c r="S8" i="68"/>
  <c r="L35" i="68"/>
  <c r="L34" i="68"/>
  <c r="L33" i="68"/>
  <c r="D35" i="68"/>
  <c r="D34" i="68"/>
  <c r="D33" i="68"/>
  <c r="P35" i="68"/>
  <c r="P34" i="68"/>
  <c r="P33" i="68"/>
  <c r="E8" i="68"/>
  <c r="M8" i="68"/>
  <c r="Q8" i="68"/>
  <c r="H35" i="68"/>
  <c r="H34" i="68"/>
  <c r="H33" i="68"/>
  <c r="F35" i="68"/>
  <c r="F34" i="68"/>
  <c r="F33" i="68"/>
  <c r="J35" i="68"/>
  <c r="J34" i="68"/>
  <c r="J33" i="68"/>
  <c r="N35" i="68"/>
  <c r="N34" i="68"/>
  <c r="N33" i="68"/>
  <c r="R35" i="68"/>
  <c r="R34" i="68"/>
  <c r="R33" i="68"/>
  <c r="G24" i="69"/>
  <c r="Q8" i="69"/>
  <c r="M8" i="69"/>
  <c r="I8" i="69"/>
  <c r="K21" i="69"/>
  <c r="K23" i="69"/>
  <c r="K26" i="69"/>
  <c r="G31" i="69"/>
  <c r="G8" i="69"/>
  <c r="O8" i="69"/>
  <c r="E9" i="69"/>
  <c r="K11" i="69"/>
  <c r="G12" i="69"/>
  <c r="G13" i="69"/>
  <c r="E14" i="69"/>
  <c r="G15" i="69"/>
  <c r="K15" i="69"/>
  <c r="E18" i="69"/>
  <c r="I18" i="69"/>
  <c r="E20" i="69"/>
  <c r="K20" i="69"/>
  <c r="I21" i="69"/>
  <c r="I22" i="69"/>
  <c r="I23" i="69"/>
  <c r="K25" i="69"/>
  <c r="E30" i="69"/>
  <c r="D34" i="69"/>
  <c r="K22" i="69"/>
  <c r="I25" i="69"/>
  <c r="E28" i="69"/>
  <c r="K8" i="69"/>
  <c r="S8" i="69"/>
  <c r="I9" i="69"/>
  <c r="E10" i="69"/>
  <c r="I10" i="69"/>
  <c r="G11" i="69"/>
  <c r="K12" i="69"/>
  <c r="K13" i="69"/>
  <c r="I14" i="69"/>
  <c r="E16" i="69"/>
  <c r="H35" i="69"/>
  <c r="H34" i="69"/>
  <c r="H33" i="69"/>
  <c r="P35" i="69"/>
  <c r="P34" i="69"/>
  <c r="P33" i="69"/>
  <c r="G20" i="69"/>
  <c r="E21" i="69"/>
  <c r="E22" i="69"/>
  <c r="E23" i="69"/>
  <c r="I24" i="69"/>
  <c r="G30" i="69"/>
  <c r="K31" i="69"/>
  <c r="L34" i="69"/>
  <c r="D33" i="69"/>
  <c r="E26" i="69"/>
  <c r="K28" i="69"/>
  <c r="I29" i="69"/>
  <c r="F35" i="69"/>
  <c r="F34" i="69"/>
  <c r="F33" i="69"/>
  <c r="J35" i="69"/>
  <c r="J34" i="69"/>
  <c r="J33" i="69"/>
  <c r="N35" i="69"/>
  <c r="N34" i="69"/>
  <c r="N33" i="69"/>
  <c r="R35" i="69"/>
  <c r="R34" i="69"/>
  <c r="R33" i="69"/>
  <c r="G19" i="69"/>
  <c r="E25" i="69"/>
  <c r="G26" i="69"/>
  <c r="G28" i="69"/>
  <c r="E29" i="69"/>
  <c r="L33" i="69"/>
  <c r="J18" i="51" l="1"/>
  <c r="R18" i="51"/>
  <c r="Z18" i="51"/>
  <c r="G8" i="52"/>
  <c r="O8" i="52"/>
  <c r="W8" i="52"/>
  <c r="K9" i="52"/>
  <c r="S9" i="52"/>
  <c r="AA9" i="52"/>
  <c r="I8" i="41"/>
  <c r="Q8" i="41"/>
  <c r="G9" i="67"/>
  <c r="O9" i="67"/>
  <c r="K9" i="66"/>
  <c r="S9" i="66"/>
  <c r="G13" i="50"/>
  <c r="M8" i="37"/>
  <c r="Q9" i="31"/>
  <c r="O8" i="36"/>
  <c r="G8" i="36"/>
  <c r="H17" i="33"/>
  <c r="M9" i="33"/>
  <c r="S11" i="33"/>
  <c r="P17" i="33"/>
  <c r="K11" i="33"/>
  <c r="O12" i="33"/>
  <c r="O23" i="44"/>
  <c r="O12" i="58"/>
  <c r="E9" i="33"/>
  <c r="G12" i="33"/>
  <c r="O10" i="37"/>
  <c r="W13" i="50"/>
  <c r="O8" i="58"/>
  <c r="E9" i="59"/>
  <c r="O10" i="58"/>
  <c r="I15" i="58"/>
  <c r="Q9" i="58"/>
  <c r="I9" i="60"/>
  <c r="Q9" i="60"/>
  <c r="E9" i="67"/>
  <c r="M9" i="67"/>
  <c r="E8" i="66"/>
  <c r="M8" i="66"/>
  <c r="I9" i="66"/>
  <c r="Q9" i="66"/>
  <c r="G8" i="31"/>
  <c r="K9" i="37"/>
  <c r="O12" i="45"/>
  <c r="Q9" i="50"/>
  <c r="G14" i="58"/>
  <c r="O9" i="61"/>
  <c r="Q8" i="45"/>
  <c r="G16" i="39"/>
  <c r="O14" i="39"/>
  <c r="K9" i="39"/>
  <c r="S9" i="39"/>
  <c r="I14" i="39"/>
  <c r="Q14" i="39"/>
  <c r="J20" i="41"/>
  <c r="R20" i="41"/>
  <c r="W26" i="44"/>
  <c r="E8" i="51"/>
  <c r="M8" i="51"/>
  <c r="U8" i="51"/>
  <c r="I9" i="51"/>
  <c r="Q9" i="51"/>
  <c r="Y9" i="51"/>
  <c r="I8" i="52"/>
  <c r="Q8" i="52"/>
  <c r="Y8" i="52"/>
  <c r="E9" i="52"/>
  <c r="M9" i="52"/>
  <c r="U9" i="52"/>
  <c r="G8" i="56"/>
  <c r="O14" i="56"/>
  <c r="E8" i="36"/>
  <c r="M8" i="36"/>
  <c r="I9" i="36"/>
  <c r="Q9" i="36"/>
  <c r="S12" i="37"/>
  <c r="O13" i="37"/>
  <c r="M9" i="40"/>
  <c r="Y8" i="48"/>
  <c r="E14" i="47"/>
  <c r="M12" i="47"/>
  <c r="U12" i="47"/>
  <c r="Y12" i="50"/>
  <c r="I10" i="32"/>
  <c r="K10" i="31"/>
  <c r="G12" i="31"/>
  <c r="G8" i="33"/>
  <c r="O8" i="33"/>
  <c r="K9" i="33"/>
  <c r="S9" i="33"/>
  <c r="G10" i="33"/>
  <c r="I11" i="33"/>
  <c r="Q11" i="33"/>
  <c r="E12" i="33"/>
  <c r="M12" i="33"/>
  <c r="I13" i="33"/>
  <c r="Q13" i="33"/>
  <c r="E29" i="37"/>
  <c r="M21" i="37"/>
  <c r="S8" i="37"/>
  <c r="G14" i="37"/>
  <c r="E13" i="37"/>
  <c r="M13" i="37"/>
  <c r="E15" i="37"/>
  <c r="M15" i="37"/>
  <c r="I17" i="37"/>
  <c r="Q17" i="37"/>
  <c r="E15" i="39"/>
  <c r="M13" i="39"/>
  <c r="I9" i="39"/>
  <c r="Q9" i="39"/>
  <c r="E10" i="39"/>
  <c r="M10" i="39"/>
  <c r="K13" i="39"/>
  <c r="S13" i="39"/>
  <c r="E17" i="39"/>
  <c r="Y32" i="44"/>
  <c r="K18" i="45"/>
  <c r="S10" i="45"/>
  <c r="I11" i="45"/>
  <c r="I13" i="45"/>
  <c r="Q13" i="45"/>
  <c r="S13" i="50"/>
  <c r="I11" i="50"/>
  <c r="Y11" i="50"/>
  <c r="I13" i="50"/>
  <c r="G10" i="52"/>
  <c r="O10" i="52"/>
  <c r="W10" i="52"/>
  <c r="K11" i="52"/>
  <c r="S11" i="52"/>
  <c r="AA11" i="52"/>
  <c r="G12" i="52"/>
  <c r="O12" i="52"/>
  <c r="AA12" i="52"/>
  <c r="G13" i="52"/>
  <c r="O13" i="52"/>
  <c r="W13" i="52"/>
  <c r="K14" i="52"/>
  <c r="S14" i="52"/>
  <c r="I9" i="56"/>
  <c r="Q13" i="56"/>
  <c r="I10" i="33"/>
  <c r="S13" i="33"/>
  <c r="I12" i="37"/>
  <c r="K14" i="37"/>
  <c r="K16" i="37"/>
  <c r="E10" i="45"/>
  <c r="G12" i="45"/>
  <c r="G14" i="45"/>
  <c r="O14" i="45"/>
  <c r="G16" i="45"/>
  <c r="K10" i="50"/>
  <c r="O12" i="50"/>
  <c r="I10" i="52"/>
  <c r="Q10" i="52"/>
  <c r="Y10" i="52"/>
  <c r="E11" i="52"/>
  <c r="M11" i="52"/>
  <c r="U11" i="52"/>
  <c r="I12" i="52"/>
  <c r="Q12" i="52"/>
  <c r="I13" i="52"/>
  <c r="Q13" i="52"/>
  <c r="Y13" i="52"/>
  <c r="E14" i="52"/>
  <c r="M14" i="52"/>
  <c r="U14" i="52"/>
  <c r="K10" i="54"/>
  <c r="S10" i="54"/>
  <c r="O28" i="56"/>
  <c r="O32" i="56"/>
  <c r="O14" i="58"/>
  <c r="E16" i="39"/>
  <c r="S17" i="39"/>
  <c r="AA9" i="44"/>
  <c r="G10" i="31"/>
  <c r="Q9" i="34"/>
  <c r="J17" i="33"/>
  <c r="R17" i="33"/>
  <c r="G9" i="33"/>
  <c r="O9" i="33"/>
  <c r="K10" i="33"/>
  <c r="E11" i="33"/>
  <c r="M11" i="33"/>
  <c r="I12" i="33"/>
  <c r="Q12" i="33"/>
  <c r="E13" i="33"/>
  <c r="M13" i="33"/>
  <c r="E8" i="35"/>
  <c r="M8" i="35"/>
  <c r="I9" i="35"/>
  <c r="Q9" i="35"/>
  <c r="I23" i="37"/>
  <c r="O18" i="37"/>
  <c r="K10" i="37"/>
  <c r="E11" i="37"/>
  <c r="M17" i="37"/>
  <c r="K17" i="40"/>
  <c r="E11" i="40"/>
  <c r="I13" i="39"/>
  <c r="Q13" i="39"/>
  <c r="E9" i="39"/>
  <c r="M9" i="39"/>
  <c r="I10" i="39"/>
  <c r="E11" i="39"/>
  <c r="G13" i="39"/>
  <c r="O13" i="39"/>
  <c r="S15" i="39"/>
  <c r="I17" i="39"/>
  <c r="I8" i="42"/>
  <c r="Y26" i="44"/>
  <c r="Y36" i="44"/>
  <c r="G23" i="43"/>
  <c r="O29" i="43"/>
  <c r="AA13" i="43"/>
  <c r="Y17" i="43"/>
  <c r="I8" i="45"/>
  <c r="O9" i="45"/>
  <c r="Q15" i="45"/>
  <c r="M13" i="50"/>
  <c r="I12" i="50"/>
  <c r="M10" i="50"/>
  <c r="E11" i="50"/>
  <c r="U11" i="50"/>
  <c r="E13" i="50"/>
  <c r="U13" i="50"/>
  <c r="Q16" i="50"/>
  <c r="G8" i="51"/>
  <c r="O8" i="51"/>
  <c r="W8" i="51"/>
  <c r="K8" i="52"/>
  <c r="S8" i="52"/>
  <c r="AA8" i="52"/>
  <c r="G9" i="52"/>
  <c r="O9" i="52"/>
  <c r="W9" i="52"/>
  <c r="K10" i="52"/>
  <c r="G10" i="59"/>
  <c r="S10" i="58"/>
  <c r="K13" i="33"/>
  <c r="S14" i="37"/>
  <c r="E23" i="37"/>
  <c r="G10" i="39"/>
  <c r="O10" i="39"/>
  <c r="K12" i="39"/>
  <c r="S16" i="39"/>
  <c r="G17" i="39"/>
  <c r="W36" i="44"/>
  <c r="K12" i="31"/>
  <c r="I13" i="31"/>
  <c r="D17" i="33"/>
  <c r="L17" i="33"/>
  <c r="I9" i="33"/>
  <c r="Q9" i="33"/>
  <c r="E10" i="33"/>
  <c r="S10" i="33"/>
  <c r="G11" i="33"/>
  <c r="O11" i="33"/>
  <c r="K12" i="33"/>
  <c r="S12" i="33"/>
  <c r="G13" i="33"/>
  <c r="O13" i="33"/>
  <c r="J14" i="36"/>
  <c r="R14" i="36"/>
  <c r="G8" i="35"/>
  <c r="O8" i="35"/>
  <c r="K9" i="35"/>
  <c r="S9" i="35"/>
  <c r="Q15" i="37"/>
  <c r="E10" i="37"/>
  <c r="S10" i="37"/>
  <c r="K18" i="37"/>
  <c r="E27" i="37"/>
  <c r="J21" i="39"/>
  <c r="R21" i="39"/>
  <c r="G9" i="39"/>
  <c r="O9" i="39"/>
  <c r="K10" i="39"/>
  <c r="S10" i="39"/>
  <c r="G12" i="39"/>
  <c r="E14" i="39"/>
  <c r="M14" i="39"/>
  <c r="I16" i="39"/>
  <c r="K17" i="39"/>
  <c r="N20" i="41"/>
  <c r="K9" i="44"/>
  <c r="S9" i="44"/>
  <c r="W32" i="44"/>
  <c r="G11" i="45"/>
  <c r="S12" i="45"/>
  <c r="O13" i="45"/>
  <c r="S14" i="45"/>
  <c r="K17" i="45"/>
  <c r="O9" i="48"/>
  <c r="G12" i="50"/>
  <c r="W12" i="50"/>
  <c r="O10" i="50"/>
  <c r="AA10" i="50"/>
  <c r="K12" i="50"/>
  <c r="AA12" i="50"/>
  <c r="D28" i="49"/>
  <c r="L29" i="49"/>
  <c r="T30" i="49"/>
  <c r="I9" i="49"/>
  <c r="Q9" i="49"/>
  <c r="K10" i="49"/>
  <c r="S10" i="49"/>
  <c r="AA11" i="49"/>
  <c r="G12" i="49"/>
  <c r="O12" i="49"/>
  <c r="G11" i="56"/>
  <c r="Q11" i="58"/>
  <c r="K12" i="64"/>
  <c r="K16" i="64"/>
  <c r="K18" i="64"/>
  <c r="K20" i="64"/>
  <c r="I10" i="67"/>
  <c r="Q10" i="67"/>
  <c r="E11" i="67"/>
  <c r="M11" i="67"/>
  <c r="I12" i="67"/>
  <c r="Q12" i="67"/>
  <c r="E13" i="67"/>
  <c r="M13" i="67"/>
  <c r="I14" i="67"/>
  <c r="Q14" i="67"/>
  <c r="E15" i="67"/>
  <c r="M15" i="67"/>
  <c r="I16" i="67"/>
  <c r="Q16" i="67"/>
  <c r="E17" i="67"/>
  <c r="M17" i="67"/>
  <c r="I18" i="67"/>
  <c r="Q18" i="67"/>
  <c r="E10" i="66"/>
  <c r="M10" i="66"/>
  <c r="I11" i="66"/>
  <c r="Q11" i="66"/>
  <c r="E12" i="66"/>
  <c r="M12" i="66"/>
  <c r="I13" i="66"/>
  <c r="Q13" i="66"/>
  <c r="E14" i="66"/>
  <c r="M14" i="66"/>
  <c r="I15" i="66"/>
  <c r="Q15" i="66"/>
  <c r="E16" i="66"/>
  <c r="M16" i="66"/>
  <c r="I17" i="66"/>
  <c r="Q17" i="66"/>
  <c r="E18" i="66"/>
  <c r="M18" i="66"/>
  <c r="I13" i="41"/>
  <c r="Q13" i="41"/>
  <c r="E13" i="42"/>
  <c r="M13" i="42"/>
  <c r="O23" i="56"/>
  <c r="Q13" i="58"/>
  <c r="E9" i="58"/>
  <c r="M9" i="58"/>
  <c r="S9" i="58"/>
  <c r="G10" i="58"/>
  <c r="I11" i="58"/>
  <c r="K12" i="58"/>
  <c r="E13" i="58"/>
  <c r="M13" i="58"/>
  <c r="O16" i="58"/>
  <c r="G9" i="61"/>
  <c r="I13" i="64"/>
  <c r="Q13" i="64"/>
  <c r="K10" i="67"/>
  <c r="S10" i="67"/>
  <c r="G11" i="67"/>
  <c r="O11" i="67"/>
  <c r="K12" i="67"/>
  <c r="S12" i="67"/>
  <c r="G13" i="67"/>
  <c r="O13" i="67"/>
  <c r="K14" i="67"/>
  <c r="S14" i="67"/>
  <c r="G15" i="67"/>
  <c r="O15" i="67"/>
  <c r="K16" i="67"/>
  <c r="S16" i="67"/>
  <c r="G17" i="67"/>
  <c r="O17" i="67"/>
  <c r="K18" i="67"/>
  <c r="S18" i="67"/>
  <c r="G10" i="66"/>
  <c r="O10" i="66"/>
  <c r="K11" i="66"/>
  <c r="S11" i="66"/>
  <c r="G12" i="66"/>
  <c r="O12" i="66"/>
  <c r="K13" i="66"/>
  <c r="S13" i="66"/>
  <c r="G14" i="66"/>
  <c r="O14" i="66"/>
  <c r="K15" i="66"/>
  <c r="S15" i="66"/>
  <c r="G16" i="66"/>
  <c r="O16" i="66"/>
  <c r="K17" i="66"/>
  <c r="S17" i="66"/>
  <c r="G18" i="66"/>
  <c r="O18" i="66"/>
  <c r="K13" i="41"/>
  <c r="S13" i="41"/>
  <c r="G13" i="42"/>
  <c r="O13" i="42"/>
  <c r="S10" i="52"/>
  <c r="AA10" i="52"/>
  <c r="G11" i="52"/>
  <c r="O11" i="52"/>
  <c r="W11" i="52"/>
  <c r="K12" i="52"/>
  <c r="S12" i="52"/>
  <c r="K13" i="52"/>
  <c r="S13" i="52"/>
  <c r="AA13" i="52"/>
  <c r="G14" i="52"/>
  <c r="O14" i="52"/>
  <c r="AA14" i="52"/>
  <c r="G13" i="55"/>
  <c r="O13" i="55"/>
  <c r="Q9" i="54"/>
  <c r="O36" i="56"/>
  <c r="M15" i="58"/>
  <c r="S8" i="58"/>
  <c r="G9" i="58"/>
  <c r="S12" i="58"/>
  <c r="K14" i="58"/>
  <c r="E15" i="58"/>
  <c r="I9" i="61"/>
  <c r="Q9" i="61"/>
  <c r="E9" i="63"/>
  <c r="M9" i="63"/>
  <c r="E8" i="62"/>
  <c r="M8" i="62"/>
  <c r="I9" i="62"/>
  <c r="S9" i="62"/>
  <c r="G10" i="62"/>
  <c r="O10" i="62"/>
  <c r="K11" i="62"/>
  <c r="G24" i="64"/>
  <c r="S9" i="64"/>
  <c r="K22" i="64"/>
  <c r="I9" i="67"/>
  <c r="Q9" i="67"/>
  <c r="E10" i="67"/>
  <c r="M10" i="67"/>
  <c r="I11" i="67"/>
  <c r="Q11" i="67"/>
  <c r="E12" i="67"/>
  <c r="M12" i="67"/>
  <c r="I13" i="67"/>
  <c r="Q13" i="67"/>
  <c r="E14" i="67"/>
  <c r="M14" i="67"/>
  <c r="I15" i="67"/>
  <c r="Q15" i="67"/>
  <c r="E16" i="67"/>
  <c r="M16" i="67"/>
  <c r="I17" i="67"/>
  <c r="Q17" i="67"/>
  <c r="E18" i="67"/>
  <c r="M18" i="67"/>
  <c r="E9" i="66"/>
  <c r="M9" i="66"/>
  <c r="I10" i="66"/>
  <c r="Q10" i="66"/>
  <c r="E11" i="66"/>
  <c r="M11" i="66"/>
  <c r="I12" i="66"/>
  <c r="Q12" i="66"/>
  <c r="E13" i="66"/>
  <c r="M13" i="66"/>
  <c r="I14" i="66"/>
  <c r="Q14" i="66"/>
  <c r="E15" i="66"/>
  <c r="M15" i="66"/>
  <c r="I16" i="66"/>
  <c r="Q16" i="66"/>
  <c r="E17" i="66"/>
  <c r="M17" i="66"/>
  <c r="I18" i="66"/>
  <c r="Q18" i="66"/>
  <c r="E13" i="41"/>
  <c r="M13" i="41"/>
  <c r="I13" i="42"/>
  <c r="Q13" i="42"/>
  <c r="E8" i="52"/>
  <c r="M8" i="52"/>
  <c r="U8" i="52"/>
  <c r="I9" i="52"/>
  <c r="Q9" i="52"/>
  <c r="Y9" i="52"/>
  <c r="E10" i="52"/>
  <c r="M10" i="52"/>
  <c r="U10" i="52"/>
  <c r="I11" i="52"/>
  <c r="Q11" i="52"/>
  <c r="Y11" i="52"/>
  <c r="E12" i="52"/>
  <c r="M12" i="52"/>
  <c r="U12" i="52"/>
  <c r="E13" i="52"/>
  <c r="M13" i="52"/>
  <c r="U13" i="52"/>
  <c r="I14" i="52"/>
  <c r="Q14" i="52"/>
  <c r="G10" i="54"/>
  <c r="O10" i="56"/>
  <c r="Q15" i="56"/>
  <c r="M13" i="59"/>
  <c r="O10" i="59"/>
  <c r="G12" i="59"/>
  <c r="I9" i="58"/>
  <c r="K10" i="58"/>
  <c r="E11" i="58"/>
  <c r="M11" i="58"/>
  <c r="G12" i="58"/>
  <c r="I13" i="58"/>
  <c r="S14" i="58"/>
  <c r="G9" i="60"/>
  <c r="O9" i="60"/>
  <c r="Q10" i="62"/>
  <c r="K9" i="67"/>
  <c r="S9" i="67"/>
  <c r="G10" i="67"/>
  <c r="O10" i="67"/>
  <c r="K11" i="67"/>
  <c r="S11" i="67"/>
  <c r="G12" i="67"/>
  <c r="O12" i="67"/>
  <c r="K13" i="67"/>
  <c r="S13" i="67"/>
  <c r="G14" i="67"/>
  <c r="O14" i="67"/>
  <c r="K15" i="67"/>
  <c r="S15" i="67"/>
  <c r="G16" i="67"/>
  <c r="O16" i="67"/>
  <c r="K17" i="67"/>
  <c r="S17" i="67"/>
  <c r="G18" i="67"/>
  <c r="O18" i="67"/>
  <c r="G9" i="66"/>
  <c r="O9" i="66"/>
  <c r="K10" i="66"/>
  <c r="S10" i="66"/>
  <c r="G11" i="66"/>
  <c r="O11" i="66"/>
  <c r="K12" i="66"/>
  <c r="S12" i="66"/>
  <c r="G13" i="66"/>
  <c r="O13" i="66"/>
  <c r="K14" i="66"/>
  <c r="S14" i="66"/>
  <c r="G15" i="66"/>
  <c r="O15" i="66"/>
  <c r="K16" i="66"/>
  <c r="S16" i="66"/>
  <c r="G17" i="66"/>
  <c r="O17" i="66"/>
  <c r="K18" i="66"/>
  <c r="S18" i="66"/>
  <c r="G13" i="41"/>
  <c r="O13" i="41"/>
  <c r="K13" i="42"/>
  <c r="S13" i="42"/>
  <c r="M8" i="41"/>
  <c r="E9" i="41"/>
  <c r="G9" i="41"/>
  <c r="G8" i="66"/>
  <c r="O8" i="66"/>
  <c r="H22" i="66"/>
  <c r="P22" i="66"/>
  <c r="J22" i="66"/>
  <c r="R22" i="66"/>
  <c r="D20" i="66"/>
  <c r="L20" i="66"/>
  <c r="D21" i="66"/>
  <c r="L21" i="66"/>
  <c r="D22" i="66"/>
  <c r="L22" i="66"/>
  <c r="I8" i="66"/>
  <c r="Q8" i="66"/>
  <c r="F20" i="66"/>
  <c r="N20" i="66"/>
  <c r="F21" i="66"/>
  <c r="N21" i="66"/>
  <c r="F22" i="66"/>
  <c r="N22" i="66"/>
  <c r="H20" i="66"/>
  <c r="P20" i="66"/>
  <c r="H21" i="66"/>
  <c r="P21" i="66"/>
  <c r="K8" i="66"/>
  <c r="S8" i="66"/>
  <c r="J20" i="66"/>
  <c r="R20" i="66"/>
  <c r="J21" i="66"/>
  <c r="R21" i="66"/>
  <c r="Q8" i="67"/>
  <c r="F22" i="67"/>
  <c r="F21" i="67"/>
  <c r="F20" i="67"/>
  <c r="J22" i="67"/>
  <c r="J21" i="67"/>
  <c r="J20" i="67"/>
  <c r="N22" i="67"/>
  <c r="N21" i="67"/>
  <c r="N20" i="67"/>
  <c r="R22" i="67"/>
  <c r="R21" i="67"/>
  <c r="R20" i="67"/>
  <c r="G8" i="67"/>
  <c r="K8" i="67"/>
  <c r="O8" i="67"/>
  <c r="S8" i="67"/>
  <c r="D22" i="67"/>
  <c r="D21" i="67"/>
  <c r="D20" i="67"/>
  <c r="H22" i="67"/>
  <c r="H21" i="67"/>
  <c r="H20" i="67"/>
  <c r="L22" i="67"/>
  <c r="L21" i="67"/>
  <c r="L20" i="67"/>
  <c r="P22" i="67"/>
  <c r="P21" i="67"/>
  <c r="P20" i="67"/>
  <c r="E8" i="67"/>
  <c r="I8" i="67"/>
  <c r="M8" i="67"/>
  <c r="O10" i="64"/>
  <c r="K14" i="64"/>
  <c r="G20" i="64"/>
  <c r="I21" i="64"/>
  <c r="I23" i="64"/>
  <c r="Q8" i="64"/>
  <c r="E9" i="64"/>
  <c r="I10" i="64"/>
  <c r="O12" i="64"/>
  <c r="G14" i="64"/>
  <c r="I15" i="64"/>
  <c r="Q15" i="64"/>
  <c r="O20" i="64"/>
  <c r="G22" i="64"/>
  <c r="E23" i="64"/>
  <c r="M23" i="64"/>
  <c r="G12" i="64"/>
  <c r="Q21" i="64"/>
  <c r="G9" i="64"/>
  <c r="K10" i="64"/>
  <c r="O14" i="64"/>
  <c r="G16" i="64"/>
  <c r="I17" i="64"/>
  <c r="Q17" i="64"/>
  <c r="S22" i="64"/>
  <c r="G10" i="64"/>
  <c r="O18" i="64"/>
  <c r="D34" i="64"/>
  <c r="M27" i="64"/>
  <c r="I9" i="64"/>
  <c r="E10" i="64"/>
  <c r="M10" i="64"/>
  <c r="I11" i="64"/>
  <c r="Q11" i="64"/>
  <c r="O16" i="64"/>
  <c r="G18" i="64"/>
  <c r="I19" i="64"/>
  <c r="Q19" i="64"/>
  <c r="K25" i="64"/>
  <c r="S25" i="64"/>
  <c r="M13" i="64"/>
  <c r="S13" i="64"/>
  <c r="M15" i="64"/>
  <c r="Q16" i="64"/>
  <c r="M17" i="64"/>
  <c r="S17" i="64"/>
  <c r="Q18" i="64"/>
  <c r="S19" i="64"/>
  <c r="Q20" i="64"/>
  <c r="S21" i="64"/>
  <c r="G23" i="64"/>
  <c r="Q23" i="64"/>
  <c r="E24" i="64"/>
  <c r="G25" i="64"/>
  <c r="M25" i="64"/>
  <c r="I26" i="64"/>
  <c r="Q26" i="64"/>
  <c r="E27" i="64"/>
  <c r="I28" i="64"/>
  <c r="I30" i="64"/>
  <c r="Q30" i="64"/>
  <c r="D33" i="64"/>
  <c r="E8" i="64"/>
  <c r="I8" i="64"/>
  <c r="M8" i="64"/>
  <c r="O11" i="64"/>
  <c r="M12" i="64"/>
  <c r="O13" i="64"/>
  <c r="M14" i="64"/>
  <c r="O15" i="64"/>
  <c r="M16" i="64"/>
  <c r="O17" i="64"/>
  <c r="M18" i="64"/>
  <c r="O19" i="64"/>
  <c r="M20" i="64"/>
  <c r="O21" i="64"/>
  <c r="M22" i="64"/>
  <c r="S23" i="64"/>
  <c r="I25" i="64"/>
  <c r="K26" i="64"/>
  <c r="S26" i="64"/>
  <c r="G27" i="64"/>
  <c r="O27" i="64"/>
  <c r="K28" i="64"/>
  <c r="E29" i="64"/>
  <c r="K30" i="64"/>
  <c r="S30" i="64"/>
  <c r="L33" i="64"/>
  <c r="Q27" i="64"/>
  <c r="P34" i="64"/>
  <c r="P33" i="64"/>
  <c r="P32" i="64"/>
  <c r="S11" i="64"/>
  <c r="Q12" i="64"/>
  <c r="Q14" i="64"/>
  <c r="S15" i="64"/>
  <c r="M19" i="64"/>
  <c r="M21" i="64"/>
  <c r="J34" i="64"/>
  <c r="J33" i="64"/>
  <c r="J32" i="64"/>
  <c r="N34" i="64"/>
  <c r="N33" i="64"/>
  <c r="N32" i="64"/>
  <c r="R34" i="64"/>
  <c r="R33" i="64"/>
  <c r="R32" i="64"/>
  <c r="S10" i="64"/>
  <c r="E11" i="64"/>
  <c r="K11" i="64"/>
  <c r="I12" i="64"/>
  <c r="S12" i="64"/>
  <c r="E13" i="64"/>
  <c r="K13" i="64"/>
  <c r="I14" i="64"/>
  <c r="S14" i="64"/>
  <c r="E15" i="64"/>
  <c r="K15" i="64"/>
  <c r="I16" i="64"/>
  <c r="S16" i="64"/>
  <c r="E17" i="64"/>
  <c r="K17" i="64"/>
  <c r="I18" i="64"/>
  <c r="S18" i="64"/>
  <c r="E19" i="64"/>
  <c r="K19" i="64"/>
  <c r="I20" i="64"/>
  <c r="S20" i="64"/>
  <c r="E21" i="64"/>
  <c r="K21" i="64"/>
  <c r="I22" i="64"/>
  <c r="O23" i="64"/>
  <c r="E25" i="64"/>
  <c r="O25" i="64"/>
  <c r="E26" i="64"/>
  <c r="M26" i="64"/>
  <c r="E28" i="64"/>
  <c r="S28" i="64"/>
  <c r="G29" i="64"/>
  <c r="E30" i="64"/>
  <c r="M30" i="64"/>
  <c r="D32" i="64"/>
  <c r="I27" i="64"/>
  <c r="H34" i="64"/>
  <c r="H33" i="64"/>
  <c r="H32" i="64"/>
  <c r="Q10" i="64"/>
  <c r="M11" i="64"/>
  <c r="F34" i="64"/>
  <c r="F33" i="64"/>
  <c r="F32" i="64"/>
  <c r="G8" i="64"/>
  <c r="K8" i="64"/>
  <c r="O8" i="64"/>
  <c r="S8" i="64"/>
  <c r="G11" i="64"/>
  <c r="E12" i="64"/>
  <c r="G13" i="64"/>
  <c r="E14" i="64"/>
  <c r="G15" i="64"/>
  <c r="E16" i="64"/>
  <c r="G17" i="64"/>
  <c r="E18" i="64"/>
  <c r="G19" i="64"/>
  <c r="E20" i="64"/>
  <c r="G21" i="64"/>
  <c r="E22" i="64"/>
  <c r="K23" i="64"/>
  <c r="S24" i="64"/>
  <c r="Q25" i="64"/>
  <c r="G26" i="64"/>
  <c r="O26" i="64"/>
  <c r="K27" i="64"/>
  <c r="S27" i="64"/>
  <c r="G28" i="64"/>
  <c r="S29" i="64"/>
  <c r="G30" i="64"/>
  <c r="O30" i="64"/>
  <c r="L32" i="64"/>
  <c r="L34" i="64"/>
  <c r="G9" i="65"/>
  <c r="I9" i="65"/>
  <c r="E10" i="65"/>
  <c r="G10" i="65"/>
  <c r="O10" i="65"/>
  <c r="M10" i="65"/>
  <c r="M13" i="65"/>
  <c r="M16" i="65"/>
  <c r="E18" i="65"/>
  <c r="E13" i="65"/>
  <c r="K10" i="65"/>
  <c r="S10" i="65"/>
  <c r="G11" i="65"/>
  <c r="O11" i="65"/>
  <c r="O12" i="65"/>
  <c r="Q11" i="65"/>
  <c r="I14" i="65"/>
  <c r="Q15" i="65"/>
  <c r="E16" i="65"/>
  <c r="Q17" i="65"/>
  <c r="M18" i="65"/>
  <c r="I19" i="65"/>
  <c r="Q19" i="65"/>
  <c r="S9" i="65"/>
  <c r="K11" i="65"/>
  <c r="S11" i="65"/>
  <c r="K12" i="65"/>
  <c r="S12" i="65"/>
  <c r="G13" i="65"/>
  <c r="O13" i="65"/>
  <c r="K14" i="65"/>
  <c r="S14" i="65"/>
  <c r="I11" i="65"/>
  <c r="Q12" i="65"/>
  <c r="I15" i="65"/>
  <c r="Q8" i="65"/>
  <c r="E9" i="65"/>
  <c r="I10" i="65"/>
  <c r="Q10" i="65"/>
  <c r="E11" i="65"/>
  <c r="M11" i="65"/>
  <c r="E12" i="65"/>
  <c r="M12" i="65"/>
  <c r="I13" i="65"/>
  <c r="Q13" i="65"/>
  <c r="E14" i="65"/>
  <c r="M14" i="65"/>
  <c r="I12" i="65"/>
  <c r="Q14" i="65"/>
  <c r="I17" i="65"/>
  <c r="G12" i="65"/>
  <c r="K13" i="65"/>
  <c r="S13" i="65"/>
  <c r="G14" i="65"/>
  <c r="O14" i="65"/>
  <c r="E22" i="65"/>
  <c r="I23" i="65"/>
  <c r="E25" i="65"/>
  <c r="M25" i="65"/>
  <c r="I26" i="65"/>
  <c r="Q26" i="65"/>
  <c r="E27" i="65"/>
  <c r="M27" i="65"/>
  <c r="E28" i="65"/>
  <c r="E30" i="65"/>
  <c r="M30" i="65"/>
  <c r="K15" i="65"/>
  <c r="S15" i="65"/>
  <c r="G16" i="65"/>
  <c r="O16" i="65"/>
  <c r="K17" i="65"/>
  <c r="S17" i="65"/>
  <c r="G18" i="65"/>
  <c r="O18" i="65"/>
  <c r="K19" i="65"/>
  <c r="S19" i="65"/>
  <c r="G20" i="65"/>
  <c r="O20" i="65"/>
  <c r="K21" i="65"/>
  <c r="S21" i="65"/>
  <c r="G22" i="65"/>
  <c r="K23" i="65"/>
  <c r="S23" i="65"/>
  <c r="G24" i="65"/>
  <c r="G25" i="65"/>
  <c r="O25" i="65"/>
  <c r="K26" i="65"/>
  <c r="S26" i="65"/>
  <c r="G27" i="65"/>
  <c r="O27" i="65"/>
  <c r="G28" i="65"/>
  <c r="S29" i="65"/>
  <c r="G30" i="65"/>
  <c r="O30" i="65"/>
  <c r="E20" i="65"/>
  <c r="I21" i="65"/>
  <c r="M22" i="65"/>
  <c r="E24" i="65"/>
  <c r="E15" i="65"/>
  <c r="M15" i="65"/>
  <c r="I16" i="65"/>
  <c r="Q16" i="65"/>
  <c r="E17" i="65"/>
  <c r="M17" i="65"/>
  <c r="I18" i="65"/>
  <c r="Q18" i="65"/>
  <c r="E19" i="65"/>
  <c r="M19" i="65"/>
  <c r="I20" i="65"/>
  <c r="Q20" i="65"/>
  <c r="E21" i="65"/>
  <c r="M21" i="65"/>
  <c r="I22" i="65"/>
  <c r="E23" i="65"/>
  <c r="M23" i="65"/>
  <c r="I25" i="65"/>
  <c r="Q25" i="65"/>
  <c r="E26" i="65"/>
  <c r="M26" i="65"/>
  <c r="I27" i="65"/>
  <c r="Q27" i="65"/>
  <c r="I28" i="65"/>
  <c r="E29" i="65"/>
  <c r="I30" i="65"/>
  <c r="Q30" i="65"/>
  <c r="M20" i="65"/>
  <c r="Q21" i="65"/>
  <c r="Q23" i="65"/>
  <c r="E8" i="65"/>
  <c r="M8" i="65"/>
  <c r="G15" i="65"/>
  <c r="O15" i="65"/>
  <c r="K16" i="65"/>
  <c r="S16" i="65"/>
  <c r="G17" i="65"/>
  <c r="O17" i="65"/>
  <c r="K18" i="65"/>
  <c r="S18" i="65"/>
  <c r="G19" i="65"/>
  <c r="O19" i="65"/>
  <c r="K20" i="65"/>
  <c r="S20" i="65"/>
  <c r="G21" i="65"/>
  <c r="O21" i="65"/>
  <c r="K22" i="65"/>
  <c r="S22" i="65"/>
  <c r="G23" i="65"/>
  <c r="O23" i="65"/>
  <c r="S24" i="65"/>
  <c r="K25" i="65"/>
  <c r="S25" i="65"/>
  <c r="G26" i="65"/>
  <c r="O26" i="65"/>
  <c r="K27" i="65"/>
  <c r="S27" i="65"/>
  <c r="K28" i="65"/>
  <c r="S28" i="65"/>
  <c r="G29" i="65"/>
  <c r="K30" i="65"/>
  <c r="S30" i="65"/>
  <c r="F34" i="65"/>
  <c r="N34" i="65"/>
  <c r="I8" i="65"/>
  <c r="J34" i="65"/>
  <c r="R34" i="65"/>
  <c r="D32" i="65"/>
  <c r="L32" i="65"/>
  <c r="D33" i="65"/>
  <c r="L33" i="65"/>
  <c r="D34" i="65"/>
  <c r="L34" i="65"/>
  <c r="G8" i="65"/>
  <c r="K8" i="65"/>
  <c r="O8" i="65"/>
  <c r="S8" i="65"/>
  <c r="F32" i="65"/>
  <c r="N32" i="65"/>
  <c r="F33" i="65"/>
  <c r="N33" i="65"/>
  <c r="H32" i="65"/>
  <c r="P32" i="65"/>
  <c r="H33" i="65"/>
  <c r="P33" i="65"/>
  <c r="H34" i="65"/>
  <c r="P34" i="65"/>
  <c r="J32" i="65"/>
  <c r="R32" i="65"/>
  <c r="J33" i="65"/>
  <c r="R33" i="65"/>
  <c r="G13" i="62"/>
  <c r="K14" i="62"/>
  <c r="S22" i="62"/>
  <c r="I24" i="62"/>
  <c r="Q24" i="62"/>
  <c r="E25" i="62"/>
  <c r="M25" i="62"/>
  <c r="E26" i="62"/>
  <c r="M26" i="62"/>
  <c r="K27" i="62"/>
  <c r="G12" i="62"/>
  <c r="O13" i="62"/>
  <c r="G15" i="62"/>
  <c r="S16" i="62"/>
  <c r="G17" i="62"/>
  <c r="K18" i="62"/>
  <c r="S18" i="62"/>
  <c r="O19" i="62"/>
  <c r="K20" i="62"/>
  <c r="G21" i="62"/>
  <c r="K22" i="62"/>
  <c r="G23" i="62"/>
  <c r="G24" i="62"/>
  <c r="K25" i="62"/>
  <c r="I27" i="62"/>
  <c r="F31" i="62"/>
  <c r="M11" i="62"/>
  <c r="Q15" i="62"/>
  <c r="E16" i="62"/>
  <c r="Q17" i="62"/>
  <c r="M18" i="62"/>
  <c r="I19" i="62"/>
  <c r="E20" i="62"/>
  <c r="I21" i="62"/>
  <c r="E22" i="62"/>
  <c r="I8" i="62"/>
  <c r="Q8" i="62"/>
  <c r="E9" i="62"/>
  <c r="M9" i="62"/>
  <c r="K10" i="62"/>
  <c r="S10" i="62"/>
  <c r="G11" i="62"/>
  <c r="O11" i="62"/>
  <c r="K12" i="62"/>
  <c r="K13" i="62"/>
  <c r="S13" i="62"/>
  <c r="G14" i="62"/>
  <c r="O14" i="62"/>
  <c r="K15" i="62"/>
  <c r="S15" i="62"/>
  <c r="G16" i="62"/>
  <c r="O16" i="62"/>
  <c r="K17" i="62"/>
  <c r="S17" i="62"/>
  <c r="G18" i="62"/>
  <c r="O18" i="62"/>
  <c r="K19" i="62"/>
  <c r="S19" i="62"/>
  <c r="G20" i="62"/>
  <c r="O20" i="62"/>
  <c r="K21" i="62"/>
  <c r="S21" i="62"/>
  <c r="G22" i="62"/>
  <c r="O22" i="62"/>
  <c r="K23" i="62"/>
  <c r="K24" i="62"/>
  <c r="S24" i="62"/>
  <c r="G25" i="62"/>
  <c r="S25" i="62"/>
  <c r="G26" i="62"/>
  <c r="O26" i="62"/>
  <c r="E27" i="62"/>
  <c r="M27" i="62"/>
  <c r="S11" i="62"/>
  <c r="S12" i="62"/>
  <c r="S14" i="62"/>
  <c r="O15" i="62"/>
  <c r="K16" i="62"/>
  <c r="O17" i="62"/>
  <c r="G19" i="62"/>
  <c r="S20" i="62"/>
  <c r="O21" i="62"/>
  <c r="S23" i="62"/>
  <c r="O24" i="62"/>
  <c r="K26" i="62"/>
  <c r="N31" i="62"/>
  <c r="K9" i="62"/>
  <c r="I10" i="62"/>
  <c r="E11" i="62"/>
  <c r="I12" i="62"/>
  <c r="I13" i="62"/>
  <c r="Q13" i="62"/>
  <c r="E14" i="62"/>
  <c r="M14" i="62"/>
  <c r="I15" i="62"/>
  <c r="M16" i="62"/>
  <c r="I17" i="62"/>
  <c r="E18" i="62"/>
  <c r="Q19" i="62"/>
  <c r="M20" i="62"/>
  <c r="Q21" i="62"/>
  <c r="M22" i="62"/>
  <c r="I23" i="62"/>
  <c r="J31" i="62"/>
  <c r="R31" i="62"/>
  <c r="G9" i="62"/>
  <c r="O9" i="62"/>
  <c r="E10" i="62"/>
  <c r="M10" i="62"/>
  <c r="I11" i="62"/>
  <c r="Q11" i="62"/>
  <c r="E12" i="62"/>
  <c r="M12" i="62"/>
  <c r="E13" i="62"/>
  <c r="M13" i="62"/>
  <c r="I14" i="62"/>
  <c r="Q14" i="62"/>
  <c r="E15" i="62"/>
  <c r="M15" i="62"/>
  <c r="I16" i="62"/>
  <c r="Q16" i="62"/>
  <c r="E17" i="62"/>
  <c r="M17" i="62"/>
  <c r="I18" i="62"/>
  <c r="Q18" i="62"/>
  <c r="E19" i="62"/>
  <c r="M19" i="62"/>
  <c r="I20" i="62"/>
  <c r="Q20" i="62"/>
  <c r="E21" i="62"/>
  <c r="M21" i="62"/>
  <c r="I22" i="62"/>
  <c r="Q22" i="62"/>
  <c r="E23" i="62"/>
  <c r="M23" i="62"/>
  <c r="E24" i="62"/>
  <c r="M24" i="62"/>
  <c r="I25" i="62"/>
  <c r="I26" i="62"/>
  <c r="S26" i="62"/>
  <c r="G27" i="62"/>
  <c r="S27" i="62"/>
  <c r="D29" i="62"/>
  <c r="L29" i="62"/>
  <c r="D30" i="62"/>
  <c r="L30" i="62"/>
  <c r="D31" i="62"/>
  <c r="L31" i="62"/>
  <c r="G8" i="62"/>
  <c r="K8" i="62"/>
  <c r="O8" i="62"/>
  <c r="S8" i="62"/>
  <c r="F29" i="62"/>
  <c r="N29" i="62"/>
  <c r="F30" i="62"/>
  <c r="N30" i="62"/>
  <c r="H29" i="62"/>
  <c r="P29" i="62"/>
  <c r="H30" i="62"/>
  <c r="P30" i="62"/>
  <c r="H31" i="62"/>
  <c r="P31" i="62"/>
  <c r="J29" i="62"/>
  <c r="R29" i="62"/>
  <c r="J30" i="62"/>
  <c r="R30" i="62"/>
  <c r="I10" i="63"/>
  <c r="M11" i="63"/>
  <c r="E15" i="63"/>
  <c r="I16" i="63"/>
  <c r="M17" i="63"/>
  <c r="Q18" i="63"/>
  <c r="Q20" i="63"/>
  <c r="E23" i="63"/>
  <c r="I24" i="63"/>
  <c r="I26" i="63"/>
  <c r="M27" i="63"/>
  <c r="G9" i="63"/>
  <c r="O9" i="63"/>
  <c r="K10" i="63"/>
  <c r="S10" i="63"/>
  <c r="G11" i="63"/>
  <c r="O11" i="63"/>
  <c r="K12" i="63"/>
  <c r="S12" i="63"/>
  <c r="G13" i="63"/>
  <c r="O13" i="63"/>
  <c r="K14" i="63"/>
  <c r="S14" i="63"/>
  <c r="G15" i="63"/>
  <c r="O15" i="63"/>
  <c r="K16" i="63"/>
  <c r="S16" i="63"/>
  <c r="G17" i="63"/>
  <c r="O17" i="63"/>
  <c r="K18" i="63"/>
  <c r="S18" i="63"/>
  <c r="G19" i="63"/>
  <c r="O19" i="63"/>
  <c r="K20" i="63"/>
  <c r="S20" i="63"/>
  <c r="G21" i="63"/>
  <c r="O21" i="63"/>
  <c r="K22" i="63"/>
  <c r="S22" i="63"/>
  <c r="G23" i="63"/>
  <c r="K24" i="63"/>
  <c r="S24" i="63"/>
  <c r="G25" i="63"/>
  <c r="K26" i="63"/>
  <c r="S26" i="63"/>
  <c r="G27" i="63"/>
  <c r="E11" i="63"/>
  <c r="I12" i="63"/>
  <c r="M13" i="63"/>
  <c r="Q14" i="63"/>
  <c r="E17" i="63"/>
  <c r="I18" i="63"/>
  <c r="M19" i="63"/>
  <c r="E21" i="63"/>
  <c r="I22" i="63"/>
  <c r="M23" i="63"/>
  <c r="Q24" i="63"/>
  <c r="M25" i="63"/>
  <c r="E8" i="63"/>
  <c r="M8" i="63"/>
  <c r="I9" i="63"/>
  <c r="E10" i="63"/>
  <c r="M10" i="63"/>
  <c r="I11" i="63"/>
  <c r="Q11" i="63"/>
  <c r="E12" i="63"/>
  <c r="M12" i="63"/>
  <c r="I13" i="63"/>
  <c r="Q13" i="63"/>
  <c r="E14" i="63"/>
  <c r="M14" i="63"/>
  <c r="I15" i="63"/>
  <c r="Q15" i="63"/>
  <c r="E16" i="63"/>
  <c r="M16" i="63"/>
  <c r="I17" i="63"/>
  <c r="Q17" i="63"/>
  <c r="E18" i="63"/>
  <c r="M18" i="63"/>
  <c r="I19" i="63"/>
  <c r="Q19" i="63"/>
  <c r="E20" i="63"/>
  <c r="M20" i="63"/>
  <c r="I21" i="63"/>
  <c r="Q21" i="63"/>
  <c r="E22" i="63"/>
  <c r="M22" i="63"/>
  <c r="I23" i="63"/>
  <c r="E24" i="63"/>
  <c r="M24" i="63"/>
  <c r="I25" i="63"/>
  <c r="E26" i="63"/>
  <c r="M26" i="63"/>
  <c r="I27" i="63"/>
  <c r="Q10" i="63"/>
  <c r="E13" i="63"/>
  <c r="I14" i="63"/>
  <c r="M15" i="63"/>
  <c r="Q16" i="63"/>
  <c r="E19" i="63"/>
  <c r="I20" i="63"/>
  <c r="M21" i="63"/>
  <c r="Q22" i="63"/>
  <c r="E25" i="63"/>
  <c r="E27" i="63"/>
  <c r="K9" i="63"/>
  <c r="S9" i="63"/>
  <c r="G10" i="63"/>
  <c r="O10" i="63"/>
  <c r="K11" i="63"/>
  <c r="S11" i="63"/>
  <c r="G12" i="63"/>
  <c r="K13" i="63"/>
  <c r="S13" i="63"/>
  <c r="G14" i="63"/>
  <c r="O14" i="63"/>
  <c r="K15" i="63"/>
  <c r="S15" i="63"/>
  <c r="G16" i="63"/>
  <c r="O16" i="63"/>
  <c r="K17" i="63"/>
  <c r="S17" i="63"/>
  <c r="G18" i="63"/>
  <c r="O18" i="63"/>
  <c r="K19" i="63"/>
  <c r="S19" i="63"/>
  <c r="G20" i="63"/>
  <c r="O20" i="63"/>
  <c r="K21" i="63"/>
  <c r="S21" i="63"/>
  <c r="G22" i="63"/>
  <c r="O22" i="63"/>
  <c r="K23" i="63"/>
  <c r="S23" i="63"/>
  <c r="G24" i="63"/>
  <c r="O24" i="63"/>
  <c r="K25" i="63"/>
  <c r="S25" i="63"/>
  <c r="G26" i="63"/>
  <c r="O26" i="63"/>
  <c r="K27" i="63"/>
  <c r="S27" i="63"/>
  <c r="P31" i="63"/>
  <c r="H31" i="63"/>
  <c r="J31" i="63"/>
  <c r="R31" i="63"/>
  <c r="G8" i="63"/>
  <c r="O8" i="63"/>
  <c r="D29" i="63"/>
  <c r="L29" i="63"/>
  <c r="D30" i="63"/>
  <c r="L30" i="63"/>
  <c r="D31" i="63"/>
  <c r="L31" i="63"/>
  <c r="I8" i="63"/>
  <c r="Q8" i="63"/>
  <c r="F29" i="63"/>
  <c r="N29" i="63"/>
  <c r="F30" i="63"/>
  <c r="N30" i="63"/>
  <c r="F31" i="63"/>
  <c r="N31" i="63"/>
  <c r="H29" i="63"/>
  <c r="P29" i="63"/>
  <c r="H30" i="63"/>
  <c r="P30" i="63"/>
  <c r="K8" i="63"/>
  <c r="S8" i="63"/>
  <c r="J29" i="63"/>
  <c r="R29" i="63"/>
  <c r="J30" i="63"/>
  <c r="R30" i="63"/>
  <c r="I11" i="60"/>
  <c r="E12" i="60"/>
  <c r="I13" i="60"/>
  <c r="M14" i="60"/>
  <c r="Q15" i="60"/>
  <c r="E18" i="60"/>
  <c r="I19" i="60"/>
  <c r="M20" i="60"/>
  <c r="I21" i="60"/>
  <c r="M22" i="60"/>
  <c r="Q23" i="60"/>
  <c r="I25" i="60"/>
  <c r="M26" i="60"/>
  <c r="K9" i="60"/>
  <c r="S9" i="60"/>
  <c r="G10" i="60"/>
  <c r="O10" i="60"/>
  <c r="K11" i="60"/>
  <c r="S11" i="60"/>
  <c r="G12" i="60"/>
  <c r="O12" i="60"/>
  <c r="K13" i="60"/>
  <c r="S13" i="60"/>
  <c r="G14" i="60"/>
  <c r="O14" i="60"/>
  <c r="K15" i="60"/>
  <c r="S15" i="60"/>
  <c r="G16" i="60"/>
  <c r="K17" i="60"/>
  <c r="S17" i="60"/>
  <c r="G18" i="60"/>
  <c r="O18" i="60"/>
  <c r="K19" i="60"/>
  <c r="S19" i="60"/>
  <c r="G20" i="60"/>
  <c r="O20" i="60"/>
  <c r="K21" i="60"/>
  <c r="S21" i="60"/>
  <c r="G22" i="60"/>
  <c r="O22" i="60"/>
  <c r="K23" i="60"/>
  <c r="S23" i="60"/>
  <c r="G24" i="60"/>
  <c r="O24" i="60"/>
  <c r="S25" i="60"/>
  <c r="G26" i="60"/>
  <c r="O26" i="60"/>
  <c r="M10" i="60"/>
  <c r="M12" i="60"/>
  <c r="Q13" i="60"/>
  <c r="E16" i="60"/>
  <c r="I17" i="60"/>
  <c r="M18" i="60"/>
  <c r="Q19" i="60"/>
  <c r="E22" i="60"/>
  <c r="E24" i="60"/>
  <c r="E26" i="60"/>
  <c r="E9" i="60"/>
  <c r="M9" i="60"/>
  <c r="I10" i="60"/>
  <c r="Q10" i="60"/>
  <c r="E11" i="60"/>
  <c r="M11" i="60"/>
  <c r="I12" i="60"/>
  <c r="Q12" i="60"/>
  <c r="E13" i="60"/>
  <c r="M13" i="60"/>
  <c r="I14" i="60"/>
  <c r="Q14" i="60"/>
  <c r="E15" i="60"/>
  <c r="M15" i="60"/>
  <c r="I16" i="60"/>
  <c r="E17" i="60"/>
  <c r="M17" i="60"/>
  <c r="I18" i="60"/>
  <c r="Q18" i="60"/>
  <c r="E19" i="60"/>
  <c r="M19" i="60"/>
  <c r="I20" i="60"/>
  <c r="Q20" i="60"/>
  <c r="E21" i="60"/>
  <c r="M21" i="60"/>
  <c r="I22" i="60"/>
  <c r="Q22" i="60"/>
  <c r="E23" i="60"/>
  <c r="M23" i="60"/>
  <c r="I24" i="60"/>
  <c r="Q24" i="60"/>
  <c r="E25" i="60"/>
  <c r="I26" i="60"/>
  <c r="Q26" i="60"/>
  <c r="E10" i="60"/>
  <c r="Q11" i="60"/>
  <c r="E14" i="60"/>
  <c r="I15" i="60"/>
  <c r="M16" i="60"/>
  <c r="Q17" i="60"/>
  <c r="E20" i="60"/>
  <c r="Q21" i="60"/>
  <c r="I23" i="60"/>
  <c r="M24" i="60"/>
  <c r="K10" i="60"/>
  <c r="S10" i="60"/>
  <c r="G11" i="60"/>
  <c r="O11" i="60"/>
  <c r="K12" i="60"/>
  <c r="S12" i="60"/>
  <c r="G13" i="60"/>
  <c r="O13" i="60"/>
  <c r="K14" i="60"/>
  <c r="S14" i="60"/>
  <c r="G15" i="60"/>
  <c r="O15" i="60"/>
  <c r="K16" i="60"/>
  <c r="S16" i="60"/>
  <c r="G17" i="60"/>
  <c r="O17" i="60"/>
  <c r="K18" i="60"/>
  <c r="S18" i="60"/>
  <c r="G19" i="60"/>
  <c r="O19" i="60"/>
  <c r="K20" i="60"/>
  <c r="S20" i="60"/>
  <c r="G21" i="60"/>
  <c r="O21" i="60"/>
  <c r="K22" i="60"/>
  <c r="S22" i="60"/>
  <c r="G23" i="60"/>
  <c r="O23" i="60"/>
  <c r="K24" i="60"/>
  <c r="S24" i="60"/>
  <c r="G25" i="60"/>
  <c r="K26" i="60"/>
  <c r="S26" i="60"/>
  <c r="H30" i="60"/>
  <c r="H29" i="60"/>
  <c r="H28" i="60"/>
  <c r="I8" i="60"/>
  <c r="J30" i="60"/>
  <c r="J29" i="60"/>
  <c r="J28" i="60"/>
  <c r="K8" i="60"/>
  <c r="R30" i="60"/>
  <c r="R29" i="60"/>
  <c r="R28" i="60"/>
  <c r="S8" i="60"/>
  <c r="E8" i="60"/>
  <c r="D30" i="60"/>
  <c r="D29" i="60"/>
  <c r="M8" i="60"/>
  <c r="L30" i="60"/>
  <c r="L29" i="60"/>
  <c r="D28" i="60"/>
  <c r="P30" i="60"/>
  <c r="P29" i="60"/>
  <c r="P28" i="60"/>
  <c r="Q8" i="60"/>
  <c r="G8" i="60"/>
  <c r="F30" i="60"/>
  <c r="F29" i="60"/>
  <c r="F28" i="60"/>
  <c r="O8" i="60"/>
  <c r="N30" i="60"/>
  <c r="N29" i="60"/>
  <c r="N28" i="60"/>
  <c r="L28" i="60"/>
  <c r="K10" i="61"/>
  <c r="G11" i="61"/>
  <c r="S12" i="61"/>
  <c r="O13" i="61"/>
  <c r="K14" i="61"/>
  <c r="G15" i="61"/>
  <c r="S16" i="61"/>
  <c r="O17" i="61"/>
  <c r="K18" i="61"/>
  <c r="G19" i="61"/>
  <c r="S20" i="61"/>
  <c r="O21" i="61"/>
  <c r="K22" i="61"/>
  <c r="G23" i="61"/>
  <c r="S24" i="61"/>
  <c r="K26" i="61"/>
  <c r="S26" i="61"/>
  <c r="M10" i="61"/>
  <c r="I11" i="61"/>
  <c r="E12" i="61"/>
  <c r="Q13" i="61"/>
  <c r="M14" i="61"/>
  <c r="I15" i="61"/>
  <c r="E16" i="61"/>
  <c r="Q17" i="61"/>
  <c r="E18" i="61"/>
  <c r="Q19" i="61"/>
  <c r="M20" i="61"/>
  <c r="I21" i="61"/>
  <c r="E22" i="61"/>
  <c r="Q23" i="61"/>
  <c r="M24" i="61"/>
  <c r="I25" i="61"/>
  <c r="E26" i="61"/>
  <c r="M26" i="61"/>
  <c r="K9" i="61"/>
  <c r="S9" i="61"/>
  <c r="G10" i="61"/>
  <c r="O10" i="61"/>
  <c r="K11" i="61"/>
  <c r="S11" i="61"/>
  <c r="G12" i="61"/>
  <c r="O12" i="61"/>
  <c r="K13" i="61"/>
  <c r="S13" i="61"/>
  <c r="G14" i="61"/>
  <c r="O14" i="61"/>
  <c r="K15" i="61"/>
  <c r="S15" i="61"/>
  <c r="G16" i="61"/>
  <c r="K17" i="61"/>
  <c r="S17" i="61"/>
  <c r="G18" i="61"/>
  <c r="O18" i="61"/>
  <c r="K19" i="61"/>
  <c r="S19" i="61"/>
  <c r="G20" i="61"/>
  <c r="O20" i="61"/>
  <c r="K21" i="61"/>
  <c r="S21" i="61"/>
  <c r="G22" i="61"/>
  <c r="O22" i="61"/>
  <c r="K23" i="61"/>
  <c r="S23" i="61"/>
  <c r="G24" i="61"/>
  <c r="O24" i="61"/>
  <c r="S25" i="61"/>
  <c r="G26" i="61"/>
  <c r="O26" i="61"/>
  <c r="S27" i="61"/>
  <c r="G28" i="61"/>
  <c r="S10" i="61"/>
  <c r="O11" i="61"/>
  <c r="K12" i="61"/>
  <c r="G13" i="61"/>
  <c r="S14" i="61"/>
  <c r="O15" i="61"/>
  <c r="K16" i="61"/>
  <c r="G17" i="61"/>
  <c r="S18" i="61"/>
  <c r="O19" i="61"/>
  <c r="K20" i="61"/>
  <c r="G21" i="61"/>
  <c r="S22" i="61"/>
  <c r="O23" i="61"/>
  <c r="K24" i="61"/>
  <c r="G25" i="61"/>
  <c r="G27" i="61"/>
  <c r="E10" i="61"/>
  <c r="Q11" i="61"/>
  <c r="M12" i="61"/>
  <c r="I13" i="61"/>
  <c r="E14" i="61"/>
  <c r="Q15" i="61"/>
  <c r="M16" i="61"/>
  <c r="I17" i="61"/>
  <c r="M18" i="61"/>
  <c r="I19" i="61"/>
  <c r="E20" i="61"/>
  <c r="Q21" i="61"/>
  <c r="M22" i="61"/>
  <c r="I23" i="61"/>
  <c r="E24" i="61"/>
  <c r="E28" i="61"/>
  <c r="E9" i="61"/>
  <c r="M9" i="61"/>
  <c r="I10" i="61"/>
  <c r="Q10" i="61"/>
  <c r="E11" i="61"/>
  <c r="M11" i="61"/>
  <c r="I12" i="61"/>
  <c r="Q12" i="61"/>
  <c r="E13" i="61"/>
  <c r="M13" i="61"/>
  <c r="I14" i="61"/>
  <c r="Q14" i="61"/>
  <c r="E15" i="61"/>
  <c r="M15" i="61"/>
  <c r="I16" i="61"/>
  <c r="E17" i="61"/>
  <c r="M17" i="61"/>
  <c r="I18" i="61"/>
  <c r="Q18" i="61"/>
  <c r="E19" i="61"/>
  <c r="M19" i="61"/>
  <c r="I20" i="61"/>
  <c r="Q20" i="61"/>
  <c r="E21" i="61"/>
  <c r="M21" i="61"/>
  <c r="I22" i="61"/>
  <c r="Q22" i="61"/>
  <c r="E23" i="61"/>
  <c r="M23" i="61"/>
  <c r="I24" i="61"/>
  <c r="Q24" i="61"/>
  <c r="E25" i="61"/>
  <c r="I26" i="61"/>
  <c r="Q26" i="61"/>
  <c r="E27" i="61"/>
  <c r="S28" i="61"/>
  <c r="G8" i="61"/>
  <c r="K8" i="61"/>
  <c r="S8" i="61"/>
  <c r="L32" i="61"/>
  <c r="N32" i="61"/>
  <c r="N31" i="61"/>
  <c r="N30" i="61"/>
  <c r="D31" i="61"/>
  <c r="O8" i="61"/>
  <c r="L31" i="61"/>
  <c r="J32" i="61"/>
  <c r="J31" i="61"/>
  <c r="J30" i="61"/>
  <c r="H32" i="61"/>
  <c r="H31" i="61"/>
  <c r="H30" i="61"/>
  <c r="P32" i="61"/>
  <c r="P31" i="61"/>
  <c r="P30" i="61"/>
  <c r="D30" i="61"/>
  <c r="D32" i="61"/>
  <c r="F32" i="61"/>
  <c r="F31" i="61"/>
  <c r="F30" i="61"/>
  <c r="R32" i="61"/>
  <c r="R31" i="61"/>
  <c r="R30" i="61"/>
  <c r="E8" i="61"/>
  <c r="I8" i="61"/>
  <c r="M8" i="61"/>
  <c r="Q8" i="61"/>
  <c r="L30" i="61"/>
  <c r="E11" i="59"/>
  <c r="G15" i="59"/>
  <c r="I10" i="59"/>
  <c r="I16" i="59"/>
  <c r="I18" i="59"/>
  <c r="I20" i="59"/>
  <c r="Q9" i="59"/>
  <c r="S12" i="59"/>
  <c r="Q11" i="59"/>
  <c r="G19" i="59"/>
  <c r="E14" i="59"/>
  <c r="K9" i="59"/>
  <c r="M10" i="59"/>
  <c r="S10" i="59"/>
  <c r="O12" i="59"/>
  <c r="I14" i="59"/>
  <c r="H38" i="58"/>
  <c r="H37" i="58"/>
  <c r="H36" i="58"/>
  <c r="I8" i="58"/>
  <c r="N38" i="58"/>
  <c r="N37" i="58"/>
  <c r="N36" i="58"/>
  <c r="K9" i="58"/>
  <c r="I10" i="58"/>
  <c r="K11" i="58"/>
  <c r="I12" i="58"/>
  <c r="K13" i="58"/>
  <c r="I14" i="58"/>
  <c r="K15" i="58"/>
  <c r="Q15" i="58"/>
  <c r="D38" i="58"/>
  <c r="D36" i="58"/>
  <c r="E8" i="58"/>
  <c r="D37" i="58"/>
  <c r="J38" i="58"/>
  <c r="J37" i="58"/>
  <c r="J36" i="58"/>
  <c r="E10" i="58"/>
  <c r="G11" i="58"/>
  <c r="E12" i="58"/>
  <c r="G13" i="58"/>
  <c r="E14" i="58"/>
  <c r="G15" i="58"/>
  <c r="S15" i="58"/>
  <c r="G16" i="58"/>
  <c r="K17" i="58"/>
  <c r="S17" i="58"/>
  <c r="G18" i="58"/>
  <c r="O18" i="58"/>
  <c r="K19" i="58"/>
  <c r="S19" i="58"/>
  <c r="G20" i="58"/>
  <c r="O20" i="58"/>
  <c r="K21" i="58"/>
  <c r="S21" i="58"/>
  <c r="G22" i="58"/>
  <c r="O22" i="58"/>
  <c r="K23" i="58"/>
  <c r="S23" i="58"/>
  <c r="G24" i="58"/>
  <c r="O24" i="58"/>
  <c r="K25" i="58"/>
  <c r="S25" i="58"/>
  <c r="G26" i="58"/>
  <c r="O26" i="58"/>
  <c r="K27" i="58"/>
  <c r="S27" i="58"/>
  <c r="G28" i="58"/>
  <c r="O28" i="58"/>
  <c r="K29" i="58"/>
  <c r="S29" i="58"/>
  <c r="G30" i="58"/>
  <c r="F38" i="58"/>
  <c r="F37" i="58"/>
  <c r="F36" i="58"/>
  <c r="K8" i="58"/>
  <c r="P38" i="58"/>
  <c r="P37" i="58"/>
  <c r="P36" i="58"/>
  <c r="Q8" i="58"/>
  <c r="Q10" i="58"/>
  <c r="S11" i="58"/>
  <c r="Q12" i="58"/>
  <c r="S13" i="58"/>
  <c r="Q14" i="58"/>
  <c r="I16" i="58"/>
  <c r="Q16" i="58"/>
  <c r="E17" i="58"/>
  <c r="M17" i="58"/>
  <c r="I18" i="58"/>
  <c r="Q18" i="58"/>
  <c r="E19" i="58"/>
  <c r="M19" i="58"/>
  <c r="I20" i="58"/>
  <c r="Q20" i="58"/>
  <c r="E21" i="58"/>
  <c r="M21" i="58"/>
  <c r="I22" i="58"/>
  <c r="Q22" i="58"/>
  <c r="E23" i="58"/>
  <c r="M23" i="58"/>
  <c r="I24" i="58"/>
  <c r="Q24" i="58"/>
  <c r="E25" i="58"/>
  <c r="M25" i="58"/>
  <c r="I26" i="58"/>
  <c r="Q26" i="58"/>
  <c r="G8" i="58"/>
  <c r="L38" i="58"/>
  <c r="L36" i="58"/>
  <c r="M8" i="58"/>
  <c r="L37" i="58"/>
  <c r="R38" i="58"/>
  <c r="R37" i="58"/>
  <c r="R36" i="58"/>
  <c r="O9" i="58"/>
  <c r="M10" i="58"/>
  <c r="O11" i="58"/>
  <c r="M12" i="58"/>
  <c r="O13" i="58"/>
  <c r="M14" i="58"/>
  <c r="O15" i="58"/>
  <c r="K16" i="58"/>
  <c r="S16" i="58"/>
  <c r="G17" i="58"/>
  <c r="O17" i="58"/>
  <c r="K18" i="58"/>
  <c r="S18" i="58"/>
  <c r="G19" i="58"/>
  <c r="O19" i="58"/>
  <c r="K20" i="58"/>
  <c r="S20" i="58"/>
  <c r="G21" i="58"/>
  <c r="O21" i="58"/>
  <c r="O29" i="58"/>
  <c r="E27" i="58"/>
  <c r="M27" i="58"/>
  <c r="I28" i="58"/>
  <c r="Q28" i="58"/>
  <c r="E29" i="58"/>
  <c r="M29" i="58"/>
  <c r="I30" i="58"/>
  <c r="Q30" i="58"/>
  <c r="E31" i="58"/>
  <c r="M31" i="58"/>
  <c r="I32" i="58"/>
  <c r="Q32" i="58"/>
  <c r="E33" i="58"/>
  <c r="M33" i="58"/>
  <c r="I34" i="58"/>
  <c r="Q34" i="58"/>
  <c r="K30" i="58"/>
  <c r="S30" i="58"/>
  <c r="G31" i="58"/>
  <c r="O31" i="58"/>
  <c r="K32" i="58"/>
  <c r="S32" i="58"/>
  <c r="G33" i="58"/>
  <c r="O33" i="58"/>
  <c r="K34" i="58"/>
  <c r="S34" i="58"/>
  <c r="K22" i="58"/>
  <c r="S22" i="58"/>
  <c r="G23" i="58"/>
  <c r="O23" i="58"/>
  <c r="K24" i="58"/>
  <c r="S24" i="58"/>
  <c r="G25" i="58"/>
  <c r="O25" i="58"/>
  <c r="K26" i="58"/>
  <c r="S26" i="58"/>
  <c r="G27" i="58"/>
  <c r="O27" i="58"/>
  <c r="K28" i="58"/>
  <c r="S28" i="58"/>
  <c r="G29" i="58"/>
  <c r="E16" i="58"/>
  <c r="M16" i="58"/>
  <c r="I17" i="58"/>
  <c r="Q17" i="58"/>
  <c r="E18" i="58"/>
  <c r="M18" i="58"/>
  <c r="I19" i="58"/>
  <c r="Q19" i="58"/>
  <c r="E20" i="58"/>
  <c r="M20" i="58"/>
  <c r="I21" i="58"/>
  <c r="Q21" i="58"/>
  <c r="E22" i="58"/>
  <c r="M22" i="58"/>
  <c r="I23" i="58"/>
  <c r="Q23" i="58"/>
  <c r="E24" i="58"/>
  <c r="M24" i="58"/>
  <c r="I25" i="58"/>
  <c r="Q25" i="58"/>
  <c r="E26" i="58"/>
  <c r="M26" i="58"/>
  <c r="I27" i="58"/>
  <c r="Q27" i="58"/>
  <c r="E28" i="58"/>
  <c r="M28" i="58"/>
  <c r="I29" i="58"/>
  <c r="Q29" i="58"/>
  <c r="E30" i="58"/>
  <c r="M30" i="58"/>
  <c r="I31" i="58"/>
  <c r="Q31" i="58"/>
  <c r="E32" i="58"/>
  <c r="M32" i="58"/>
  <c r="I33" i="58"/>
  <c r="Q33" i="58"/>
  <c r="E34" i="58"/>
  <c r="M34" i="58"/>
  <c r="O30" i="58"/>
  <c r="K31" i="58"/>
  <c r="S31" i="58"/>
  <c r="G32" i="58"/>
  <c r="O32" i="58"/>
  <c r="K33" i="58"/>
  <c r="S33" i="58"/>
  <c r="G34" i="58"/>
  <c r="O34" i="58"/>
  <c r="K11" i="59"/>
  <c r="I12" i="59"/>
  <c r="E13" i="59"/>
  <c r="K13" i="59"/>
  <c r="Q13" i="59"/>
  <c r="M14" i="59"/>
  <c r="M15" i="59"/>
  <c r="M16" i="59"/>
  <c r="G17" i="59"/>
  <c r="M17" i="59"/>
  <c r="M18" i="59"/>
  <c r="M19" i="59"/>
  <c r="M20" i="59"/>
  <c r="I21" i="59"/>
  <c r="Q21" i="59"/>
  <c r="E22" i="59"/>
  <c r="M22" i="59"/>
  <c r="I23" i="59"/>
  <c r="Q23" i="59"/>
  <c r="E24" i="59"/>
  <c r="M24" i="59"/>
  <c r="G9" i="59"/>
  <c r="E10" i="59"/>
  <c r="G11" i="59"/>
  <c r="E12" i="59"/>
  <c r="G13" i="59"/>
  <c r="O14" i="59"/>
  <c r="I15" i="59"/>
  <c r="O15" i="59"/>
  <c r="O16" i="59"/>
  <c r="O17" i="59"/>
  <c r="O18" i="59"/>
  <c r="O19" i="59"/>
  <c r="O20" i="59"/>
  <c r="M9" i="59"/>
  <c r="S9" i="59"/>
  <c r="K10" i="59"/>
  <c r="Q10" i="59"/>
  <c r="M11" i="59"/>
  <c r="S11" i="59"/>
  <c r="K12" i="59"/>
  <c r="Q12" i="59"/>
  <c r="S13" i="59"/>
  <c r="K14" i="59"/>
  <c r="Q14" i="59"/>
  <c r="Q15" i="59"/>
  <c r="E16" i="59"/>
  <c r="Q16" i="59"/>
  <c r="Q17" i="59"/>
  <c r="E18" i="59"/>
  <c r="Q18" i="59"/>
  <c r="Q19" i="59"/>
  <c r="E20" i="59"/>
  <c r="Q20" i="59"/>
  <c r="I9" i="59"/>
  <c r="O9" i="59"/>
  <c r="I11" i="59"/>
  <c r="O11" i="59"/>
  <c r="M12" i="59"/>
  <c r="I13" i="59"/>
  <c r="O13" i="59"/>
  <c r="S14" i="59"/>
  <c r="K15" i="59"/>
  <c r="S15" i="59"/>
  <c r="S16" i="59"/>
  <c r="K17" i="59"/>
  <c r="S17" i="59"/>
  <c r="S18" i="59"/>
  <c r="K19" i="59"/>
  <c r="S19" i="59"/>
  <c r="S20" i="59"/>
  <c r="G21" i="59"/>
  <c r="O21" i="59"/>
  <c r="K22" i="59"/>
  <c r="S22" i="59"/>
  <c r="G23" i="59"/>
  <c r="O23" i="59"/>
  <c r="K24" i="59"/>
  <c r="S24" i="59"/>
  <c r="K25" i="59"/>
  <c r="S25" i="59"/>
  <c r="G26" i="59"/>
  <c r="O26" i="59"/>
  <c r="E25" i="59"/>
  <c r="M25" i="59"/>
  <c r="I26" i="59"/>
  <c r="Q26" i="59"/>
  <c r="E27" i="59"/>
  <c r="M27" i="59"/>
  <c r="I28" i="59"/>
  <c r="Q28" i="59"/>
  <c r="E29" i="59"/>
  <c r="M29" i="59"/>
  <c r="I30" i="59"/>
  <c r="Q30" i="59"/>
  <c r="E31" i="59"/>
  <c r="M31" i="59"/>
  <c r="G25" i="59"/>
  <c r="O25" i="59"/>
  <c r="K26" i="59"/>
  <c r="S26" i="59"/>
  <c r="G27" i="59"/>
  <c r="O27" i="59"/>
  <c r="K28" i="59"/>
  <c r="S28" i="59"/>
  <c r="G29" i="59"/>
  <c r="O29" i="59"/>
  <c r="K30" i="59"/>
  <c r="S30" i="59"/>
  <c r="G31" i="59"/>
  <c r="O31" i="59"/>
  <c r="K16" i="59"/>
  <c r="I17" i="59"/>
  <c r="K18" i="59"/>
  <c r="I19" i="59"/>
  <c r="K20" i="59"/>
  <c r="K21" i="59"/>
  <c r="S21" i="59"/>
  <c r="G22" i="59"/>
  <c r="O22" i="59"/>
  <c r="K23" i="59"/>
  <c r="S23" i="59"/>
  <c r="G24" i="59"/>
  <c r="O24" i="59"/>
  <c r="G14" i="59"/>
  <c r="E15" i="59"/>
  <c r="G16" i="59"/>
  <c r="E17" i="59"/>
  <c r="G18" i="59"/>
  <c r="E19" i="59"/>
  <c r="G20" i="59"/>
  <c r="E21" i="59"/>
  <c r="M21" i="59"/>
  <c r="I22" i="59"/>
  <c r="Q22" i="59"/>
  <c r="E23" i="59"/>
  <c r="M23" i="59"/>
  <c r="I24" i="59"/>
  <c r="Q24" i="59"/>
  <c r="I25" i="59"/>
  <c r="Q25" i="59"/>
  <c r="E26" i="59"/>
  <c r="M26" i="59"/>
  <c r="I27" i="59"/>
  <c r="Q27" i="59"/>
  <c r="E28" i="59"/>
  <c r="M28" i="59"/>
  <c r="I29" i="59"/>
  <c r="Q29" i="59"/>
  <c r="E30" i="59"/>
  <c r="M30" i="59"/>
  <c r="I31" i="59"/>
  <c r="Q31" i="59"/>
  <c r="K27" i="59"/>
  <c r="S27" i="59"/>
  <c r="G28" i="59"/>
  <c r="O28" i="59"/>
  <c r="K29" i="59"/>
  <c r="S29" i="59"/>
  <c r="G30" i="59"/>
  <c r="O30" i="59"/>
  <c r="K31" i="59"/>
  <c r="S31" i="59"/>
  <c r="G8" i="59"/>
  <c r="O8" i="59"/>
  <c r="R35" i="59"/>
  <c r="R34" i="59"/>
  <c r="R33" i="59"/>
  <c r="N35" i="59"/>
  <c r="N33" i="59"/>
  <c r="N34" i="59"/>
  <c r="S8" i="59"/>
  <c r="J35" i="59"/>
  <c r="J34" i="59"/>
  <c r="J33" i="59"/>
  <c r="F35" i="59"/>
  <c r="F33" i="59"/>
  <c r="F34" i="59"/>
  <c r="K8" i="59"/>
  <c r="H35" i="59"/>
  <c r="H34" i="59"/>
  <c r="H33" i="59"/>
  <c r="P35" i="59"/>
  <c r="P34" i="59"/>
  <c r="P33" i="59"/>
  <c r="D35" i="59"/>
  <c r="D34" i="59"/>
  <c r="D33" i="59"/>
  <c r="L35" i="59"/>
  <c r="L34" i="59"/>
  <c r="L33" i="59"/>
  <c r="E8" i="59"/>
  <c r="I8" i="59"/>
  <c r="M8" i="59"/>
  <c r="Q8" i="59"/>
  <c r="O12" i="56"/>
  <c r="G15" i="56"/>
  <c r="E15" i="56"/>
  <c r="G10" i="56"/>
  <c r="Q35" i="56"/>
  <c r="K12" i="56"/>
  <c r="M13" i="56"/>
  <c r="I15" i="56"/>
  <c r="S8" i="56"/>
  <c r="Q11" i="56"/>
  <c r="G13" i="56"/>
  <c r="I17" i="56"/>
  <c r="Q17" i="56"/>
  <c r="I19" i="56"/>
  <c r="G22" i="56"/>
  <c r="G27" i="56"/>
  <c r="I11" i="56"/>
  <c r="G14" i="56"/>
  <c r="E34" i="56"/>
  <c r="L47" i="56"/>
  <c r="K8" i="56"/>
  <c r="M11" i="56"/>
  <c r="G12" i="56"/>
  <c r="I13" i="56"/>
  <c r="K14" i="56"/>
  <c r="M15" i="56"/>
  <c r="S34" i="56"/>
  <c r="G35" i="56"/>
  <c r="Q37" i="56"/>
  <c r="E38" i="56"/>
  <c r="S38" i="56"/>
  <c r="G39" i="56"/>
  <c r="E14" i="56"/>
  <c r="E16" i="56"/>
  <c r="E20" i="56"/>
  <c r="Q24" i="56"/>
  <c r="E30" i="56"/>
  <c r="N47" i="56"/>
  <c r="N46" i="56"/>
  <c r="N45" i="56"/>
  <c r="E9" i="56"/>
  <c r="S9" i="56"/>
  <c r="K10" i="56"/>
  <c r="Q10" i="56"/>
  <c r="S11" i="56"/>
  <c r="Q12" i="56"/>
  <c r="S13" i="56"/>
  <c r="Q14" i="56"/>
  <c r="S15" i="56"/>
  <c r="G16" i="56"/>
  <c r="O16" i="56"/>
  <c r="K17" i="56"/>
  <c r="S17" i="56"/>
  <c r="G18" i="56"/>
  <c r="O18" i="56"/>
  <c r="K19" i="56"/>
  <c r="S19" i="56"/>
  <c r="G20" i="56"/>
  <c r="O20" i="56"/>
  <c r="I22" i="56"/>
  <c r="K23" i="56"/>
  <c r="E24" i="56"/>
  <c r="M24" i="56"/>
  <c r="G25" i="56"/>
  <c r="I27" i="56"/>
  <c r="K28" i="56"/>
  <c r="E29" i="56"/>
  <c r="M29" i="56"/>
  <c r="G30" i="56"/>
  <c r="I31" i="56"/>
  <c r="K32" i="56"/>
  <c r="E33" i="56"/>
  <c r="M33" i="56"/>
  <c r="G34" i="56"/>
  <c r="I35" i="56"/>
  <c r="K36" i="56"/>
  <c r="E37" i="56"/>
  <c r="M37" i="56"/>
  <c r="Q39" i="56"/>
  <c r="R47" i="56"/>
  <c r="R46" i="56"/>
  <c r="R45" i="56"/>
  <c r="E12" i="56"/>
  <c r="Q19" i="56"/>
  <c r="M20" i="56"/>
  <c r="E25" i="56"/>
  <c r="S26" i="56"/>
  <c r="Q29" i="56"/>
  <c r="S30" i="56"/>
  <c r="D47" i="56"/>
  <c r="J47" i="56"/>
  <c r="J46" i="56"/>
  <c r="J45" i="56"/>
  <c r="O8" i="56"/>
  <c r="G9" i="56"/>
  <c r="M10" i="56"/>
  <c r="O11" i="56"/>
  <c r="M12" i="56"/>
  <c r="O13" i="56"/>
  <c r="M14" i="56"/>
  <c r="O15" i="56"/>
  <c r="I16" i="56"/>
  <c r="Q16" i="56"/>
  <c r="E17" i="56"/>
  <c r="M17" i="56"/>
  <c r="I18" i="56"/>
  <c r="Q18" i="56"/>
  <c r="E19" i="56"/>
  <c r="M19" i="56"/>
  <c r="I20" i="56"/>
  <c r="Q20" i="56"/>
  <c r="E21" i="56"/>
  <c r="K22" i="56"/>
  <c r="Q22" i="56"/>
  <c r="E23" i="56"/>
  <c r="S23" i="56"/>
  <c r="G24" i="56"/>
  <c r="S25" i="56"/>
  <c r="E26" i="56"/>
  <c r="Q27" i="56"/>
  <c r="E28" i="56"/>
  <c r="S28" i="56"/>
  <c r="G29" i="56"/>
  <c r="O30" i="56"/>
  <c r="Q31" i="56"/>
  <c r="E32" i="56"/>
  <c r="S32" i="56"/>
  <c r="G33" i="56"/>
  <c r="O34" i="56"/>
  <c r="E36" i="56"/>
  <c r="S36" i="56"/>
  <c r="G37" i="56"/>
  <c r="O38" i="56"/>
  <c r="E10" i="56"/>
  <c r="M16" i="56"/>
  <c r="E18" i="56"/>
  <c r="M18" i="56"/>
  <c r="S21" i="56"/>
  <c r="G31" i="56"/>
  <c r="Q33" i="56"/>
  <c r="F47" i="56"/>
  <c r="F46" i="56"/>
  <c r="F45" i="56"/>
  <c r="G36" i="56"/>
  <c r="G40" i="56"/>
  <c r="G38" i="56"/>
  <c r="I10" i="56"/>
  <c r="S10" i="56"/>
  <c r="E11" i="56"/>
  <c r="K11" i="56"/>
  <c r="I12" i="56"/>
  <c r="S12" i="56"/>
  <c r="E13" i="56"/>
  <c r="K13" i="56"/>
  <c r="I14" i="56"/>
  <c r="S14" i="56"/>
  <c r="K15" i="56"/>
  <c r="K16" i="56"/>
  <c r="S16" i="56"/>
  <c r="G17" i="56"/>
  <c r="O17" i="56"/>
  <c r="K18" i="56"/>
  <c r="S18" i="56"/>
  <c r="G19" i="56"/>
  <c r="O19" i="56"/>
  <c r="K20" i="56"/>
  <c r="S20" i="56"/>
  <c r="G21" i="56"/>
  <c r="E22" i="56"/>
  <c r="M22" i="56"/>
  <c r="G23" i="56"/>
  <c r="I24" i="56"/>
  <c r="K25" i="56"/>
  <c r="E27" i="56"/>
  <c r="M27" i="56"/>
  <c r="G28" i="56"/>
  <c r="I29" i="56"/>
  <c r="K30" i="56"/>
  <c r="E31" i="56"/>
  <c r="M31" i="56"/>
  <c r="G32" i="56"/>
  <c r="I33" i="56"/>
  <c r="K34" i="56"/>
  <c r="E35" i="56"/>
  <c r="M35" i="56"/>
  <c r="K38" i="56"/>
  <c r="E39" i="56"/>
  <c r="M39" i="56"/>
  <c r="O29" i="56"/>
  <c r="O37" i="56"/>
  <c r="M41" i="56"/>
  <c r="I42" i="56"/>
  <c r="Q42" i="56"/>
  <c r="E43" i="56"/>
  <c r="M43" i="56"/>
  <c r="D46" i="56"/>
  <c r="S22" i="56"/>
  <c r="Q23" i="56"/>
  <c r="S24" i="56"/>
  <c r="G26" i="56"/>
  <c r="S27" i="56"/>
  <c r="Q28" i="56"/>
  <c r="S29" i="56"/>
  <c r="Q30" i="56"/>
  <c r="S31" i="56"/>
  <c r="Q32" i="56"/>
  <c r="S33" i="56"/>
  <c r="Q34" i="56"/>
  <c r="H47" i="56"/>
  <c r="H46" i="56"/>
  <c r="H45" i="56"/>
  <c r="P47" i="56"/>
  <c r="P46" i="56"/>
  <c r="P45" i="56"/>
  <c r="O22" i="56"/>
  <c r="M23" i="56"/>
  <c r="O24" i="56"/>
  <c r="M25" i="56"/>
  <c r="O27" i="56"/>
  <c r="M28" i="56"/>
  <c r="M30" i="56"/>
  <c r="O31" i="56"/>
  <c r="M32" i="56"/>
  <c r="O33" i="56"/>
  <c r="M34" i="56"/>
  <c r="O35" i="56"/>
  <c r="M36" i="56"/>
  <c r="I37" i="56"/>
  <c r="M38" i="56"/>
  <c r="I39" i="56"/>
  <c r="O39" i="56"/>
  <c r="E41" i="56"/>
  <c r="E8" i="56"/>
  <c r="I8" i="56"/>
  <c r="M8" i="56"/>
  <c r="Q8" i="56"/>
  <c r="I23" i="56"/>
  <c r="K24" i="56"/>
  <c r="I25" i="56"/>
  <c r="K27" i="56"/>
  <c r="I28" i="56"/>
  <c r="K29" i="56"/>
  <c r="I30" i="56"/>
  <c r="K31" i="56"/>
  <c r="I32" i="56"/>
  <c r="K33" i="56"/>
  <c r="I34" i="56"/>
  <c r="K35" i="56"/>
  <c r="I36" i="56"/>
  <c r="K37" i="56"/>
  <c r="I38" i="56"/>
  <c r="K39" i="56"/>
  <c r="S40" i="56"/>
  <c r="G41" i="56"/>
  <c r="O41" i="56"/>
  <c r="K42" i="56"/>
  <c r="S42" i="56"/>
  <c r="G43" i="56"/>
  <c r="S43" i="56"/>
  <c r="L46" i="56"/>
  <c r="E40" i="56"/>
  <c r="I41" i="56"/>
  <c r="Q41" i="56"/>
  <c r="E42" i="56"/>
  <c r="M42" i="56"/>
  <c r="I43" i="56"/>
  <c r="D45" i="56"/>
  <c r="S35" i="56"/>
  <c r="Q36" i="56"/>
  <c r="S37" i="56"/>
  <c r="Q38" i="56"/>
  <c r="S39" i="56"/>
  <c r="K41" i="56"/>
  <c r="S41" i="56"/>
  <c r="G42" i="56"/>
  <c r="O42" i="56"/>
  <c r="K43" i="56"/>
  <c r="L45" i="56"/>
  <c r="I23" i="57"/>
  <c r="O22" i="57"/>
  <c r="Q37" i="57"/>
  <c r="Q10" i="57"/>
  <c r="E11" i="57"/>
  <c r="Q12" i="57"/>
  <c r="Q16" i="57"/>
  <c r="E24" i="57"/>
  <c r="E29" i="57"/>
  <c r="E33" i="57"/>
  <c r="K10" i="57"/>
  <c r="S10" i="57"/>
  <c r="G11" i="57"/>
  <c r="O11" i="57"/>
  <c r="K12" i="57"/>
  <c r="S12" i="57"/>
  <c r="G13" i="57"/>
  <c r="O13" i="57"/>
  <c r="O15" i="57"/>
  <c r="O17" i="57"/>
  <c r="O19" i="57"/>
  <c r="G21" i="57"/>
  <c r="G22" i="57"/>
  <c r="S23" i="57"/>
  <c r="S25" i="57"/>
  <c r="S26" i="57"/>
  <c r="S28" i="57"/>
  <c r="S30" i="57"/>
  <c r="S32" i="57"/>
  <c r="S34" i="57"/>
  <c r="I10" i="57"/>
  <c r="I12" i="57"/>
  <c r="M13" i="57"/>
  <c r="Q14" i="57"/>
  <c r="Q20" i="57"/>
  <c r="E27" i="57"/>
  <c r="E31" i="57"/>
  <c r="E35" i="57"/>
  <c r="E10" i="57"/>
  <c r="M10" i="57"/>
  <c r="I11" i="57"/>
  <c r="Q11" i="57"/>
  <c r="E12" i="57"/>
  <c r="M12" i="57"/>
  <c r="I13" i="57"/>
  <c r="Q13" i="57"/>
  <c r="M14" i="57"/>
  <c r="M16" i="57"/>
  <c r="M18" i="57"/>
  <c r="M20" i="57"/>
  <c r="M11" i="57"/>
  <c r="E13" i="57"/>
  <c r="Q18" i="57"/>
  <c r="I20" i="57"/>
  <c r="G36" i="57"/>
  <c r="S22" i="57"/>
  <c r="G10" i="57"/>
  <c r="O10" i="57"/>
  <c r="K11" i="57"/>
  <c r="S11" i="57"/>
  <c r="G12" i="57"/>
  <c r="O12" i="57"/>
  <c r="K13" i="57"/>
  <c r="K15" i="57"/>
  <c r="K17" i="57"/>
  <c r="K19" i="57"/>
  <c r="K22" i="57"/>
  <c r="S9" i="57"/>
  <c r="S13" i="57"/>
  <c r="E14" i="57"/>
  <c r="K14" i="57"/>
  <c r="I15" i="57"/>
  <c r="S15" i="57"/>
  <c r="E16" i="57"/>
  <c r="K16" i="57"/>
  <c r="I17" i="57"/>
  <c r="S17" i="57"/>
  <c r="E18" i="57"/>
  <c r="K18" i="57"/>
  <c r="I19" i="57"/>
  <c r="S19" i="57"/>
  <c r="E20" i="57"/>
  <c r="K20" i="57"/>
  <c r="S21" i="57"/>
  <c r="I22" i="57"/>
  <c r="E23" i="57"/>
  <c r="K23" i="57"/>
  <c r="O24" i="57"/>
  <c r="I25" i="57"/>
  <c r="O27" i="57"/>
  <c r="I28" i="57"/>
  <c r="O29" i="57"/>
  <c r="I30" i="57"/>
  <c r="O31" i="57"/>
  <c r="I32" i="57"/>
  <c r="O33" i="57"/>
  <c r="I34" i="57"/>
  <c r="O35" i="57"/>
  <c r="I36" i="57"/>
  <c r="E37" i="57"/>
  <c r="M37" i="57"/>
  <c r="M35" i="57"/>
  <c r="M33" i="57"/>
  <c r="M31" i="57"/>
  <c r="M29" i="57"/>
  <c r="M27" i="57"/>
  <c r="M24" i="57"/>
  <c r="G14" i="57"/>
  <c r="E15" i="57"/>
  <c r="G16" i="57"/>
  <c r="E17" i="57"/>
  <c r="G18" i="57"/>
  <c r="E19" i="57"/>
  <c r="G20" i="57"/>
  <c r="E21" i="57"/>
  <c r="E22" i="57"/>
  <c r="G23" i="57"/>
  <c r="I24" i="57"/>
  <c r="Q24" i="57"/>
  <c r="I27" i="57"/>
  <c r="Q27" i="57"/>
  <c r="I29" i="57"/>
  <c r="Q29" i="57"/>
  <c r="I31" i="57"/>
  <c r="Q31" i="57"/>
  <c r="I33" i="57"/>
  <c r="Q33" i="57"/>
  <c r="I35" i="57"/>
  <c r="Q35" i="57"/>
  <c r="S36" i="57"/>
  <c r="S14" i="57"/>
  <c r="Q15" i="57"/>
  <c r="S16" i="57"/>
  <c r="Q17" i="57"/>
  <c r="S18" i="57"/>
  <c r="Q19" i="57"/>
  <c r="S20" i="57"/>
  <c r="Q22" i="57"/>
  <c r="M23" i="57"/>
  <c r="K24" i="57"/>
  <c r="M25" i="57"/>
  <c r="K27" i="57"/>
  <c r="M28" i="57"/>
  <c r="K29" i="57"/>
  <c r="M30" i="57"/>
  <c r="K31" i="57"/>
  <c r="M32" i="57"/>
  <c r="K33" i="57"/>
  <c r="M34" i="57"/>
  <c r="K35" i="57"/>
  <c r="M36" i="57"/>
  <c r="I37" i="57"/>
  <c r="K36" i="57"/>
  <c r="K34" i="57"/>
  <c r="K32" i="57"/>
  <c r="K30" i="57"/>
  <c r="K28" i="57"/>
  <c r="K25" i="57"/>
  <c r="I14" i="57"/>
  <c r="O14" i="57"/>
  <c r="G15" i="57"/>
  <c r="M15" i="57"/>
  <c r="I16" i="57"/>
  <c r="O16" i="57"/>
  <c r="G17" i="57"/>
  <c r="M17" i="57"/>
  <c r="I18" i="57"/>
  <c r="O18" i="57"/>
  <c r="G19" i="57"/>
  <c r="M19" i="57"/>
  <c r="O20" i="57"/>
  <c r="M22" i="57"/>
  <c r="O23" i="57"/>
  <c r="G25" i="57"/>
  <c r="G26" i="57"/>
  <c r="G28" i="57"/>
  <c r="O28" i="57"/>
  <c r="G30" i="57"/>
  <c r="O30" i="57"/>
  <c r="G32" i="57"/>
  <c r="O32" i="57"/>
  <c r="G34" i="57"/>
  <c r="O34" i="57"/>
  <c r="O36" i="57"/>
  <c r="O37" i="57"/>
  <c r="I38" i="57"/>
  <c r="Q38" i="57"/>
  <c r="E39" i="57"/>
  <c r="M39" i="57"/>
  <c r="E41" i="57"/>
  <c r="M41" i="57"/>
  <c r="I42" i="57"/>
  <c r="Q42" i="57"/>
  <c r="E43" i="57"/>
  <c r="M43" i="57"/>
  <c r="K37" i="57"/>
  <c r="K38" i="57"/>
  <c r="S38" i="57"/>
  <c r="G39" i="57"/>
  <c r="O39" i="57"/>
  <c r="G41" i="57"/>
  <c r="O41" i="57"/>
  <c r="K42" i="57"/>
  <c r="S42" i="57"/>
  <c r="G43" i="57"/>
  <c r="G24" i="57"/>
  <c r="E25" i="57"/>
  <c r="E26" i="57"/>
  <c r="G27" i="57"/>
  <c r="E28" i="57"/>
  <c r="G29" i="57"/>
  <c r="E30" i="57"/>
  <c r="G31" i="57"/>
  <c r="E32" i="57"/>
  <c r="G33" i="57"/>
  <c r="E34" i="57"/>
  <c r="G35" i="57"/>
  <c r="E36" i="57"/>
  <c r="G37" i="57"/>
  <c r="E38" i="57"/>
  <c r="M38" i="57"/>
  <c r="I39" i="57"/>
  <c r="Q39" i="57"/>
  <c r="E40" i="57"/>
  <c r="I41" i="57"/>
  <c r="Q41" i="57"/>
  <c r="E42" i="57"/>
  <c r="M42" i="57"/>
  <c r="I43" i="57"/>
  <c r="Q23" i="57"/>
  <c r="S24" i="57"/>
  <c r="S27" i="57"/>
  <c r="Q28" i="57"/>
  <c r="S29" i="57"/>
  <c r="Q30" i="57"/>
  <c r="S31" i="57"/>
  <c r="Q32" i="57"/>
  <c r="S33" i="57"/>
  <c r="Q34" i="57"/>
  <c r="S35" i="57"/>
  <c r="Q36" i="57"/>
  <c r="S37" i="57"/>
  <c r="G38" i="57"/>
  <c r="O38" i="57"/>
  <c r="K39" i="57"/>
  <c r="S39" i="57"/>
  <c r="G40" i="57"/>
  <c r="K41" i="57"/>
  <c r="S41" i="57"/>
  <c r="G42" i="57"/>
  <c r="O42" i="57"/>
  <c r="K43" i="57"/>
  <c r="S43" i="57"/>
  <c r="E8" i="57"/>
  <c r="S8" i="57"/>
  <c r="G8" i="57"/>
  <c r="O8" i="57"/>
  <c r="K8" i="57"/>
  <c r="N47" i="57"/>
  <c r="F46" i="57"/>
  <c r="N46" i="57"/>
  <c r="H47" i="57"/>
  <c r="H46" i="57"/>
  <c r="H45" i="57"/>
  <c r="P47" i="57"/>
  <c r="P46" i="57"/>
  <c r="P45" i="57"/>
  <c r="I8" i="57"/>
  <c r="M8" i="57"/>
  <c r="Q8" i="57"/>
  <c r="F45" i="57"/>
  <c r="F47" i="57"/>
  <c r="D47" i="57"/>
  <c r="D46" i="57"/>
  <c r="D45" i="57"/>
  <c r="L47" i="57"/>
  <c r="L46" i="57"/>
  <c r="L45" i="57"/>
  <c r="J47" i="57"/>
  <c r="J46" i="57"/>
  <c r="J45" i="57"/>
  <c r="R47" i="57"/>
  <c r="R46" i="57"/>
  <c r="R45" i="57"/>
  <c r="N45" i="57"/>
  <c r="M17" i="54"/>
  <c r="K12" i="54"/>
  <c r="S12" i="54"/>
  <c r="K14" i="54"/>
  <c r="S14" i="54"/>
  <c r="G16" i="54"/>
  <c r="G18" i="54"/>
  <c r="G20" i="54"/>
  <c r="G22" i="54"/>
  <c r="G23" i="54"/>
  <c r="G25" i="54"/>
  <c r="G8" i="54"/>
  <c r="O8" i="54"/>
  <c r="K9" i="54"/>
  <c r="Q11" i="54"/>
  <c r="Q13" i="54"/>
  <c r="E15" i="54"/>
  <c r="E17" i="54"/>
  <c r="E19" i="54"/>
  <c r="E9" i="54"/>
  <c r="O12" i="54"/>
  <c r="I17" i="54"/>
  <c r="M9" i="54"/>
  <c r="O10" i="54"/>
  <c r="O14" i="54"/>
  <c r="S16" i="54"/>
  <c r="S18" i="54"/>
  <c r="G9" i="54"/>
  <c r="E11" i="54"/>
  <c r="M11" i="54"/>
  <c r="E13" i="54"/>
  <c r="M13" i="54"/>
  <c r="I15" i="54"/>
  <c r="I19" i="54"/>
  <c r="I21" i="54"/>
  <c r="I24" i="54"/>
  <c r="E27" i="54"/>
  <c r="D37" i="54"/>
  <c r="D35" i="54"/>
  <c r="E26" i="54"/>
  <c r="E8" i="54"/>
  <c r="D36" i="54"/>
  <c r="J37" i="54"/>
  <c r="J36" i="54"/>
  <c r="J35" i="54"/>
  <c r="E10" i="54"/>
  <c r="G11" i="54"/>
  <c r="E12" i="54"/>
  <c r="G13" i="54"/>
  <c r="E14" i="54"/>
  <c r="O15" i="54"/>
  <c r="I16" i="54"/>
  <c r="O16" i="54"/>
  <c r="S17" i="54"/>
  <c r="K18" i="54"/>
  <c r="O19" i="54"/>
  <c r="I20" i="54"/>
  <c r="O20" i="54"/>
  <c r="O21" i="54"/>
  <c r="O22" i="54"/>
  <c r="O23" i="54"/>
  <c r="O24" i="54"/>
  <c r="S25" i="54"/>
  <c r="G26" i="54"/>
  <c r="M27" i="54"/>
  <c r="F37" i="54"/>
  <c r="F36" i="54"/>
  <c r="F35" i="54"/>
  <c r="K8" i="54"/>
  <c r="P37" i="54"/>
  <c r="P36" i="54"/>
  <c r="P35" i="54"/>
  <c r="Q8" i="54"/>
  <c r="S9" i="54"/>
  <c r="Q10" i="54"/>
  <c r="S11" i="54"/>
  <c r="Q12" i="54"/>
  <c r="S13" i="54"/>
  <c r="Q14" i="54"/>
  <c r="K15" i="54"/>
  <c r="Q15" i="54"/>
  <c r="Q16" i="54"/>
  <c r="M18" i="54"/>
  <c r="K19" i="54"/>
  <c r="Q19" i="54"/>
  <c r="Q20" i="54"/>
  <c r="E21" i="54"/>
  <c r="Q21" i="54"/>
  <c r="Q22" i="54"/>
  <c r="Q23" i="54"/>
  <c r="E24" i="54"/>
  <c r="Q24" i="54"/>
  <c r="I26" i="54"/>
  <c r="L37" i="54"/>
  <c r="L35" i="54"/>
  <c r="M8" i="54"/>
  <c r="L36" i="54"/>
  <c r="R37" i="54"/>
  <c r="R36" i="54"/>
  <c r="R35" i="54"/>
  <c r="S26" i="54"/>
  <c r="I9" i="54"/>
  <c r="O9" i="54"/>
  <c r="M10" i="54"/>
  <c r="I11" i="54"/>
  <c r="O11" i="54"/>
  <c r="G12" i="54"/>
  <c r="M12" i="54"/>
  <c r="I13" i="54"/>
  <c r="O13" i="54"/>
  <c r="G14" i="54"/>
  <c r="M14" i="54"/>
  <c r="S15" i="54"/>
  <c r="K16" i="54"/>
  <c r="O17" i="54"/>
  <c r="I18" i="54"/>
  <c r="O18" i="54"/>
  <c r="S19" i="54"/>
  <c r="K20" i="54"/>
  <c r="S20" i="54"/>
  <c r="S21" i="54"/>
  <c r="K22" i="54"/>
  <c r="S22" i="54"/>
  <c r="K23" i="54"/>
  <c r="S23" i="54"/>
  <c r="S24" i="54"/>
  <c r="K25" i="54"/>
  <c r="Q27" i="54"/>
  <c r="H37" i="54"/>
  <c r="H36" i="54"/>
  <c r="H35" i="54"/>
  <c r="I27" i="54"/>
  <c r="I8" i="54"/>
  <c r="N37" i="54"/>
  <c r="N36" i="54"/>
  <c r="N35" i="54"/>
  <c r="S8" i="54"/>
  <c r="I10" i="54"/>
  <c r="K11" i="54"/>
  <c r="I12" i="54"/>
  <c r="K13" i="54"/>
  <c r="I14" i="54"/>
  <c r="M15" i="54"/>
  <c r="M16" i="54"/>
  <c r="K17" i="54"/>
  <c r="Q17" i="54"/>
  <c r="Q18" i="54"/>
  <c r="M19" i="54"/>
  <c r="M20" i="54"/>
  <c r="M21" i="54"/>
  <c r="M22" i="54"/>
  <c r="M23" i="54"/>
  <c r="M24" i="54"/>
  <c r="M25" i="54"/>
  <c r="M26" i="54"/>
  <c r="G27" i="54"/>
  <c r="E28" i="54"/>
  <c r="M28" i="54"/>
  <c r="I29" i="54"/>
  <c r="Q29" i="54"/>
  <c r="E30" i="54"/>
  <c r="M30" i="54"/>
  <c r="I31" i="54"/>
  <c r="Q31" i="54"/>
  <c r="E32" i="54"/>
  <c r="M32" i="54"/>
  <c r="I33" i="54"/>
  <c r="Q33" i="54"/>
  <c r="O26" i="54"/>
  <c r="S27" i="54"/>
  <c r="G28" i="54"/>
  <c r="O28" i="54"/>
  <c r="K29" i="54"/>
  <c r="S29" i="54"/>
  <c r="G30" i="54"/>
  <c r="O30" i="54"/>
  <c r="K31" i="54"/>
  <c r="S31" i="54"/>
  <c r="G32" i="54"/>
  <c r="O32" i="54"/>
  <c r="K33" i="54"/>
  <c r="S33" i="54"/>
  <c r="K21" i="54"/>
  <c r="I22" i="54"/>
  <c r="I23" i="54"/>
  <c r="K24" i="54"/>
  <c r="I25" i="54"/>
  <c r="G15" i="54"/>
  <c r="E16" i="54"/>
  <c r="G17" i="54"/>
  <c r="E18" i="54"/>
  <c r="G19" i="54"/>
  <c r="E20" i="54"/>
  <c r="G21" i="54"/>
  <c r="E22" i="54"/>
  <c r="E23" i="54"/>
  <c r="G24" i="54"/>
  <c r="E25" i="54"/>
  <c r="K26" i="54"/>
  <c r="O27" i="54"/>
  <c r="I28" i="54"/>
  <c r="Q28" i="54"/>
  <c r="E29" i="54"/>
  <c r="M29" i="54"/>
  <c r="I30" i="54"/>
  <c r="Q30" i="54"/>
  <c r="E31" i="54"/>
  <c r="M31" i="54"/>
  <c r="I32" i="54"/>
  <c r="Q32" i="54"/>
  <c r="E33" i="54"/>
  <c r="M33" i="54"/>
  <c r="K27" i="54"/>
  <c r="K28" i="54"/>
  <c r="S28" i="54"/>
  <c r="G29" i="54"/>
  <c r="O29" i="54"/>
  <c r="K30" i="54"/>
  <c r="S30" i="54"/>
  <c r="G31" i="54"/>
  <c r="O31" i="54"/>
  <c r="K32" i="54"/>
  <c r="S32" i="54"/>
  <c r="G33" i="54"/>
  <c r="O33" i="54"/>
  <c r="E18" i="55"/>
  <c r="S11" i="55"/>
  <c r="Q10" i="55"/>
  <c r="S13" i="55"/>
  <c r="G18" i="55"/>
  <c r="O18" i="55"/>
  <c r="Q12" i="55"/>
  <c r="O9" i="55"/>
  <c r="K9" i="55"/>
  <c r="K13" i="55"/>
  <c r="M18" i="55"/>
  <c r="G9" i="55"/>
  <c r="G11" i="55"/>
  <c r="O11" i="55"/>
  <c r="K12" i="55"/>
  <c r="Q14" i="55"/>
  <c r="I18" i="55"/>
  <c r="Q18" i="55"/>
  <c r="K18" i="55"/>
  <c r="S18" i="55"/>
  <c r="K11" i="55"/>
  <c r="E13" i="55"/>
  <c r="S9" i="55"/>
  <c r="G10" i="55"/>
  <c r="O10" i="55"/>
  <c r="S12" i="55"/>
  <c r="K14" i="55"/>
  <c r="E9" i="55"/>
  <c r="G12" i="55"/>
  <c r="O12" i="55"/>
  <c r="S14" i="55"/>
  <c r="S10" i="55"/>
  <c r="K10" i="55"/>
  <c r="E11" i="55"/>
  <c r="G14" i="55"/>
  <c r="O14" i="55"/>
  <c r="M15" i="55"/>
  <c r="Q16" i="55"/>
  <c r="Q19" i="55"/>
  <c r="I21" i="55"/>
  <c r="E22" i="55"/>
  <c r="Q9" i="55"/>
  <c r="M10" i="55"/>
  <c r="Q11" i="55"/>
  <c r="M12" i="55"/>
  <c r="Q13" i="55"/>
  <c r="M14" i="55"/>
  <c r="E15" i="55"/>
  <c r="I16" i="55"/>
  <c r="M17" i="55"/>
  <c r="I19" i="55"/>
  <c r="E20" i="55"/>
  <c r="Q21" i="55"/>
  <c r="M22" i="55"/>
  <c r="M9" i="55"/>
  <c r="I10" i="55"/>
  <c r="M11" i="55"/>
  <c r="I12" i="55"/>
  <c r="M13" i="55"/>
  <c r="I14" i="55"/>
  <c r="E17" i="55"/>
  <c r="M20" i="55"/>
  <c r="I9" i="55"/>
  <c r="E10" i="55"/>
  <c r="I11" i="55"/>
  <c r="E12" i="55"/>
  <c r="I13" i="55"/>
  <c r="E14" i="55"/>
  <c r="E23" i="55"/>
  <c r="E25" i="55"/>
  <c r="I26" i="55"/>
  <c r="M27" i="55"/>
  <c r="I28" i="55"/>
  <c r="M29" i="55"/>
  <c r="I30" i="55"/>
  <c r="E31" i="55"/>
  <c r="Q32" i="55"/>
  <c r="E33" i="55"/>
  <c r="G15" i="55"/>
  <c r="O15" i="55"/>
  <c r="K16" i="55"/>
  <c r="S16" i="55"/>
  <c r="G17" i="55"/>
  <c r="O17" i="55"/>
  <c r="K19" i="55"/>
  <c r="S19" i="55"/>
  <c r="G20" i="55"/>
  <c r="O20" i="55"/>
  <c r="K21" i="55"/>
  <c r="S21" i="55"/>
  <c r="G22" i="55"/>
  <c r="O22" i="55"/>
  <c r="G23" i="55"/>
  <c r="O23" i="55"/>
  <c r="K24" i="55"/>
  <c r="S24" i="55"/>
  <c r="G25" i="55"/>
  <c r="K26" i="55"/>
  <c r="S26" i="55"/>
  <c r="G27" i="55"/>
  <c r="O27" i="55"/>
  <c r="K28" i="55"/>
  <c r="S28" i="55"/>
  <c r="G29" i="55"/>
  <c r="O29" i="55"/>
  <c r="K30" i="55"/>
  <c r="S30" i="55"/>
  <c r="G31" i="55"/>
  <c r="O31" i="55"/>
  <c r="K32" i="55"/>
  <c r="S32" i="55"/>
  <c r="G33" i="55"/>
  <c r="O33" i="55"/>
  <c r="M23" i="55"/>
  <c r="Q24" i="55"/>
  <c r="E27" i="55"/>
  <c r="Q28" i="55"/>
  <c r="Q30" i="55"/>
  <c r="M31" i="55"/>
  <c r="I32" i="55"/>
  <c r="M33" i="55"/>
  <c r="M8" i="55"/>
  <c r="Q8" i="55"/>
  <c r="I15" i="55"/>
  <c r="Q15" i="55"/>
  <c r="E16" i="55"/>
  <c r="M16" i="55"/>
  <c r="I17" i="55"/>
  <c r="Q17" i="55"/>
  <c r="E19" i="55"/>
  <c r="M19" i="55"/>
  <c r="I20" i="55"/>
  <c r="Q20" i="55"/>
  <c r="E21" i="55"/>
  <c r="M21" i="55"/>
  <c r="I22" i="55"/>
  <c r="Q22" i="55"/>
  <c r="I23" i="55"/>
  <c r="Q23" i="55"/>
  <c r="E24" i="55"/>
  <c r="M24" i="55"/>
  <c r="I25" i="55"/>
  <c r="E26" i="55"/>
  <c r="M26" i="55"/>
  <c r="I27" i="55"/>
  <c r="Q27" i="55"/>
  <c r="E28" i="55"/>
  <c r="M28" i="55"/>
  <c r="I29" i="55"/>
  <c r="Q29" i="55"/>
  <c r="E30" i="55"/>
  <c r="M30" i="55"/>
  <c r="I31" i="55"/>
  <c r="Q31" i="55"/>
  <c r="E32" i="55"/>
  <c r="M32" i="55"/>
  <c r="I33" i="55"/>
  <c r="Q33" i="55"/>
  <c r="I24" i="55"/>
  <c r="M25" i="55"/>
  <c r="E29" i="55"/>
  <c r="K15" i="55"/>
  <c r="S15" i="55"/>
  <c r="G16" i="55"/>
  <c r="O16" i="55"/>
  <c r="K17" i="55"/>
  <c r="S17" i="55"/>
  <c r="G19" i="55"/>
  <c r="O19" i="55"/>
  <c r="K20" i="55"/>
  <c r="S20" i="55"/>
  <c r="G21" i="55"/>
  <c r="O21" i="55"/>
  <c r="K22" i="55"/>
  <c r="S22" i="55"/>
  <c r="K23" i="55"/>
  <c r="S23" i="55"/>
  <c r="G24" i="55"/>
  <c r="O24" i="55"/>
  <c r="K25" i="55"/>
  <c r="S25" i="55"/>
  <c r="G26" i="55"/>
  <c r="O26" i="55"/>
  <c r="K27" i="55"/>
  <c r="S27" i="55"/>
  <c r="G28" i="55"/>
  <c r="O28" i="55"/>
  <c r="K29" i="55"/>
  <c r="S29" i="55"/>
  <c r="G30" i="55"/>
  <c r="O30" i="55"/>
  <c r="K31" i="55"/>
  <c r="S31" i="55"/>
  <c r="G32" i="55"/>
  <c r="O32" i="55"/>
  <c r="K33" i="55"/>
  <c r="S33" i="55"/>
  <c r="R37" i="55"/>
  <c r="R36" i="55"/>
  <c r="R35" i="55"/>
  <c r="S8" i="55"/>
  <c r="H37" i="55"/>
  <c r="H36" i="55"/>
  <c r="H35" i="55"/>
  <c r="D37" i="55"/>
  <c r="D35" i="55"/>
  <c r="I8" i="55"/>
  <c r="E8" i="55"/>
  <c r="J37" i="55"/>
  <c r="J36" i="55"/>
  <c r="J35" i="55"/>
  <c r="K8" i="55"/>
  <c r="P37" i="55"/>
  <c r="P36" i="55"/>
  <c r="P35" i="55"/>
  <c r="N37" i="55"/>
  <c r="N36" i="55"/>
  <c r="N35" i="55"/>
  <c r="O8" i="55"/>
  <c r="F37" i="55"/>
  <c r="F36" i="55"/>
  <c r="F35" i="55"/>
  <c r="G8" i="55"/>
  <c r="L37" i="55"/>
  <c r="L35" i="55"/>
  <c r="L36" i="55"/>
  <c r="D36" i="55"/>
  <c r="E10" i="51"/>
  <c r="Y11" i="51"/>
  <c r="U12" i="51"/>
  <c r="Q13" i="51"/>
  <c r="U14" i="51"/>
  <c r="K9" i="51"/>
  <c r="S9" i="51"/>
  <c r="AA9" i="51"/>
  <c r="G10" i="51"/>
  <c r="O10" i="51"/>
  <c r="W10" i="51"/>
  <c r="K11" i="51"/>
  <c r="S11" i="51"/>
  <c r="AA11" i="51"/>
  <c r="G12" i="51"/>
  <c r="O12" i="51"/>
  <c r="K13" i="51"/>
  <c r="S13" i="51"/>
  <c r="AA13" i="51"/>
  <c r="G14" i="51"/>
  <c r="O14" i="51"/>
  <c r="U10" i="51"/>
  <c r="Q11" i="51"/>
  <c r="M12" i="51"/>
  <c r="I13" i="51"/>
  <c r="E14" i="51"/>
  <c r="H18" i="51"/>
  <c r="P18" i="51"/>
  <c r="X18" i="51"/>
  <c r="E9" i="51"/>
  <c r="M9" i="51"/>
  <c r="U9" i="51"/>
  <c r="I10" i="51"/>
  <c r="Q10" i="51"/>
  <c r="Y10" i="51"/>
  <c r="E11" i="51"/>
  <c r="M11" i="51"/>
  <c r="U11" i="51"/>
  <c r="I12" i="51"/>
  <c r="Q12" i="51"/>
  <c r="E13" i="51"/>
  <c r="M13" i="51"/>
  <c r="U13" i="51"/>
  <c r="I14" i="51"/>
  <c r="Q14" i="51"/>
  <c r="M10" i="51"/>
  <c r="I11" i="51"/>
  <c r="E12" i="51"/>
  <c r="M14" i="51"/>
  <c r="G9" i="51"/>
  <c r="O9" i="51"/>
  <c r="W9" i="51"/>
  <c r="K10" i="51"/>
  <c r="S10" i="51"/>
  <c r="AA10" i="51"/>
  <c r="G11" i="51"/>
  <c r="O11" i="51"/>
  <c r="W11" i="51"/>
  <c r="K12" i="51"/>
  <c r="S12" i="51"/>
  <c r="AA12" i="51"/>
  <c r="G13" i="51"/>
  <c r="O13" i="51"/>
  <c r="K14" i="51"/>
  <c r="S14" i="51"/>
  <c r="AA14" i="51"/>
  <c r="D16" i="51"/>
  <c r="L16" i="51"/>
  <c r="T16" i="51"/>
  <c r="D17" i="51"/>
  <c r="L17" i="51"/>
  <c r="T17" i="51"/>
  <c r="D18" i="51"/>
  <c r="L18" i="51"/>
  <c r="T18" i="51"/>
  <c r="I8" i="51"/>
  <c r="Q8" i="51"/>
  <c r="Y8" i="51"/>
  <c r="F16" i="51"/>
  <c r="N16" i="51"/>
  <c r="V16" i="51"/>
  <c r="F17" i="51"/>
  <c r="N17" i="51"/>
  <c r="V17" i="51"/>
  <c r="F18" i="51"/>
  <c r="N18" i="51"/>
  <c r="V18" i="51"/>
  <c r="H16" i="51"/>
  <c r="P16" i="51"/>
  <c r="X16" i="51"/>
  <c r="H17" i="51"/>
  <c r="P17" i="51"/>
  <c r="X17" i="51"/>
  <c r="K8" i="51"/>
  <c r="S8" i="51"/>
  <c r="AA8" i="51"/>
  <c r="J16" i="51"/>
  <c r="R16" i="51"/>
  <c r="Z16" i="51"/>
  <c r="J17" i="51"/>
  <c r="R17" i="51"/>
  <c r="Z17" i="51"/>
  <c r="F18" i="52"/>
  <c r="F17" i="52"/>
  <c r="F16" i="52"/>
  <c r="J18" i="52"/>
  <c r="J16" i="52"/>
  <c r="J17" i="52"/>
  <c r="N18" i="52"/>
  <c r="N17" i="52"/>
  <c r="N16" i="52"/>
  <c r="V18" i="52"/>
  <c r="V17" i="52"/>
  <c r="V16" i="52"/>
  <c r="Z18" i="52"/>
  <c r="Z16" i="52"/>
  <c r="Z17" i="52"/>
  <c r="R17" i="52"/>
  <c r="R18" i="52"/>
  <c r="R16" i="52"/>
  <c r="D18" i="52"/>
  <c r="D16" i="52"/>
  <c r="D17" i="52"/>
  <c r="H18" i="52"/>
  <c r="H17" i="52"/>
  <c r="H16" i="52"/>
  <c r="L17" i="52"/>
  <c r="L18" i="52"/>
  <c r="P18" i="52"/>
  <c r="P17" i="52"/>
  <c r="P16" i="52"/>
  <c r="T18" i="52"/>
  <c r="T16" i="52"/>
  <c r="T17" i="52"/>
  <c r="X18" i="52"/>
  <c r="X17" i="52"/>
  <c r="X16" i="52"/>
  <c r="L16" i="52"/>
  <c r="K11" i="49"/>
  <c r="S11" i="49"/>
  <c r="K13" i="49"/>
  <c r="AA13" i="49"/>
  <c r="G14" i="49"/>
  <c r="O14" i="49"/>
  <c r="K15" i="49"/>
  <c r="AA15" i="49"/>
  <c r="K9" i="49"/>
  <c r="S15" i="49"/>
  <c r="E10" i="49"/>
  <c r="M10" i="49"/>
  <c r="U10" i="49"/>
  <c r="E11" i="49"/>
  <c r="M11" i="49"/>
  <c r="U11" i="49"/>
  <c r="I12" i="49"/>
  <c r="Q12" i="49"/>
  <c r="E13" i="49"/>
  <c r="M13" i="49"/>
  <c r="U13" i="49"/>
  <c r="I16" i="49"/>
  <c r="S13" i="49"/>
  <c r="E9" i="49"/>
  <c r="M9" i="49"/>
  <c r="AA9" i="49"/>
  <c r="G10" i="49"/>
  <c r="O10" i="49"/>
  <c r="AA10" i="49"/>
  <c r="G11" i="49"/>
  <c r="O11" i="49"/>
  <c r="K12" i="49"/>
  <c r="S12" i="49"/>
  <c r="AA12" i="49"/>
  <c r="G13" i="49"/>
  <c r="O13" i="49"/>
  <c r="K14" i="49"/>
  <c r="O15" i="49"/>
  <c r="G9" i="49"/>
  <c r="O9" i="49"/>
  <c r="I10" i="49"/>
  <c r="Q10" i="49"/>
  <c r="I11" i="49"/>
  <c r="Q11" i="49"/>
  <c r="E12" i="49"/>
  <c r="M12" i="49"/>
  <c r="U12" i="49"/>
  <c r="I13" i="49"/>
  <c r="Q13" i="49"/>
  <c r="E14" i="49"/>
  <c r="U14" i="49"/>
  <c r="E16" i="49"/>
  <c r="U16" i="49"/>
  <c r="P30" i="49"/>
  <c r="P29" i="49"/>
  <c r="P28" i="49"/>
  <c r="I17" i="49"/>
  <c r="U19" i="49"/>
  <c r="Q20" i="49"/>
  <c r="M21" i="49"/>
  <c r="O23" i="49"/>
  <c r="W26" i="49"/>
  <c r="M8" i="49"/>
  <c r="S9" i="49"/>
  <c r="U15" i="49"/>
  <c r="O16" i="49"/>
  <c r="K17" i="49"/>
  <c r="S17" i="49"/>
  <c r="AA17" i="49"/>
  <c r="K18" i="49"/>
  <c r="S18" i="49"/>
  <c r="AA18" i="49"/>
  <c r="G19" i="49"/>
  <c r="O19" i="49"/>
  <c r="K20" i="49"/>
  <c r="S20" i="49"/>
  <c r="AA20" i="49"/>
  <c r="G21" i="49"/>
  <c r="O21" i="49"/>
  <c r="E22" i="49"/>
  <c r="M22" i="49"/>
  <c r="U22" i="49"/>
  <c r="I23" i="49"/>
  <c r="Q23" i="49"/>
  <c r="Y23" i="49"/>
  <c r="E24" i="49"/>
  <c r="M24" i="49"/>
  <c r="U24" i="49"/>
  <c r="E25" i="49"/>
  <c r="M25" i="49"/>
  <c r="U25" i="49"/>
  <c r="I26" i="49"/>
  <c r="Q26" i="49"/>
  <c r="Y26" i="49"/>
  <c r="T28" i="49"/>
  <c r="D30" i="49"/>
  <c r="H30" i="49"/>
  <c r="H29" i="49"/>
  <c r="H28" i="49"/>
  <c r="S14" i="49"/>
  <c r="I15" i="49"/>
  <c r="M16" i="49"/>
  <c r="Q17" i="49"/>
  <c r="Q18" i="49"/>
  <c r="E19" i="49"/>
  <c r="I20" i="49"/>
  <c r="K22" i="49"/>
  <c r="AA22" i="49"/>
  <c r="W23" i="49"/>
  <c r="S24" i="49"/>
  <c r="AA25" i="49"/>
  <c r="O26" i="49"/>
  <c r="L28" i="49"/>
  <c r="E8" i="49"/>
  <c r="I8" i="49"/>
  <c r="Q8" i="49"/>
  <c r="U8" i="49"/>
  <c r="F30" i="49"/>
  <c r="F29" i="49"/>
  <c r="F28" i="49"/>
  <c r="J30" i="49"/>
  <c r="J29" i="49"/>
  <c r="J28" i="49"/>
  <c r="N30" i="49"/>
  <c r="N29" i="49"/>
  <c r="N28" i="49"/>
  <c r="R30" i="49"/>
  <c r="R29" i="49"/>
  <c r="R28" i="49"/>
  <c r="V30" i="49"/>
  <c r="V29" i="49"/>
  <c r="V28" i="49"/>
  <c r="Z30" i="49"/>
  <c r="Z29" i="49"/>
  <c r="Z28" i="49"/>
  <c r="AA14" i="49"/>
  <c r="Q15" i="49"/>
  <c r="K16" i="49"/>
  <c r="E17" i="49"/>
  <c r="M17" i="49"/>
  <c r="U17" i="49"/>
  <c r="E18" i="49"/>
  <c r="M18" i="49"/>
  <c r="U18" i="49"/>
  <c r="I19" i="49"/>
  <c r="Q19" i="49"/>
  <c r="E20" i="49"/>
  <c r="M20" i="49"/>
  <c r="U20" i="49"/>
  <c r="I21" i="49"/>
  <c r="AA21" i="49"/>
  <c r="G22" i="49"/>
  <c r="O22" i="49"/>
  <c r="K23" i="49"/>
  <c r="S23" i="49"/>
  <c r="AA23" i="49"/>
  <c r="G24" i="49"/>
  <c r="O24" i="49"/>
  <c r="AA24" i="49"/>
  <c r="G25" i="49"/>
  <c r="O25" i="49"/>
  <c r="W25" i="49"/>
  <c r="K26" i="49"/>
  <c r="S26" i="49"/>
  <c r="AA26" i="49"/>
  <c r="D29" i="49"/>
  <c r="L30" i="49"/>
  <c r="X30" i="49"/>
  <c r="X29" i="49"/>
  <c r="X28" i="49"/>
  <c r="S16" i="49"/>
  <c r="I18" i="49"/>
  <c r="M19" i="49"/>
  <c r="E21" i="49"/>
  <c r="S22" i="49"/>
  <c r="G23" i="49"/>
  <c r="K24" i="49"/>
  <c r="K25" i="49"/>
  <c r="S25" i="49"/>
  <c r="G26" i="49"/>
  <c r="T29" i="49"/>
  <c r="E15" i="49"/>
  <c r="G8" i="49"/>
  <c r="K8" i="49"/>
  <c r="O8" i="49"/>
  <c r="S8" i="49"/>
  <c r="AA8" i="49"/>
  <c r="I14" i="49"/>
  <c r="M14" i="49"/>
  <c r="Q14" i="49"/>
  <c r="G15" i="49"/>
  <c r="M15" i="49"/>
  <c r="G16" i="49"/>
  <c r="Q16" i="49"/>
  <c r="AA16" i="49"/>
  <c r="G17" i="49"/>
  <c r="O17" i="49"/>
  <c r="G18" i="49"/>
  <c r="O18" i="49"/>
  <c r="K19" i="49"/>
  <c r="S19" i="49"/>
  <c r="AA19" i="49"/>
  <c r="G20" i="49"/>
  <c r="O20" i="49"/>
  <c r="K21" i="49"/>
  <c r="I22" i="49"/>
  <c r="Q22" i="49"/>
  <c r="E23" i="49"/>
  <c r="M23" i="49"/>
  <c r="U23" i="49"/>
  <c r="I24" i="49"/>
  <c r="Q24" i="49"/>
  <c r="I25" i="49"/>
  <c r="Q25" i="49"/>
  <c r="Y25" i="49"/>
  <c r="E26" i="49"/>
  <c r="M26" i="49"/>
  <c r="U26" i="49"/>
  <c r="M12" i="50"/>
  <c r="M9" i="50"/>
  <c r="I10" i="50"/>
  <c r="S10" i="50"/>
  <c r="S12" i="50"/>
  <c r="M15" i="50"/>
  <c r="E12" i="50"/>
  <c r="I9" i="50"/>
  <c r="O13" i="50"/>
  <c r="U12" i="50"/>
  <c r="E10" i="50"/>
  <c r="U10" i="50"/>
  <c r="AA13" i="50"/>
  <c r="M14" i="50"/>
  <c r="U14" i="50"/>
  <c r="G10" i="50"/>
  <c r="M11" i="50"/>
  <c r="E14" i="50"/>
  <c r="I16" i="50"/>
  <c r="E9" i="50"/>
  <c r="K13" i="50"/>
  <c r="Q14" i="50"/>
  <c r="AA11" i="50"/>
  <c r="Q10" i="50"/>
  <c r="K11" i="50"/>
  <c r="O14" i="50"/>
  <c r="G11" i="50"/>
  <c r="Q11" i="50"/>
  <c r="Q13" i="50"/>
  <c r="I14" i="50"/>
  <c r="E15" i="50"/>
  <c r="M17" i="50"/>
  <c r="M18" i="50"/>
  <c r="Q19" i="50"/>
  <c r="U20" i="50"/>
  <c r="M22" i="50"/>
  <c r="Q23" i="50"/>
  <c r="E24" i="50"/>
  <c r="I25" i="50"/>
  <c r="Y25" i="50"/>
  <c r="U26" i="50"/>
  <c r="K14" i="50"/>
  <c r="AA14" i="50"/>
  <c r="G15" i="50"/>
  <c r="O15" i="50"/>
  <c r="W15" i="50"/>
  <c r="K16" i="50"/>
  <c r="S16" i="50"/>
  <c r="AA16" i="50"/>
  <c r="G17" i="50"/>
  <c r="O17" i="50"/>
  <c r="W17" i="50"/>
  <c r="G18" i="50"/>
  <c r="O18" i="50"/>
  <c r="W18" i="50"/>
  <c r="K19" i="50"/>
  <c r="S19" i="50"/>
  <c r="AA19" i="50"/>
  <c r="G20" i="50"/>
  <c r="O20" i="50"/>
  <c r="W20" i="50"/>
  <c r="K21" i="50"/>
  <c r="AA21" i="50"/>
  <c r="G22" i="50"/>
  <c r="O22" i="50"/>
  <c r="W22" i="50"/>
  <c r="K23" i="50"/>
  <c r="S23" i="50"/>
  <c r="AA23" i="50"/>
  <c r="G24" i="50"/>
  <c r="O24" i="50"/>
  <c r="K25" i="50"/>
  <c r="S25" i="50"/>
  <c r="AA25" i="50"/>
  <c r="G26" i="50"/>
  <c r="O26" i="50"/>
  <c r="W26" i="50"/>
  <c r="E17" i="50"/>
  <c r="E18" i="50"/>
  <c r="I19" i="50"/>
  <c r="E20" i="50"/>
  <c r="U22" i="50"/>
  <c r="Y23" i="50"/>
  <c r="U24" i="50"/>
  <c r="M26" i="50"/>
  <c r="G9" i="50"/>
  <c r="K9" i="50"/>
  <c r="O9" i="50"/>
  <c r="S9" i="50"/>
  <c r="AA9" i="50"/>
  <c r="O11" i="50"/>
  <c r="S11" i="50"/>
  <c r="W11" i="50"/>
  <c r="Q12" i="50"/>
  <c r="G14" i="50"/>
  <c r="W14" i="50"/>
  <c r="I15" i="50"/>
  <c r="Q15" i="50"/>
  <c r="Y15" i="50"/>
  <c r="E16" i="50"/>
  <c r="M16" i="50"/>
  <c r="U16" i="50"/>
  <c r="I17" i="50"/>
  <c r="Q17" i="50"/>
  <c r="Y17" i="50"/>
  <c r="I18" i="50"/>
  <c r="Q18" i="50"/>
  <c r="Y18" i="50"/>
  <c r="E19" i="50"/>
  <c r="M19" i="50"/>
  <c r="U19" i="50"/>
  <c r="I20" i="50"/>
  <c r="Q20" i="50"/>
  <c r="Y20" i="50"/>
  <c r="E21" i="50"/>
  <c r="M21" i="50"/>
  <c r="I22" i="50"/>
  <c r="Q22" i="50"/>
  <c r="Y22" i="50"/>
  <c r="E23" i="50"/>
  <c r="M23" i="50"/>
  <c r="U23" i="50"/>
  <c r="I24" i="50"/>
  <c r="Q24" i="50"/>
  <c r="E25" i="50"/>
  <c r="M25" i="50"/>
  <c r="U25" i="50"/>
  <c r="I26" i="50"/>
  <c r="Q26" i="50"/>
  <c r="Y26" i="50"/>
  <c r="U15" i="50"/>
  <c r="U17" i="50"/>
  <c r="U18" i="50"/>
  <c r="Y19" i="50"/>
  <c r="M20" i="50"/>
  <c r="I21" i="50"/>
  <c r="E22" i="50"/>
  <c r="I23" i="50"/>
  <c r="M24" i="50"/>
  <c r="Q25" i="50"/>
  <c r="E26" i="50"/>
  <c r="Q8" i="50"/>
  <c r="Y13" i="50"/>
  <c r="S14" i="50"/>
  <c r="K15" i="50"/>
  <c r="S15" i="50"/>
  <c r="AA15" i="50"/>
  <c r="G16" i="50"/>
  <c r="O16" i="50"/>
  <c r="K17" i="50"/>
  <c r="S17" i="50"/>
  <c r="AA17" i="50"/>
  <c r="K18" i="50"/>
  <c r="S18" i="50"/>
  <c r="AA18" i="50"/>
  <c r="G19" i="50"/>
  <c r="O19" i="50"/>
  <c r="W19" i="50"/>
  <c r="K20" i="50"/>
  <c r="S20" i="50"/>
  <c r="AA20" i="50"/>
  <c r="G21" i="50"/>
  <c r="O21" i="50"/>
  <c r="K22" i="50"/>
  <c r="S22" i="50"/>
  <c r="AA22" i="50"/>
  <c r="G23" i="50"/>
  <c r="O23" i="50"/>
  <c r="W23" i="50"/>
  <c r="K24" i="50"/>
  <c r="S24" i="50"/>
  <c r="AA24" i="50"/>
  <c r="G25" i="50"/>
  <c r="O25" i="50"/>
  <c r="W25" i="50"/>
  <c r="K26" i="50"/>
  <c r="S26" i="50"/>
  <c r="AA26" i="50"/>
  <c r="N29" i="50"/>
  <c r="N30" i="50"/>
  <c r="N28" i="50"/>
  <c r="O8" i="50"/>
  <c r="J30" i="50"/>
  <c r="J29" i="50"/>
  <c r="J28" i="50"/>
  <c r="K8" i="50"/>
  <c r="X30" i="50"/>
  <c r="X29" i="50"/>
  <c r="X28" i="50"/>
  <c r="Y8" i="50"/>
  <c r="F28" i="50"/>
  <c r="F29" i="50"/>
  <c r="F30" i="50"/>
  <c r="G8" i="50"/>
  <c r="I8" i="50"/>
  <c r="R30" i="50"/>
  <c r="R29" i="50"/>
  <c r="R28" i="50"/>
  <c r="S8" i="50"/>
  <c r="T30" i="50"/>
  <c r="T29" i="50"/>
  <c r="T28" i="50"/>
  <c r="D30" i="50"/>
  <c r="D29" i="50"/>
  <c r="D28" i="50"/>
  <c r="H30" i="50"/>
  <c r="H29" i="50"/>
  <c r="H28" i="50"/>
  <c r="L30" i="50"/>
  <c r="L29" i="50"/>
  <c r="L28" i="50"/>
  <c r="P30" i="50"/>
  <c r="P29" i="50"/>
  <c r="P28" i="50"/>
  <c r="U8" i="50"/>
  <c r="Z30" i="50"/>
  <c r="Z29" i="50"/>
  <c r="Z28" i="50"/>
  <c r="AA8" i="50"/>
  <c r="E8" i="50"/>
  <c r="M8" i="50"/>
  <c r="V30" i="50"/>
  <c r="V28" i="50"/>
  <c r="V29" i="50"/>
  <c r="W8" i="50"/>
  <c r="M11" i="47"/>
  <c r="E13" i="47"/>
  <c r="U13" i="47"/>
  <c r="M19" i="47"/>
  <c r="M21" i="47"/>
  <c r="K10" i="47"/>
  <c r="AA10" i="47"/>
  <c r="K12" i="47"/>
  <c r="S12" i="47"/>
  <c r="AA12" i="47"/>
  <c r="S16" i="47"/>
  <c r="S18" i="47"/>
  <c r="S20" i="47"/>
  <c r="I19" i="47"/>
  <c r="Q12" i="47"/>
  <c r="Y19" i="47"/>
  <c r="I11" i="47"/>
  <c r="Q11" i="47"/>
  <c r="Y11" i="47"/>
  <c r="I13" i="47"/>
  <c r="Q13" i="47"/>
  <c r="Y13" i="47"/>
  <c r="Q15" i="47"/>
  <c r="Q17" i="47"/>
  <c r="Q19" i="47"/>
  <c r="Q21" i="47"/>
  <c r="Q23" i="47"/>
  <c r="E11" i="47"/>
  <c r="U11" i="47"/>
  <c r="M13" i="47"/>
  <c r="K8" i="47"/>
  <c r="S10" i="47"/>
  <c r="W8" i="47"/>
  <c r="G10" i="47"/>
  <c r="O10" i="47"/>
  <c r="W10" i="47"/>
  <c r="G12" i="47"/>
  <c r="O12" i="47"/>
  <c r="W12" i="47"/>
  <c r="G14" i="47"/>
  <c r="W14" i="47"/>
  <c r="G16" i="47"/>
  <c r="W16" i="47"/>
  <c r="G18" i="47"/>
  <c r="W18" i="47"/>
  <c r="G20" i="47"/>
  <c r="W20" i="47"/>
  <c r="G22" i="47"/>
  <c r="F38" i="47"/>
  <c r="F37" i="47"/>
  <c r="F36" i="47"/>
  <c r="G21" i="47"/>
  <c r="G19" i="47"/>
  <c r="G17" i="47"/>
  <c r="R38" i="47"/>
  <c r="R37" i="47"/>
  <c r="R36" i="47"/>
  <c r="S21" i="47"/>
  <c r="S19" i="47"/>
  <c r="S17" i="47"/>
  <c r="Z38" i="47"/>
  <c r="Z37" i="47"/>
  <c r="Z36" i="47"/>
  <c r="AA21" i="47"/>
  <c r="AA19" i="47"/>
  <c r="AA17" i="47"/>
  <c r="K14" i="47"/>
  <c r="AA14" i="47"/>
  <c r="E15" i="47"/>
  <c r="U15" i="47"/>
  <c r="K16" i="47"/>
  <c r="Q16" i="47"/>
  <c r="U17" i="47"/>
  <c r="AA18" i="47"/>
  <c r="E19" i="47"/>
  <c r="K20" i="47"/>
  <c r="K22" i="47"/>
  <c r="S22" i="47"/>
  <c r="U23" i="47"/>
  <c r="I24" i="47"/>
  <c r="Q24" i="47"/>
  <c r="Y24" i="47"/>
  <c r="E25" i="47"/>
  <c r="M25" i="47"/>
  <c r="U25" i="47"/>
  <c r="I26" i="47"/>
  <c r="Q26" i="47"/>
  <c r="Y26" i="47"/>
  <c r="E27" i="47"/>
  <c r="M27" i="47"/>
  <c r="U27" i="47"/>
  <c r="I28" i="47"/>
  <c r="Q28" i="47"/>
  <c r="Y28" i="47"/>
  <c r="E29" i="47"/>
  <c r="M29" i="47"/>
  <c r="U29" i="47"/>
  <c r="I30" i="47"/>
  <c r="Q30" i="47"/>
  <c r="Y30" i="47"/>
  <c r="E31" i="47"/>
  <c r="M31" i="47"/>
  <c r="N38" i="47"/>
  <c r="N37" i="47"/>
  <c r="N36" i="47"/>
  <c r="O22" i="47"/>
  <c r="O21" i="47"/>
  <c r="O19" i="47"/>
  <c r="O17" i="47"/>
  <c r="Q14" i="47"/>
  <c r="K15" i="47"/>
  <c r="AA15" i="47"/>
  <c r="AA16" i="47"/>
  <c r="E17" i="47"/>
  <c r="K18" i="47"/>
  <c r="U19" i="47"/>
  <c r="AA20" i="47"/>
  <c r="E21" i="47"/>
  <c r="U21" i="47"/>
  <c r="G8" i="47"/>
  <c r="O8" i="47"/>
  <c r="S8" i="47"/>
  <c r="AA8" i="47"/>
  <c r="E9" i="47"/>
  <c r="I9" i="47"/>
  <c r="M9" i="47"/>
  <c r="Q9" i="47"/>
  <c r="U9" i="47"/>
  <c r="Y9" i="47"/>
  <c r="M14" i="47"/>
  <c r="G15" i="47"/>
  <c r="W15" i="47"/>
  <c r="M16" i="47"/>
  <c r="M22" i="47"/>
  <c r="K23" i="47"/>
  <c r="W23" i="47"/>
  <c r="J38" i="47"/>
  <c r="J37" i="47"/>
  <c r="J36" i="47"/>
  <c r="K21" i="47"/>
  <c r="K19" i="47"/>
  <c r="K17" i="47"/>
  <c r="V38" i="47"/>
  <c r="V37" i="47"/>
  <c r="V36" i="47"/>
  <c r="W21" i="47"/>
  <c r="W19" i="47"/>
  <c r="W17" i="47"/>
  <c r="D38" i="47"/>
  <c r="D37" i="47"/>
  <c r="D36" i="47"/>
  <c r="E22" i="47"/>
  <c r="E20" i="47"/>
  <c r="E18" i="47"/>
  <c r="H38" i="47"/>
  <c r="H37" i="47"/>
  <c r="H36" i="47"/>
  <c r="I23" i="47"/>
  <c r="I20" i="47"/>
  <c r="I18" i="47"/>
  <c r="L38" i="47"/>
  <c r="L37" i="47"/>
  <c r="L36" i="47"/>
  <c r="M20" i="47"/>
  <c r="M18" i="47"/>
  <c r="P38" i="47"/>
  <c r="P37" i="47"/>
  <c r="P36" i="47"/>
  <c r="Q20" i="47"/>
  <c r="Q18" i="47"/>
  <c r="T38" i="47"/>
  <c r="T37" i="47"/>
  <c r="T36" i="47"/>
  <c r="U20" i="47"/>
  <c r="U18" i="47"/>
  <c r="X38" i="47"/>
  <c r="X37" i="47"/>
  <c r="X36" i="47"/>
  <c r="Y23" i="47"/>
  <c r="Y20" i="47"/>
  <c r="Y18" i="47"/>
  <c r="Y16" i="47"/>
  <c r="I14" i="47"/>
  <c r="S14" i="47"/>
  <c r="Y14" i="47"/>
  <c r="M15" i="47"/>
  <c r="S15" i="47"/>
  <c r="I16" i="47"/>
  <c r="M17" i="47"/>
  <c r="AA22" i="47"/>
  <c r="E23" i="47"/>
  <c r="M23" i="47"/>
  <c r="E8" i="47"/>
  <c r="I8" i="47"/>
  <c r="M8" i="47"/>
  <c r="Q8" i="47"/>
  <c r="U8" i="47"/>
  <c r="Y8" i="47"/>
  <c r="G9" i="47"/>
  <c r="K9" i="47"/>
  <c r="O9" i="47"/>
  <c r="S9" i="47"/>
  <c r="W9" i="47"/>
  <c r="AA9" i="47"/>
  <c r="E10" i="47"/>
  <c r="I10" i="47"/>
  <c r="M10" i="47"/>
  <c r="Q10" i="47"/>
  <c r="U10" i="47"/>
  <c r="Y10" i="47"/>
  <c r="G11" i="47"/>
  <c r="K11" i="47"/>
  <c r="O11" i="47"/>
  <c r="S11" i="47"/>
  <c r="W11" i="47"/>
  <c r="AA11" i="47"/>
  <c r="E12" i="47"/>
  <c r="I12" i="47"/>
  <c r="Y12" i="47"/>
  <c r="G13" i="47"/>
  <c r="K13" i="47"/>
  <c r="O13" i="47"/>
  <c r="S13" i="47"/>
  <c r="W13" i="47"/>
  <c r="AA13" i="47"/>
  <c r="O14" i="47"/>
  <c r="U14" i="47"/>
  <c r="I15" i="47"/>
  <c r="O15" i="47"/>
  <c r="Y15" i="47"/>
  <c r="E16" i="47"/>
  <c r="O16" i="47"/>
  <c r="U16" i="47"/>
  <c r="I17" i="47"/>
  <c r="Y17" i="47"/>
  <c r="O18" i="47"/>
  <c r="O20" i="47"/>
  <c r="I21" i="47"/>
  <c r="Y21" i="47"/>
  <c r="Q22" i="47"/>
  <c r="W22" i="47"/>
  <c r="G23" i="47"/>
  <c r="AA23" i="47"/>
  <c r="G24" i="47"/>
  <c r="O24" i="47"/>
  <c r="W24" i="47"/>
  <c r="K25" i="47"/>
  <c r="S25" i="47"/>
  <c r="AA25" i="47"/>
  <c r="G26" i="47"/>
  <c r="O26" i="47"/>
  <c r="W26" i="47"/>
  <c r="K27" i="47"/>
  <c r="S27" i="47"/>
  <c r="AA27" i="47"/>
  <c r="G28" i="47"/>
  <c r="O28" i="47"/>
  <c r="W28" i="47"/>
  <c r="K29" i="47"/>
  <c r="S29" i="47"/>
  <c r="AA29" i="47"/>
  <c r="G30" i="47"/>
  <c r="O30" i="47"/>
  <c r="U31" i="47"/>
  <c r="I32" i="47"/>
  <c r="Q32" i="47"/>
  <c r="Y32" i="47"/>
  <c r="E33" i="47"/>
  <c r="M33" i="47"/>
  <c r="U33" i="47"/>
  <c r="E34" i="47"/>
  <c r="M34" i="47"/>
  <c r="U34" i="47"/>
  <c r="I22" i="47"/>
  <c r="Y22" i="47"/>
  <c r="S23" i="47"/>
  <c r="K24" i="47"/>
  <c r="S24" i="47"/>
  <c r="AA24" i="47"/>
  <c r="G25" i="47"/>
  <c r="O25" i="47"/>
  <c r="W25" i="47"/>
  <c r="K26" i="47"/>
  <c r="S26" i="47"/>
  <c r="AA26" i="47"/>
  <c r="G27" i="47"/>
  <c r="O27" i="47"/>
  <c r="W27" i="47"/>
  <c r="K28" i="47"/>
  <c r="S28" i="47"/>
  <c r="AA28" i="47"/>
  <c r="G29" i="47"/>
  <c r="O29" i="47"/>
  <c r="W29" i="47"/>
  <c r="K30" i="47"/>
  <c r="S30" i="47"/>
  <c r="AA30" i="47"/>
  <c r="G31" i="47"/>
  <c r="O31" i="47"/>
  <c r="W31" i="47"/>
  <c r="K32" i="47"/>
  <c r="S32" i="47"/>
  <c r="AA32" i="47"/>
  <c r="G33" i="47"/>
  <c r="O33" i="47"/>
  <c r="AA33" i="47"/>
  <c r="G34" i="47"/>
  <c r="O34" i="47"/>
  <c r="W34" i="47"/>
  <c r="U22" i="47"/>
  <c r="O23" i="47"/>
  <c r="E24" i="47"/>
  <c r="M24" i="47"/>
  <c r="U24" i="47"/>
  <c r="I25" i="47"/>
  <c r="Q25" i="47"/>
  <c r="Y25" i="47"/>
  <c r="E26" i="47"/>
  <c r="M26" i="47"/>
  <c r="U26" i="47"/>
  <c r="I27" i="47"/>
  <c r="Q27" i="47"/>
  <c r="Y27" i="47"/>
  <c r="E28" i="47"/>
  <c r="M28" i="47"/>
  <c r="U28" i="47"/>
  <c r="I29" i="47"/>
  <c r="Q29" i="47"/>
  <c r="Y29" i="47"/>
  <c r="E30" i="47"/>
  <c r="M30" i="47"/>
  <c r="U30" i="47"/>
  <c r="I31" i="47"/>
  <c r="Q31" i="47"/>
  <c r="Y31" i="47"/>
  <c r="E32" i="47"/>
  <c r="M32" i="47"/>
  <c r="U32" i="47"/>
  <c r="I33" i="47"/>
  <c r="Q33" i="47"/>
  <c r="I34" i="47"/>
  <c r="Q34" i="47"/>
  <c r="Y34" i="47"/>
  <c r="W30" i="47"/>
  <c r="K31" i="47"/>
  <c r="S31" i="47"/>
  <c r="AA31" i="47"/>
  <c r="G32" i="47"/>
  <c r="O32" i="47"/>
  <c r="W32" i="47"/>
  <c r="K33" i="47"/>
  <c r="S33" i="47"/>
  <c r="K34" i="47"/>
  <c r="S34" i="47"/>
  <c r="AA34" i="47"/>
  <c r="M10" i="48"/>
  <c r="G10" i="48"/>
  <c r="I33" i="48"/>
  <c r="K17" i="48"/>
  <c r="O10" i="48"/>
  <c r="W16" i="48"/>
  <c r="G17" i="48"/>
  <c r="W19" i="48"/>
  <c r="W9" i="48"/>
  <c r="AA19" i="48"/>
  <c r="Y10" i="48"/>
  <c r="G9" i="48"/>
  <c r="S9" i="48"/>
  <c r="E28" i="48"/>
  <c r="E26" i="48"/>
  <c r="E9" i="48"/>
  <c r="E22" i="48"/>
  <c r="Q11" i="48"/>
  <c r="Q12" i="48"/>
  <c r="Q13" i="48"/>
  <c r="I14" i="48"/>
  <c r="Y14" i="48"/>
  <c r="Q15" i="48"/>
  <c r="AA17" i="48"/>
  <c r="K18" i="48"/>
  <c r="O19" i="48"/>
  <c r="S20" i="48"/>
  <c r="Y21" i="48"/>
  <c r="I22" i="48"/>
  <c r="M24" i="48"/>
  <c r="Y27" i="48"/>
  <c r="I28" i="48"/>
  <c r="U34" i="48"/>
  <c r="K9" i="48"/>
  <c r="Q32" i="48"/>
  <c r="Q24" i="48"/>
  <c r="Q9" i="48"/>
  <c r="Q34" i="48"/>
  <c r="Q26" i="48"/>
  <c r="Q28" i="48"/>
  <c r="AA9" i="48"/>
  <c r="I10" i="48"/>
  <c r="S10" i="48"/>
  <c r="AA10" i="48"/>
  <c r="K11" i="48"/>
  <c r="S11" i="48"/>
  <c r="AA11" i="48"/>
  <c r="K12" i="48"/>
  <c r="S12" i="48"/>
  <c r="AA12" i="48"/>
  <c r="K13" i="48"/>
  <c r="S13" i="48"/>
  <c r="AA13" i="48"/>
  <c r="K14" i="48"/>
  <c r="S14" i="48"/>
  <c r="AA14" i="48"/>
  <c r="K15" i="48"/>
  <c r="S15" i="48"/>
  <c r="K16" i="48"/>
  <c r="Y16" i="48"/>
  <c r="O17" i="48"/>
  <c r="W17" i="48"/>
  <c r="S18" i="48"/>
  <c r="AA18" i="48"/>
  <c r="Q19" i="48"/>
  <c r="G20" i="48"/>
  <c r="O20" i="48"/>
  <c r="I23" i="48"/>
  <c r="Q23" i="48"/>
  <c r="Y23" i="48"/>
  <c r="E27" i="48"/>
  <c r="Q30" i="48"/>
  <c r="Y30" i="48"/>
  <c r="G34" i="48"/>
  <c r="I11" i="48"/>
  <c r="Y11" i="48"/>
  <c r="Y12" i="48"/>
  <c r="Q22" i="48"/>
  <c r="E24" i="48"/>
  <c r="O31" i="48"/>
  <c r="M29" i="48"/>
  <c r="M27" i="48"/>
  <c r="M25" i="48"/>
  <c r="M9" i="48"/>
  <c r="M8" i="48"/>
  <c r="M23" i="48"/>
  <c r="E10" i="48"/>
  <c r="U10" i="48"/>
  <c r="E11" i="48"/>
  <c r="M11" i="48"/>
  <c r="U11" i="48"/>
  <c r="E12" i="48"/>
  <c r="M12" i="48"/>
  <c r="U12" i="48"/>
  <c r="E13" i="48"/>
  <c r="M13" i="48"/>
  <c r="U13" i="48"/>
  <c r="E14" i="48"/>
  <c r="M14" i="48"/>
  <c r="U14" i="48"/>
  <c r="E15" i="48"/>
  <c r="M15" i="48"/>
  <c r="U15" i="48"/>
  <c r="AA15" i="48"/>
  <c r="S16" i="48"/>
  <c r="AA16" i="48"/>
  <c r="Q17" i="48"/>
  <c r="G18" i="48"/>
  <c r="O18" i="48"/>
  <c r="K19" i="48"/>
  <c r="S19" i="48"/>
  <c r="I20" i="48"/>
  <c r="W20" i="48"/>
  <c r="M21" i="48"/>
  <c r="U21" i="48"/>
  <c r="G26" i="48"/>
  <c r="U29" i="48"/>
  <c r="Q33" i="48"/>
  <c r="U28" i="48"/>
  <c r="U26" i="48"/>
  <c r="U24" i="48"/>
  <c r="U9" i="48"/>
  <c r="I12" i="48"/>
  <c r="I13" i="48"/>
  <c r="Y13" i="48"/>
  <c r="Q14" i="48"/>
  <c r="I15" i="48"/>
  <c r="I16" i="48"/>
  <c r="Y18" i="48"/>
  <c r="I8" i="48"/>
  <c r="I27" i="48"/>
  <c r="I9" i="48"/>
  <c r="I29" i="48"/>
  <c r="I31" i="48"/>
  <c r="Y29" i="48"/>
  <c r="Y9" i="48"/>
  <c r="Y31" i="48"/>
  <c r="Y25" i="48"/>
  <c r="K10" i="48"/>
  <c r="Q10" i="48"/>
  <c r="W10" i="48"/>
  <c r="G11" i="48"/>
  <c r="O11" i="48"/>
  <c r="W11" i="48"/>
  <c r="G12" i="48"/>
  <c r="O12" i="48"/>
  <c r="W12" i="48"/>
  <c r="G13" i="48"/>
  <c r="O13" i="48"/>
  <c r="W13" i="48"/>
  <c r="G14" i="48"/>
  <c r="O14" i="48"/>
  <c r="W14" i="48"/>
  <c r="G15" i="48"/>
  <c r="O15" i="48"/>
  <c r="W15" i="48"/>
  <c r="G16" i="48"/>
  <c r="O16" i="48"/>
  <c r="S17" i="48"/>
  <c r="I18" i="48"/>
  <c r="W18" i="48"/>
  <c r="G19" i="48"/>
  <c r="K20" i="48"/>
  <c r="Y20" i="48"/>
  <c r="I21" i="48"/>
  <c r="U22" i="48"/>
  <c r="E23" i="48"/>
  <c r="I25" i="48"/>
  <c r="Q25" i="48"/>
  <c r="W28" i="48"/>
  <c r="E32" i="48"/>
  <c r="M32" i="48"/>
  <c r="E16" i="48"/>
  <c r="U16" i="48"/>
  <c r="M17" i="48"/>
  <c r="E18" i="48"/>
  <c r="U18" i="48"/>
  <c r="M19" i="48"/>
  <c r="E20" i="48"/>
  <c r="U20" i="48"/>
  <c r="AA20" i="48"/>
  <c r="O21" i="48"/>
  <c r="K22" i="48"/>
  <c r="W22" i="48"/>
  <c r="S23" i="48"/>
  <c r="G24" i="48"/>
  <c r="E25" i="48"/>
  <c r="I26" i="48"/>
  <c r="W26" i="48"/>
  <c r="U27" i="48"/>
  <c r="Y28" i="48"/>
  <c r="O29" i="48"/>
  <c r="E30" i="48"/>
  <c r="M30" i="48"/>
  <c r="Q31" i="48"/>
  <c r="G32" i="48"/>
  <c r="U32" i="48"/>
  <c r="E33" i="48"/>
  <c r="I34" i="48"/>
  <c r="W34" i="48"/>
  <c r="Y15" i="48"/>
  <c r="Q16" i="48"/>
  <c r="I17" i="48"/>
  <c r="Y17" i="48"/>
  <c r="Q18" i="48"/>
  <c r="I19" i="48"/>
  <c r="Y19" i="48"/>
  <c r="Q20" i="48"/>
  <c r="E21" i="48"/>
  <c r="Q21" i="48"/>
  <c r="M22" i="48"/>
  <c r="Y22" i="48"/>
  <c r="U23" i="48"/>
  <c r="I24" i="48"/>
  <c r="W24" i="48"/>
  <c r="U25" i="48"/>
  <c r="Y26" i="48"/>
  <c r="O27" i="48"/>
  <c r="M28" i="48"/>
  <c r="Q29" i="48"/>
  <c r="G30" i="48"/>
  <c r="U30" i="48"/>
  <c r="E31" i="48"/>
  <c r="I32" i="48"/>
  <c r="W32" i="48"/>
  <c r="M33" i="48"/>
  <c r="U33" i="48"/>
  <c r="Y34" i="48"/>
  <c r="M16" i="48"/>
  <c r="E17" i="48"/>
  <c r="U17" i="48"/>
  <c r="M18" i="48"/>
  <c r="E19" i="48"/>
  <c r="U19" i="48"/>
  <c r="M20" i="48"/>
  <c r="S21" i="48"/>
  <c r="G22" i="48"/>
  <c r="AA22" i="48"/>
  <c r="O23" i="48"/>
  <c r="K24" i="48"/>
  <c r="Y24" i="48"/>
  <c r="O25" i="48"/>
  <c r="M26" i="48"/>
  <c r="Q27" i="48"/>
  <c r="G28" i="48"/>
  <c r="E29" i="48"/>
  <c r="I30" i="48"/>
  <c r="W30" i="48"/>
  <c r="M31" i="48"/>
  <c r="U31" i="48"/>
  <c r="Y32" i="48"/>
  <c r="O33" i="48"/>
  <c r="E34" i="48"/>
  <c r="M34" i="48"/>
  <c r="K21" i="48"/>
  <c r="AA21" i="48"/>
  <c r="S22" i="48"/>
  <c r="K23" i="48"/>
  <c r="AA23" i="48"/>
  <c r="S24" i="48"/>
  <c r="K25" i="48"/>
  <c r="AA25" i="48"/>
  <c r="S26" i="48"/>
  <c r="K27" i="48"/>
  <c r="AA27" i="48"/>
  <c r="S28" i="48"/>
  <c r="K29" i="48"/>
  <c r="AA29" i="48"/>
  <c r="S30" i="48"/>
  <c r="K31" i="48"/>
  <c r="AA31" i="48"/>
  <c r="S32" i="48"/>
  <c r="K33" i="48"/>
  <c r="AA33" i="48"/>
  <c r="S34" i="48"/>
  <c r="G21" i="48"/>
  <c r="W21" i="48"/>
  <c r="O22" i="48"/>
  <c r="G23" i="48"/>
  <c r="W23" i="48"/>
  <c r="O24" i="48"/>
  <c r="G25" i="48"/>
  <c r="W25" i="48"/>
  <c r="O26" i="48"/>
  <c r="G27" i="48"/>
  <c r="W27" i="48"/>
  <c r="O28" i="48"/>
  <c r="G29" i="48"/>
  <c r="W29" i="48"/>
  <c r="O30" i="48"/>
  <c r="G31" i="48"/>
  <c r="W31" i="48"/>
  <c r="O32" i="48"/>
  <c r="G33" i="48"/>
  <c r="O34" i="48"/>
  <c r="AA24" i="48"/>
  <c r="S25" i="48"/>
  <c r="K26" i="48"/>
  <c r="AA26" i="48"/>
  <c r="S27" i="48"/>
  <c r="K28" i="48"/>
  <c r="AA28" i="48"/>
  <c r="S29" i="48"/>
  <c r="K30" i="48"/>
  <c r="AA30" i="48"/>
  <c r="S31" i="48"/>
  <c r="K32" i="48"/>
  <c r="AA32" i="48"/>
  <c r="S33" i="48"/>
  <c r="K34" i="48"/>
  <c r="AA34" i="48"/>
  <c r="E8" i="48"/>
  <c r="U8" i="48"/>
  <c r="L36" i="48"/>
  <c r="Q8" i="48"/>
  <c r="F38" i="48"/>
  <c r="F37" i="48"/>
  <c r="F36" i="48"/>
  <c r="J38" i="48"/>
  <c r="J37" i="48"/>
  <c r="J36" i="48"/>
  <c r="R38" i="48"/>
  <c r="R37" i="48"/>
  <c r="R36" i="48"/>
  <c r="V38" i="48"/>
  <c r="V37" i="48"/>
  <c r="V36" i="48"/>
  <c r="Z38" i="48"/>
  <c r="Z37" i="48"/>
  <c r="Z36" i="48"/>
  <c r="N38" i="48"/>
  <c r="N37" i="48"/>
  <c r="N36" i="48"/>
  <c r="G8" i="48"/>
  <c r="K8" i="48"/>
  <c r="O8" i="48"/>
  <c r="S8" i="48"/>
  <c r="W8" i="48"/>
  <c r="AA8" i="48"/>
  <c r="D36" i="48"/>
  <c r="D37" i="48"/>
  <c r="D38" i="48"/>
  <c r="H38" i="48"/>
  <c r="H37" i="48"/>
  <c r="H36" i="48"/>
  <c r="L37" i="48"/>
  <c r="L38" i="48"/>
  <c r="P38" i="48"/>
  <c r="P37" i="48"/>
  <c r="P36" i="48"/>
  <c r="T38" i="48"/>
  <c r="T36" i="48"/>
  <c r="X38" i="48"/>
  <c r="X37" i="48"/>
  <c r="X36" i="48"/>
  <c r="T37" i="48"/>
  <c r="S11" i="45"/>
  <c r="S20" i="45"/>
  <c r="M15" i="45"/>
  <c r="Y8" i="45"/>
  <c r="O11" i="45"/>
  <c r="S15" i="45"/>
  <c r="K19" i="45"/>
  <c r="O10" i="45"/>
  <c r="G15" i="45"/>
  <c r="O15" i="45"/>
  <c r="AA20" i="45"/>
  <c r="O26" i="45"/>
  <c r="S27" i="45"/>
  <c r="K10" i="45"/>
  <c r="Q16" i="45"/>
  <c r="G9" i="45"/>
  <c r="S9" i="45"/>
  <c r="Q11" i="45"/>
  <c r="G13" i="45"/>
  <c r="S13" i="45"/>
  <c r="S18" i="45"/>
  <c r="G22" i="45"/>
  <c r="M12" i="45"/>
  <c r="M14" i="45"/>
  <c r="H40" i="45"/>
  <c r="H39" i="45"/>
  <c r="H38" i="45"/>
  <c r="I22" i="45"/>
  <c r="I19" i="45"/>
  <c r="I16" i="45"/>
  <c r="I26" i="45"/>
  <c r="M8" i="45"/>
  <c r="X40" i="45"/>
  <c r="X39" i="45"/>
  <c r="X38" i="45"/>
  <c r="I9" i="45"/>
  <c r="G10" i="45"/>
  <c r="Q10" i="45"/>
  <c r="M11" i="45"/>
  <c r="I12" i="45"/>
  <c r="M13" i="45"/>
  <c r="I14" i="45"/>
  <c r="AA16" i="45"/>
  <c r="G17" i="45"/>
  <c r="Q18" i="45"/>
  <c r="Q19" i="45"/>
  <c r="Q20" i="45"/>
  <c r="O21" i="45"/>
  <c r="O22" i="45"/>
  <c r="S23" i="45"/>
  <c r="M24" i="45"/>
  <c r="I25" i="45"/>
  <c r="E26" i="45"/>
  <c r="L39" i="45"/>
  <c r="M26" i="45"/>
  <c r="M22" i="45"/>
  <c r="L40" i="45"/>
  <c r="M21" i="45"/>
  <c r="L38" i="45"/>
  <c r="M19" i="45"/>
  <c r="AA9" i="45"/>
  <c r="D38" i="45"/>
  <c r="E24" i="45"/>
  <c r="E22" i="45"/>
  <c r="D39" i="45"/>
  <c r="D40" i="45"/>
  <c r="E16" i="45"/>
  <c r="T40" i="45"/>
  <c r="T38" i="45"/>
  <c r="T39" i="45"/>
  <c r="E9" i="45"/>
  <c r="M10" i="45"/>
  <c r="E12" i="45"/>
  <c r="E14" i="45"/>
  <c r="I15" i="45"/>
  <c r="K20" i="45"/>
  <c r="I21" i="45"/>
  <c r="Q21" i="45"/>
  <c r="K22" i="45"/>
  <c r="AA25" i="45"/>
  <c r="K27" i="45"/>
  <c r="AA27" i="45"/>
  <c r="G28" i="45"/>
  <c r="M9" i="45"/>
  <c r="E8" i="45"/>
  <c r="P40" i="45"/>
  <c r="P39" i="45"/>
  <c r="P38" i="45"/>
  <c r="Q22" i="45"/>
  <c r="Q24" i="45"/>
  <c r="U8" i="45"/>
  <c r="K9" i="45"/>
  <c r="Q9" i="45"/>
  <c r="I10" i="45"/>
  <c r="AA10" i="45"/>
  <c r="E11" i="45"/>
  <c r="K11" i="45"/>
  <c r="AA11" i="45"/>
  <c r="K12" i="45"/>
  <c r="Q12" i="45"/>
  <c r="AA12" i="45"/>
  <c r="E13" i="45"/>
  <c r="K13" i="45"/>
  <c r="AA13" i="45"/>
  <c r="K14" i="45"/>
  <c r="Q14" i="45"/>
  <c r="AA14" i="45"/>
  <c r="E15" i="45"/>
  <c r="K15" i="45"/>
  <c r="AA15" i="45"/>
  <c r="M16" i="45"/>
  <c r="AA17" i="45"/>
  <c r="G18" i="45"/>
  <c r="AA18" i="45"/>
  <c r="E19" i="45"/>
  <c r="AA19" i="45"/>
  <c r="G20" i="45"/>
  <c r="E21" i="45"/>
  <c r="AA22" i="45"/>
  <c r="I33" i="45"/>
  <c r="Q33" i="45"/>
  <c r="M30" i="45"/>
  <c r="S16" i="45"/>
  <c r="M17" i="45"/>
  <c r="M18" i="45"/>
  <c r="G19" i="45"/>
  <c r="M20" i="45"/>
  <c r="K21" i="45"/>
  <c r="M23" i="45"/>
  <c r="Q26" i="45"/>
  <c r="O28" i="45"/>
  <c r="K29" i="45"/>
  <c r="S29" i="45"/>
  <c r="E30" i="45"/>
  <c r="I31" i="45"/>
  <c r="Q31" i="45"/>
  <c r="E32" i="45"/>
  <c r="M32" i="45"/>
  <c r="F40" i="45"/>
  <c r="F39" i="45"/>
  <c r="F38" i="45"/>
  <c r="J40" i="45"/>
  <c r="J39" i="45"/>
  <c r="J38" i="45"/>
  <c r="K25" i="45"/>
  <c r="K23" i="45"/>
  <c r="N40" i="45"/>
  <c r="N39" i="45"/>
  <c r="N38" i="45"/>
  <c r="R40" i="45"/>
  <c r="R39" i="45"/>
  <c r="R38" i="45"/>
  <c r="V40" i="45"/>
  <c r="V39" i="45"/>
  <c r="V38" i="45"/>
  <c r="Z40" i="45"/>
  <c r="Z39" i="45"/>
  <c r="Z38" i="45"/>
  <c r="AA23" i="45"/>
  <c r="AA21" i="45"/>
  <c r="G8" i="45"/>
  <c r="K8" i="45"/>
  <c r="O8" i="45"/>
  <c r="S8" i="45"/>
  <c r="W8" i="45"/>
  <c r="AA8" i="45"/>
  <c r="O16" i="45"/>
  <c r="I17" i="45"/>
  <c r="I18" i="45"/>
  <c r="S19" i="45"/>
  <c r="I20" i="45"/>
  <c r="G21" i="45"/>
  <c r="G23" i="45"/>
  <c r="O23" i="45"/>
  <c r="G24" i="45"/>
  <c r="S24" i="45"/>
  <c r="M25" i="45"/>
  <c r="K26" i="45"/>
  <c r="K16" i="45"/>
  <c r="E17" i="45"/>
  <c r="O17" i="45"/>
  <c r="E18" i="45"/>
  <c r="O18" i="45"/>
  <c r="O19" i="45"/>
  <c r="E20" i="45"/>
  <c r="O20" i="45"/>
  <c r="S21" i="45"/>
  <c r="S22" i="45"/>
  <c r="I23" i="45"/>
  <c r="I24" i="45"/>
  <c r="G25" i="45"/>
  <c r="O25" i="45"/>
  <c r="I27" i="45"/>
  <c r="Q27" i="45"/>
  <c r="E28" i="45"/>
  <c r="M28" i="45"/>
  <c r="I29" i="45"/>
  <c r="Q29" i="45"/>
  <c r="K30" i="45"/>
  <c r="S30" i="45"/>
  <c r="AA30" i="45"/>
  <c r="G31" i="45"/>
  <c r="O31" i="45"/>
  <c r="K32" i="45"/>
  <c r="S32" i="45"/>
  <c r="AA32" i="45"/>
  <c r="G33" i="45"/>
  <c r="O33" i="45"/>
  <c r="AA33" i="45"/>
  <c r="G34" i="45"/>
  <c r="O34" i="45"/>
  <c r="AA34" i="45"/>
  <c r="G35" i="45"/>
  <c r="O35" i="45"/>
  <c r="K36" i="45"/>
  <c r="S36" i="45"/>
  <c r="I34" i="45"/>
  <c r="Q34" i="45"/>
  <c r="I35" i="45"/>
  <c r="Q35" i="45"/>
  <c r="E36" i="45"/>
  <c r="M36" i="45"/>
  <c r="E23" i="45"/>
  <c r="O24" i="45"/>
  <c r="E25" i="45"/>
  <c r="G26" i="45"/>
  <c r="E27" i="45"/>
  <c r="M27" i="45"/>
  <c r="I28" i="45"/>
  <c r="Q28" i="45"/>
  <c r="E29" i="45"/>
  <c r="M29" i="45"/>
  <c r="AA29" i="45"/>
  <c r="G30" i="45"/>
  <c r="O30" i="45"/>
  <c r="K31" i="45"/>
  <c r="S31" i="45"/>
  <c r="AA31" i="45"/>
  <c r="G32" i="45"/>
  <c r="O32" i="45"/>
  <c r="K33" i="45"/>
  <c r="S33" i="45"/>
  <c r="K34" i="45"/>
  <c r="S34" i="45"/>
  <c r="K35" i="45"/>
  <c r="S35" i="45"/>
  <c r="AA35" i="45"/>
  <c r="G36" i="45"/>
  <c r="O36" i="45"/>
  <c r="AA36" i="45"/>
  <c r="Q23" i="45"/>
  <c r="K24" i="45"/>
  <c r="AA24" i="45"/>
  <c r="Q25" i="45"/>
  <c r="AA26" i="45"/>
  <c r="G27" i="45"/>
  <c r="O27" i="45"/>
  <c r="K28" i="45"/>
  <c r="S28" i="45"/>
  <c r="AA28" i="45"/>
  <c r="G29" i="45"/>
  <c r="O29" i="45"/>
  <c r="I30" i="45"/>
  <c r="Q30" i="45"/>
  <c r="E31" i="45"/>
  <c r="M31" i="45"/>
  <c r="I32" i="45"/>
  <c r="Q32" i="45"/>
  <c r="E33" i="45"/>
  <c r="M33" i="45"/>
  <c r="E34" i="45"/>
  <c r="M34" i="45"/>
  <c r="E35" i="45"/>
  <c r="M35" i="45"/>
  <c r="I36" i="45"/>
  <c r="Q36" i="45"/>
  <c r="Y35" i="46"/>
  <c r="W35" i="46"/>
  <c r="G9" i="46"/>
  <c r="O9" i="46"/>
  <c r="S10" i="46"/>
  <c r="AA10" i="46"/>
  <c r="O11" i="46"/>
  <c r="S12" i="46"/>
  <c r="G13" i="46"/>
  <c r="O13" i="46"/>
  <c r="S14" i="46"/>
  <c r="I9" i="46"/>
  <c r="M10" i="46"/>
  <c r="I11" i="46"/>
  <c r="M12" i="46"/>
  <c r="I13" i="46"/>
  <c r="M14" i="46"/>
  <c r="U15" i="46"/>
  <c r="O16" i="46"/>
  <c r="K9" i="46"/>
  <c r="S9" i="46"/>
  <c r="AA9" i="46"/>
  <c r="G10" i="46"/>
  <c r="O10" i="46"/>
  <c r="K11" i="46"/>
  <c r="S11" i="46"/>
  <c r="AA11" i="46"/>
  <c r="G12" i="46"/>
  <c r="O12" i="46"/>
  <c r="K13" i="46"/>
  <c r="S13" i="46"/>
  <c r="AA13" i="46"/>
  <c r="G14" i="46"/>
  <c r="O14" i="46"/>
  <c r="K16" i="46"/>
  <c r="S16" i="46"/>
  <c r="K10" i="46"/>
  <c r="G11" i="46"/>
  <c r="K12" i="46"/>
  <c r="AA12" i="46"/>
  <c r="K14" i="46"/>
  <c r="AA14" i="46"/>
  <c r="Q9" i="46"/>
  <c r="E10" i="46"/>
  <c r="U10" i="46"/>
  <c r="Q11" i="46"/>
  <c r="E12" i="46"/>
  <c r="U12" i="46"/>
  <c r="Q13" i="46"/>
  <c r="E14" i="46"/>
  <c r="U14" i="46"/>
  <c r="E15" i="46"/>
  <c r="M15" i="46"/>
  <c r="I15" i="46"/>
  <c r="E9" i="46"/>
  <c r="M9" i="46"/>
  <c r="U9" i="46"/>
  <c r="I10" i="46"/>
  <c r="Q10" i="46"/>
  <c r="E11" i="46"/>
  <c r="M11" i="46"/>
  <c r="U11" i="46"/>
  <c r="I12" i="46"/>
  <c r="Q12" i="46"/>
  <c r="E13" i="46"/>
  <c r="M13" i="46"/>
  <c r="U13" i="46"/>
  <c r="I14" i="46"/>
  <c r="Q14" i="46"/>
  <c r="D40" i="46"/>
  <c r="D39" i="46"/>
  <c r="D38" i="46"/>
  <c r="E24" i="46"/>
  <c r="L40" i="46"/>
  <c r="L39" i="46"/>
  <c r="L38" i="46"/>
  <c r="M23" i="46"/>
  <c r="X40" i="46"/>
  <c r="X39" i="46"/>
  <c r="X38" i="46"/>
  <c r="O15" i="46"/>
  <c r="E16" i="46"/>
  <c r="U16" i="46"/>
  <c r="AA16" i="46"/>
  <c r="G17" i="46"/>
  <c r="O17" i="46"/>
  <c r="K18" i="46"/>
  <c r="S18" i="46"/>
  <c r="AA18" i="46"/>
  <c r="G19" i="46"/>
  <c r="O19" i="46"/>
  <c r="K20" i="46"/>
  <c r="S20" i="46"/>
  <c r="AA20" i="46"/>
  <c r="G21" i="46"/>
  <c r="O21" i="46"/>
  <c r="H40" i="46"/>
  <c r="H39" i="46"/>
  <c r="H38" i="46"/>
  <c r="I27" i="46"/>
  <c r="I24" i="46"/>
  <c r="P40" i="46"/>
  <c r="P39" i="46"/>
  <c r="P38" i="46"/>
  <c r="Q24" i="46"/>
  <c r="Q23" i="46"/>
  <c r="Q27" i="46"/>
  <c r="T40" i="46"/>
  <c r="T39" i="46"/>
  <c r="T38" i="46"/>
  <c r="U23" i="46"/>
  <c r="E8" i="46"/>
  <c r="I8" i="46"/>
  <c r="M8" i="46"/>
  <c r="Q8" i="46"/>
  <c r="U8" i="46"/>
  <c r="K15" i="46"/>
  <c r="AA15" i="46"/>
  <c r="Q16" i="46"/>
  <c r="I17" i="46"/>
  <c r="E18" i="46"/>
  <c r="M18" i="46"/>
  <c r="U18" i="46"/>
  <c r="I19" i="46"/>
  <c r="Q19" i="46"/>
  <c r="E20" i="46"/>
  <c r="M20" i="46"/>
  <c r="U20" i="46"/>
  <c r="I21" i="46"/>
  <c r="Q21" i="46"/>
  <c r="F40" i="46"/>
  <c r="F39" i="46"/>
  <c r="F38" i="46"/>
  <c r="G25" i="46"/>
  <c r="G24" i="46"/>
  <c r="G26" i="46"/>
  <c r="N40" i="46"/>
  <c r="N39" i="46"/>
  <c r="N38" i="46"/>
  <c r="O26" i="46"/>
  <c r="O25" i="46"/>
  <c r="O23" i="46"/>
  <c r="V40" i="46"/>
  <c r="V39" i="46"/>
  <c r="V38" i="46"/>
  <c r="G15" i="46"/>
  <c r="Q15" i="46"/>
  <c r="G16" i="46"/>
  <c r="M16" i="46"/>
  <c r="K17" i="46"/>
  <c r="AA17" i="46"/>
  <c r="G18" i="46"/>
  <c r="O18" i="46"/>
  <c r="K19" i="46"/>
  <c r="S19" i="46"/>
  <c r="AA19" i="46"/>
  <c r="G20" i="46"/>
  <c r="O20" i="46"/>
  <c r="K21" i="46"/>
  <c r="S21" i="46"/>
  <c r="AA21" i="46"/>
  <c r="J40" i="46"/>
  <c r="J39" i="46"/>
  <c r="J38" i="46"/>
  <c r="R40" i="46"/>
  <c r="R39" i="46"/>
  <c r="R38" i="46"/>
  <c r="S23" i="46"/>
  <c r="Z40" i="46"/>
  <c r="Z39" i="46"/>
  <c r="Z38" i="46"/>
  <c r="AA23" i="46"/>
  <c r="G8" i="46"/>
  <c r="K8" i="46"/>
  <c r="O8" i="46"/>
  <c r="S8" i="46"/>
  <c r="AA8" i="46"/>
  <c r="S15" i="46"/>
  <c r="I16" i="46"/>
  <c r="E17" i="46"/>
  <c r="M17" i="46"/>
  <c r="I18" i="46"/>
  <c r="Q18" i="46"/>
  <c r="E19" i="46"/>
  <c r="M19" i="46"/>
  <c r="U19" i="46"/>
  <c r="I20" i="46"/>
  <c r="Q20" i="46"/>
  <c r="E21" i="46"/>
  <c r="M21" i="46"/>
  <c r="U21" i="46"/>
  <c r="G22" i="46"/>
  <c r="O22" i="46"/>
  <c r="G23" i="46"/>
  <c r="K25" i="46"/>
  <c r="E27" i="46"/>
  <c r="M27" i="46"/>
  <c r="U27" i="46"/>
  <c r="I22" i="46"/>
  <c r="Q22" i="46"/>
  <c r="I23" i="46"/>
  <c r="K26" i="46"/>
  <c r="AA26" i="46"/>
  <c r="K22" i="46"/>
  <c r="S22" i="46"/>
  <c r="AA22" i="46"/>
  <c r="K23" i="46"/>
  <c r="E22" i="46"/>
  <c r="M22" i="46"/>
  <c r="U22" i="46"/>
  <c r="E23" i="46"/>
  <c r="M24" i="46"/>
  <c r="U24" i="46"/>
  <c r="O24" i="46"/>
  <c r="E25" i="46"/>
  <c r="M26" i="46"/>
  <c r="G27" i="46"/>
  <c r="I28" i="46"/>
  <c r="Q28" i="46"/>
  <c r="E29" i="46"/>
  <c r="M29" i="46"/>
  <c r="I30" i="46"/>
  <c r="Q30" i="46"/>
  <c r="E31" i="46"/>
  <c r="M31" i="46"/>
  <c r="U31" i="46"/>
  <c r="I32" i="46"/>
  <c r="Q32" i="46"/>
  <c r="E33" i="46"/>
  <c r="M33" i="46"/>
  <c r="U33" i="46"/>
  <c r="I34" i="46"/>
  <c r="Q34" i="46"/>
  <c r="E35" i="46"/>
  <c r="M35" i="46"/>
  <c r="U35" i="46"/>
  <c r="I36" i="46"/>
  <c r="Q36" i="46"/>
  <c r="K24" i="46"/>
  <c r="AA24" i="46"/>
  <c r="Q25" i="46"/>
  <c r="I26" i="46"/>
  <c r="S27" i="46"/>
  <c r="K28" i="46"/>
  <c r="S28" i="46"/>
  <c r="AA28" i="46"/>
  <c r="G29" i="46"/>
  <c r="O29" i="46"/>
  <c r="K30" i="46"/>
  <c r="S30" i="46"/>
  <c r="AA30" i="46"/>
  <c r="G31" i="46"/>
  <c r="O31" i="46"/>
  <c r="K32" i="46"/>
  <c r="S32" i="46"/>
  <c r="AA32" i="46"/>
  <c r="G33" i="46"/>
  <c r="O33" i="46"/>
  <c r="K34" i="46"/>
  <c r="S34" i="46"/>
  <c r="AA34" i="46"/>
  <c r="G35" i="46"/>
  <c r="O35" i="46"/>
  <c r="K36" i="46"/>
  <c r="S36" i="46"/>
  <c r="M25" i="46"/>
  <c r="E26" i="46"/>
  <c r="O27" i="46"/>
  <c r="E28" i="46"/>
  <c r="M28" i="46"/>
  <c r="U28" i="46"/>
  <c r="I29" i="46"/>
  <c r="Q29" i="46"/>
  <c r="E30" i="46"/>
  <c r="M30" i="46"/>
  <c r="U30" i="46"/>
  <c r="I31" i="46"/>
  <c r="Q31" i="46"/>
  <c r="E32" i="46"/>
  <c r="M32" i="46"/>
  <c r="U32" i="46"/>
  <c r="I33" i="46"/>
  <c r="Q33" i="46"/>
  <c r="E34" i="46"/>
  <c r="M34" i="46"/>
  <c r="U34" i="46"/>
  <c r="I35" i="46"/>
  <c r="Q35" i="46"/>
  <c r="E36" i="46"/>
  <c r="M36" i="46"/>
  <c r="U36" i="46"/>
  <c r="S24" i="46"/>
  <c r="I25" i="46"/>
  <c r="AA25" i="46"/>
  <c r="Q26" i="46"/>
  <c r="K27" i="46"/>
  <c r="AA27" i="46"/>
  <c r="G28" i="46"/>
  <c r="O28" i="46"/>
  <c r="K29" i="46"/>
  <c r="S29" i="46"/>
  <c r="AA29" i="46"/>
  <c r="G30" i="46"/>
  <c r="O30" i="46"/>
  <c r="K31" i="46"/>
  <c r="S31" i="46"/>
  <c r="AA31" i="46"/>
  <c r="G32" i="46"/>
  <c r="O32" i="46"/>
  <c r="K33" i="46"/>
  <c r="S33" i="46"/>
  <c r="AA33" i="46"/>
  <c r="G34" i="46"/>
  <c r="O34" i="46"/>
  <c r="K35" i="46"/>
  <c r="S35" i="46"/>
  <c r="AA35" i="46"/>
  <c r="G36" i="46"/>
  <c r="O36" i="46"/>
  <c r="AA36" i="46"/>
  <c r="AA16" i="43"/>
  <c r="G16" i="43"/>
  <c r="K31" i="43"/>
  <c r="I19" i="43"/>
  <c r="L40" i="43"/>
  <c r="L41" i="43"/>
  <c r="M30" i="43"/>
  <c r="M26" i="43"/>
  <c r="M17" i="43"/>
  <c r="M11" i="43"/>
  <c r="M9" i="43"/>
  <c r="L39" i="43"/>
  <c r="M21" i="43"/>
  <c r="M14" i="43"/>
  <c r="M13" i="43"/>
  <c r="M8" i="43"/>
  <c r="M19" i="43"/>
  <c r="M10" i="43"/>
  <c r="E12" i="43"/>
  <c r="G10" i="43"/>
  <c r="G8" i="43"/>
  <c r="G20" i="43"/>
  <c r="G9" i="43"/>
  <c r="O10" i="43"/>
  <c r="O8" i="43"/>
  <c r="O15" i="43"/>
  <c r="O25" i="43"/>
  <c r="O18" i="43"/>
  <c r="O9" i="43"/>
  <c r="AA10" i="43"/>
  <c r="AA8" i="43"/>
  <c r="AA9" i="43"/>
  <c r="AA21" i="43"/>
  <c r="AA20" i="43"/>
  <c r="G11" i="43"/>
  <c r="O11" i="43"/>
  <c r="AA11" i="43"/>
  <c r="K18" i="43"/>
  <c r="AA23" i="43"/>
  <c r="G27" i="43"/>
  <c r="G31" i="43"/>
  <c r="D39" i="43"/>
  <c r="E30" i="43"/>
  <c r="D40" i="43"/>
  <c r="D41" i="43"/>
  <c r="E11" i="43"/>
  <c r="E9" i="43"/>
  <c r="E22" i="43"/>
  <c r="E26" i="43"/>
  <c r="E19" i="43"/>
  <c r="E8" i="43"/>
  <c r="E21" i="43"/>
  <c r="E10" i="43"/>
  <c r="M12" i="43"/>
  <c r="E14" i="43"/>
  <c r="E24" i="43"/>
  <c r="H41" i="43"/>
  <c r="H40" i="43"/>
  <c r="H39" i="43"/>
  <c r="I22" i="43"/>
  <c r="I21" i="43"/>
  <c r="I14" i="43"/>
  <c r="I13" i="43"/>
  <c r="I11" i="43"/>
  <c r="I9" i="43"/>
  <c r="I24" i="43"/>
  <c r="I17" i="43"/>
  <c r="I8" i="43"/>
  <c r="P41" i="43"/>
  <c r="P40" i="43"/>
  <c r="P39" i="43"/>
  <c r="Q11" i="43"/>
  <c r="Q9" i="43"/>
  <c r="Q8" i="43"/>
  <c r="I10" i="43"/>
  <c r="Q10" i="43"/>
  <c r="I12" i="43"/>
  <c r="K13" i="43"/>
  <c r="T41" i="43"/>
  <c r="T39" i="43"/>
  <c r="T40" i="43"/>
  <c r="U11" i="43"/>
  <c r="U9" i="43"/>
  <c r="U8" i="43"/>
  <c r="U10" i="43"/>
  <c r="K10" i="43"/>
  <c r="K8" i="43"/>
  <c r="K27" i="43"/>
  <c r="K16" i="43"/>
  <c r="K9" i="43"/>
  <c r="S10" i="43"/>
  <c r="S8" i="43"/>
  <c r="S9" i="43"/>
  <c r="K11" i="43"/>
  <c r="S11" i="43"/>
  <c r="AA12" i="43"/>
  <c r="E13" i="43"/>
  <c r="K14" i="43"/>
  <c r="K15" i="43"/>
  <c r="E17" i="43"/>
  <c r="O17" i="43"/>
  <c r="M23" i="43"/>
  <c r="AA26" i="43"/>
  <c r="K28" i="43"/>
  <c r="K32" i="43"/>
  <c r="AA32" i="43"/>
  <c r="O33" i="43"/>
  <c r="AA33" i="43"/>
  <c r="G34" i="43"/>
  <c r="G13" i="43"/>
  <c r="G14" i="43"/>
  <c r="AA14" i="43"/>
  <c r="M16" i="43"/>
  <c r="K17" i="43"/>
  <c r="AA17" i="43"/>
  <c r="O19" i="43"/>
  <c r="I20" i="43"/>
  <c r="G21" i="43"/>
  <c r="G22" i="43"/>
  <c r="M22" i="43"/>
  <c r="K24" i="43"/>
  <c r="E25" i="43"/>
  <c r="K25" i="43"/>
  <c r="K26" i="43"/>
  <c r="M27" i="43"/>
  <c r="E28" i="43"/>
  <c r="AA30" i="43"/>
  <c r="AA15" i="43"/>
  <c r="K21" i="43"/>
  <c r="K22" i="43"/>
  <c r="I25" i="43"/>
  <c r="I26" i="43"/>
  <c r="I30" i="43"/>
  <c r="G33" i="43"/>
  <c r="F41" i="43"/>
  <c r="F40" i="43"/>
  <c r="F39" i="43"/>
  <c r="G28" i="43"/>
  <c r="J41" i="43"/>
  <c r="J40" i="43"/>
  <c r="J39" i="43"/>
  <c r="N41" i="43"/>
  <c r="N40" i="43"/>
  <c r="N39" i="43"/>
  <c r="O31" i="43"/>
  <c r="R41" i="43"/>
  <c r="R40" i="43"/>
  <c r="R39" i="43"/>
  <c r="Z41" i="43"/>
  <c r="Z40" i="43"/>
  <c r="Z39" i="43"/>
  <c r="AA29" i="43"/>
  <c r="O12" i="43"/>
  <c r="G15" i="43"/>
  <c r="M15" i="43"/>
  <c r="I16" i="43"/>
  <c r="G17" i="43"/>
  <c r="V41" i="43"/>
  <c r="V40" i="43"/>
  <c r="V39" i="43"/>
  <c r="W17" i="43"/>
  <c r="G18" i="43"/>
  <c r="M18" i="43"/>
  <c r="AA18" i="43"/>
  <c r="K19" i="43"/>
  <c r="E20" i="43"/>
  <c r="O20" i="43"/>
  <c r="I23" i="43"/>
  <c r="O23" i="43"/>
  <c r="G24" i="43"/>
  <c r="M24" i="43"/>
  <c r="M25" i="43"/>
  <c r="AA25" i="43"/>
  <c r="W26" i="43"/>
  <c r="I27" i="43"/>
  <c r="O27" i="43"/>
  <c r="E29" i="43"/>
  <c r="K29" i="43"/>
  <c r="M31" i="43"/>
  <c r="E15" i="43"/>
  <c r="E18" i="43"/>
  <c r="M20" i="43"/>
  <c r="G12" i="43"/>
  <c r="K12" i="43"/>
  <c r="O13" i="43"/>
  <c r="O14" i="43"/>
  <c r="I15" i="43"/>
  <c r="E16" i="43"/>
  <c r="O16" i="43"/>
  <c r="X41" i="43"/>
  <c r="X40" i="43"/>
  <c r="X39" i="43"/>
  <c r="I18" i="43"/>
  <c r="G19" i="43"/>
  <c r="AA19" i="43"/>
  <c r="K20" i="43"/>
  <c r="O21" i="43"/>
  <c r="O22" i="43"/>
  <c r="E23" i="43"/>
  <c r="K23" i="43"/>
  <c r="O24" i="43"/>
  <c r="G25" i="43"/>
  <c r="G26" i="43"/>
  <c r="Y26" i="43"/>
  <c r="I28" i="43"/>
  <c r="O28" i="43"/>
  <c r="AA28" i="43"/>
  <c r="G29" i="43"/>
  <c r="G30" i="43"/>
  <c r="I32" i="43"/>
  <c r="Y32" i="43"/>
  <c r="E33" i="43"/>
  <c r="M33" i="43"/>
  <c r="E34" i="43"/>
  <c r="M34" i="43"/>
  <c r="E35" i="43"/>
  <c r="M35" i="43"/>
  <c r="E36" i="43"/>
  <c r="M36" i="43"/>
  <c r="I37" i="43"/>
  <c r="O34" i="43"/>
  <c r="AA34" i="43"/>
  <c r="G35" i="43"/>
  <c r="O35" i="43"/>
  <c r="AA35" i="43"/>
  <c r="G36" i="43"/>
  <c r="O36" i="43"/>
  <c r="W36" i="43"/>
  <c r="K37" i="43"/>
  <c r="AA22" i="43"/>
  <c r="AA24" i="43"/>
  <c r="O26" i="43"/>
  <c r="E27" i="43"/>
  <c r="AA27" i="43"/>
  <c r="M29" i="43"/>
  <c r="O30" i="43"/>
  <c r="I31" i="43"/>
  <c r="E32" i="43"/>
  <c r="M32" i="43"/>
  <c r="I33" i="43"/>
  <c r="I34" i="43"/>
  <c r="I35" i="43"/>
  <c r="I36" i="43"/>
  <c r="Y36" i="43"/>
  <c r="E37" i="43"/>
  <c r="M37" i="43"/>
  <c r="AA37" i="43"/>
  <c r="M28" i="43"/>
  <c r="I29" i="43"/>
  <c r="K30" i="43"/>
  <c r="E31" i="43"/>
  <c r="AA31" i="43"/>
  <c r="G32" i="43"/>
  <c r="O32" i="43"/>
  <c r="W32" i="43"/>
  <c r="K33" i="43"/>
  <c r="K34" i="43"/>
  <c r="K35" i="43"/>
  <c r="K36" i="43"/>
  <c r="AA36" i="43"/>
  <c r="G37" i="43"/>
  <c r="O37" i="43"/>
  <c r="G10" i="44"/>
  <c r="AA13" i="44"/>
  <c r="E9" i="44"/>
  <c r="M18" i="44"/>
  <c r="U9" i="44"/>
  <c r="I10" i="44"/>
  <c r="Q10" i="44"/>
  <c r="E11" i="44"/>
  <c r="M11" i="44"/>
  <c r="U11" i="44"/>
  <c r="I12" i="44"/>
  <c r="I14" i="44"/>
  <c r="I18" i="44"/>
  <c r="I20" i="44"/>
  <c r="O10" i="44"/>
  <c r="K11" i="44"/>
  <c r="K26" i="44"/>
  <c r="AA8" i="44"/>
  <c r="G9" i="44"/>
  <c r="O9" i="44"/>
  <c r="K10" i="44"/>
  <c r="S10" i="44"/>
  <c r="AA10" i="44"/>
  <c r="G11" i="44"/>
  <c r="O13" i="44"/>
  <c r="O15" i="44"/>
  <c r="O19" i="44"/>
  <c r="AA11" i="44"/>
  <c r="K13" i="44"/>
  <c r="M20" i="44"/>
  <c r="Q9" i="44"/>
  <c r="E10" i="44"/>
  <c r="M10" i="44"/>
  <c r="U10" i="44"/>
  <c r="I11" i="44"/>
  <c r="Q11" i="44"/>
  <c r="E12" i="44"/>
  <c r="E14" i="44"/>
  <c r="F41" i="44"/>
  <c r="F40" i="44"/>
  <c r="F39" i="44"/>
  <c r="G27" i="44"/>
  <c r="G24" i="44"/>
  <c r="G15" i="44"/>
  <c r="R41" i="44"/>
  <c r="R40" i="44"/>
  <c r="R39" i="44"/>
  <c r="I13" i="44"/>
  <c r="M14" i="44"/>
  <c r="K15" i="44"/>
  <c r="I16" i="44"/>
  <c r="E21" i="44"/>
  <c r="I27" i="44"/>
  <c r="G8" i="44"/>
  <c r="K8" i="44"/>
  <c r="O8" i="44"/>
  <c r="S8" i="44"/>
  <c r="I9" i="44"/>
  <c r="M9" i="44"/>
  <c r="O12" i="44"/>
  <c r="E13" i="44"/>
  <c r="O14" i="44"/>
  <c r="E15" i="44"/>
  <c r="E16" i="44"/>
  <c r="K17" i="44"/>
  <c r="W17" i="44"/>
  <c r="O18" i="44"/>
  <c r="I19" i="44"/>
  <c r="G21" i="44"/>
  <c r="O22" i="44"/>
  <c r="K25" i="44"/>
  <c r="N41" i="44"/>
  <c r="N40" i="44"/>
  <c r="N39" i="44"/>
  <c r="O26" i="44"/>
  <c r="O24" i="44"/>
  <c r="Z41" i="44"/>
  <c r="Z40" i="44"/>
  <c r="Z39" i="44"/>
  <c r="AA24" i="44"/>
  <c r="M12" i="44"/>
  <c r="O16" i="44"/>
  <c r="O17" i="44"/>
  <c r="G19" i="44"/>
  <c r="AA21" i="44"/>
  <c r="G23" i="44"/>
  <c r="D39" i="44"/>
  <c r="E25" i="44"/>
  <c r="D40" i="44"/>
  <c r="D41" i="44"/>
  <c r="H41" i="44"/>
  <c r="H40" i="44"/>
  <c r="H39" i="44"/>
  <c r="I25" i="44"/>
  <c r="L40" i="44"/>
  <c r="L41" i="44"/>
  <c r="M22" i="44"/>
  <c r="L39" i="44"/>
  <c r="M28" i="44"/>
  <c r="P41" i="44"/>
  <c r="P40" i="44"/>
  <c r="P39" i="44"/>
  <c r="T41" i="44"/>
  <c r="T39" i="44"/>
  <c r="T40" i="44"/>
  <c r="X41" i="44"/>
  <c r="X40" i="44"/>
  <c r="X39" i="44"/>
  <c r="K12" i="44"/>
  <c r="AA12" i="44"/>
  <c r="K14" i="44"/>
  <c r="AA15" i="44"/>
  <c r="E17" i="44"/>
  <c r="Y17" i="44"/>
  <c r="E18" i="44"/>
  <c r="K19" i="44"/>
  <c r="O20" i="44"/>
  <c r="I21" i="44"/>
  <c r="O21" i="44"/>
  <c r="I22" i="44"/>
  <c r="K23" i="44"/>
  <c r="J41" i="44"/>
  <c r="J40" i="44"/>
  <c r="J39" i="44"/>
  <c r="K24" i="44"/>
  <c r="V41" i="44"/>
  <c r="V40" i="44"/>
  <c r="V39" i="44"/>
  <c r="I17" i="44"/>
  <c r="AA19" i="44"/>
  <c r="E8" i="44"/>
  <c r="I8" i="44"/>
  <c r="M8" i="44"/>
  <c r="Q8" i="44"/>
  <c r="U8" i="44"/>
  <c r="O11" i="44"/>
  <c r="S11" i="44"/>
  <c r="G12" i="44"/>
  <c r="G13" i="44"/>
  <c r="M13" i="44"/>
  <c r="G14" i="44"/>
  <c r="I15" i="44"/>
  <c r="M16" i="44"/>
  <c r="G17" i="44"/>
  <c r="AA17" i="44"/>
  <c r="E19" i="44"/>
  <c r="E20" i="44"/>
  <c r="K21" i="44"/>
  <c r="E22" i="44"/>
  <c r="E23" i="44"/>
  <c r="AA23" i="44"/>
  <c r="AA14" i="44"/>
  <c r="K16" i="44"/>
  <c r="AA16" i="44"/>
  <c r="K18" i="44"/>
  <c r="AA18" i="44"/>
  <c r="K20" i="44"/>
  <c r="AA20" i="44"/>
  <c r="K22" i="44"/>
  <c r="AA22" i="44"/>
  <c r="E24" i="44"/>
  <c r="M24" i="44"/>
  <c r="M25" i="44"/>
  <c r="AA25" i="44"/>
  <c r="G26" i="44"/>
  <c r="K27" i="44"/>
  <c r="E28" i="44"/>
  <c r="M15" i="44"/>
  <c r="G16" i="44"/>
  <c r="M17" i="44"/>
  <c r="G18" i="44"/>
  <c r="M19" i="44"/>
  <c r="G20" i="44"/>
  <c r="M21" i="44"/>
  <c r="G22" i="44"/>
  <c r="M23" i="44"/>
  <c r="G25" i="44"/>
  <c r="AA27" i="44"/>
  <c r="I23" i="44"/>
  <c r="I24" i="44"/>
  <c r="O27" i="44"/>
  <c r="I28" i="44"/>
  <c r="K29" i="44"/>
  <c r="AA29" i="44"/>
  <c r="G30" i="44"/>
  <c r="O30" i="44"/>
  <c r="K31" i="44"/>
  <c r="AA31" i="44"/>
  <c r="G32" i="44"/>
  <c r="O32" i="44"/>
  <c r="K33" i="44"/>
  <c r="AA33" i="44"/>
  <c r="G34" i="44"/>
  <c r="O34" i="44"/>
  <c r="K35" i="44"/>
  <c r="AA35" i="44"/>
  <c r="G36" i="44"/>
  <c r="O36" i="44"/>
  <c r="K37" i="44"/>
  <c r="M26" i="44"/>
  <c r="E27" i="44"/>
  <c r="O28" i="44"/>
  <c r="E29" i="44"/>
  <c r="M29" i="44"/>
  <c r="I30" i="44"/>
  <c r="E31" i="44"/>
  <c r="M31" i="44"/>
  <c r="I32" i="44"/>
  <c r="E33" i="44"/>
  <c r="M33" i="44"/>
  <c r="I34" i="44"/>
  <c r="E35" i="44"/>
  <c r="M35" i="44"/>
  <c r="I36" i="44"/>
  <c r="E37" i="44"/>
  <c r="M37" i="44"/>
  <c r="I26" i="44"/>
  <c r="AA26" i="44"/>
  <c r="K28" i="44"/>
  <c r="AA28" i="44"/>
  <c r="G29" i="44"/>
  <c r="O29" i="44"/>
  <c r="K30" i="44"/>
  <c r="AA30" i="44"/>
  <c r="G31" i="44"/>
  <c r="O31" i="44"/>
  <c r="K32" i="44"/>
  <c r="AA32" i="44"/>
  <c r="G33" i="44"/>
  <c r="O33" i="44"/>
  <c r="K34" i="44"/>
  <c r="AA34" i="44"/>
  <c r="G35" i="44"/>
  <c r="O35" i="44"/>
  <c r="K36" i="44"/>
  <c r="AA36" i="44"/>
  <c r="G37" i="44"/>
  <c r="O37" i="44"/>
  <c r="AA37" i="44"/>
  <c r="O25" i="44"/>
  <c r="E26" i="44"/>
  <c r="M27" i="44"/>
  <c r="G28" i="44"/>
  <c r="I29" i="44"/>
  <c r="E30" i="44"/>
  <c r="M30" i="44"/>
  <c r="I31" i="44"/>
  <c r="E32" i="44"/>
  <c r="M32" i="44"/>
  <c r="I33" i="44"/>
  <c r="E34" i="44"/>
  <c r="M34" i="44"/>
  <c r="I35" i="44"/>
  <c r="E36" i="44"/>
  <c r="M36" i="44"/>
  <c r="I37" i="44"/>
  <c r="E8" i="41"/>
  <c r="I9" i="41"/>
  <c r="Q9" i="41"/>
  <c r="E10" i="41"/>
  <c r="M10" i="41"/>
  <c r="I11" i="41"/>
  <c r="Q11" i="41"/>
  <c r="E12" i="41"/>
  <c r="M12" i="41"/>
  <c r="I14" i="41"/>
  <c r="Q14" i="41"/>
  <c r="E15" i="41"/>
  <c r="E16" i="41"/>
  <c r="M16" i="41"/>
  <c r="F20" i="41"/>
  <c r="K9" i="41"/>
  <c r="S9" i="41"/>
  <c r="G10" i="41"/>
  <c r="O10" i="41"/>
  <c r="K11" i="41"/>
  <c r="S11" i="41"/>
  <c r="G12" i="41"/>
  <c r="O12" i="41"/>
  <c r="K14" i="41"/>
  <c r="S14" i="41"/>
  <c r="S15" i="41"/>
  <c r="G16" i="41"/>
  <c r="O16" i="41"/>
  <c r="M9" i="41"/>
  <c r="I10" i="41"/>
  <c r="Q10" i="41"/>
  <c r="E11" i="41"/>
  <c r="M11" i="41"/>
  <c r="I12" i="41"/>
  <c r="Q12" i="41"/>
  <c r="E14" i="41"/>
  <c r="M14" i="41"/>
  <c r="I16" i="41"/>
  <c r="Q16" i="41"/>
  <c r="O9" i="41"/>
  <c r="K10" i="41"/>
  <c r="S10" i="41"/>
  <c r="G11" i="41"/>
  <c r="O11" i="41"/>
  <c r="K12" i="41"/>
  <c r="S12" i="41"/>
  <c r="G14" i="41"/>
  <c r="O14" i="41"/>
  <c r="K16" i="41"/>
  <c r="S16" i="41"/>
  <c r="D18" i="41"/>
  <c r="L18" i="41"/>
  <c r="D19" i="41"/>
  <c r="L19" i="41"/>
  <c r="D20" i="41"/>
  <c r="L20" i="41"/>
  <c r="G8" i="41"/>
  <c r="K8" i="41"/>
  <c r="O8" i="41"/>
  <c r="S8" i="41"/>
  <c r="F18" i="41"/>
  <c r="N18" i="41"/>
  <c r="F19" i="41"/>
  <c r="N19" i="41"/>
  <c r="H18" i="41"/>
  <c r="P18" i="41"/>
  <c r="H19" i="41"/>
  <c r="P19" i="41"/>
  <c r="H20" i="41"/>
  <c r="P20" i="41"/>
  <c r="J18" i="41"/>
  <c r="R18" i="41"/>
  <c r="J19" i="41"/>
  <c r="R19" i="41"/>
  <c r="I10" i="42"/>
  <c r="G9" i="42"/>
  <c r="E10" i="42"/>
  <c r="M10" i="42"/>
  <c r="Q10" i="42"/>
  <c r="G11" i="42"/>
  <c r="O11" i="42"/>
  <c r="S11" i="42"/>
  <c r="K11" i="42"/>
  <c r="E8" i="42"/>
  <c r="P20" i="42"/>
  <c r="P19" i="42"/>
  <c r="P18" i="42"/>
  <c r="Q14" i="42"/>
  <c r="Q11" i="42"/>
  <c r="Q9" i="42"/>
  <c r="Q12" i="42"/>
  <c r="O12" i="42"/>
  <c r="O10" i="42"/>
  <c r="O8" i="42"/>
  <c r="O14" i="42"/>
  <c r="S9" i="42"/>
  <c r="L20" i="42"/>
  <c r="L19" i="42"/>
  <c r="L18" i="42"/>
  <c r="M14" i="42"/>
  <c r="M11" i="42"/>
  <c r="M9" i="42"/>
  <c r="M12" i="42"/>
  <c r="Q8" i="42"/>
  <c r="K12" i="42"/>
  <c r="K10" i="42"/>
  <c r="K8" i="42"/>
  <c r="K14" i="42"/>
  <c r="O9" i="42"/>
  <c r="H20" i="42"/>
  <c r="H19" i="42"/>
  <c r="H18" i="42"/>
  <c r="I14" i="42"/>
  <c r="I11" i="42"/>
  <c r="I9" i="42"/>
  <c r="I12" i="42"/>
  <c r="M8" i="42"/>
  <c r="G12" i="42"/>
  <c r="G10" i="42"/>
  <c r="G8" i="42"/>
  <c r="G14" i="42"/>
  <c r="K9" i="42"/>
  <c r="D20" i="42"/>
  <c r="D19" i="42"/>
  <c r="D18" i="42"/>
  <c r="E14" i="42"/>
  <c r="E11" i="42"/>
  <c r="E9" i="42"/>
  <c r="E15" i="42"/>
  <c r="E12" i="42"/>
  <c r="S15" i="42"/>
  <c r="S12" i="42"/>
  <c r="S10" i="42"/>
  <c r="S8" i="42"/>
  <c r="S14" i="42"/>
  <c r="E16" i="42"/>
  <c r="M16" i="42"/>
  <c r="F20" i="42"/>
  <c r="F19" i="42"/>
  <c r="F18" i="42"/>
  <c r="J20" i="42"/>
  <c r="J19" i="42"/>
  <c r="J18" i="42"/>
  <c r="N20" i="42"/>
  <c r="N19" i="42"/>
  <c r="N18" i="42"/>
  <c r="R20" i="42"/>
  <c r="R19" i="42"/>
  <c r="R18" i="42"/>
  <c r="G16" i="42"/>
  <c r="O16" i="42"/>
  <c r="I16" i="42"/>
  <c r="Q16" i="42"/>
  <c r="K16" i="42"/>
  <c r="S16" i="42"/>
  <c r="D19" i="39"/>
  <c r="L19" i="39"/>
  <c r="D20" i="39"/>
  <c r="L20" i="39"/>
  <c r="D21" i="39"/>
  <c r="L21" i="39"/>
  <c r="G8" i="39"/>
  <c r="K8" i="39"/>
  <c r="O8" i="39"/>
  <c r="S8" i="39"/>
  <c r="F19" i="39"/>
  <c r="N19" i="39"/>
  <c r="F20" i="39"/>
  <c r="N20" i="39"/>
  <c r="F21" i="39"/>
  <c r="N21" i="39"/>
  <c r="H19" i="39"/>
  <c r="P19" i="39"/>
  <c r="H20" i="39"/>
  <c r="P20" i="39"/>
  <c r="H21" i="39"/>
  <c r="P21" i="39"/>
  <c r="E8" i="39"/>
  <c r="I8" i="39"/>
  <c r="M8" i="39"/>
  <c r="Q8" i="39"/>
  <c r="Q10" i="39"/>
  <c r="S11" i="39"/>
  <c r="E12" i="39"/>
  <c r="I12" i="39"/>
  <c r="S12" i="39"/>
  <c r="E13" i="39"/>
  <c r="G14" i="39"/>
  <c r="K14" i="39"/>
  <c r="S14" i="39"/>
  <c r="K16" i="39"/>
  <c r="J19" i="39"/>
  <c r="R19" i="39"/>
  <c r="J20" i="39"/>
  <c r="R20" i="39"/>
  <c r="E15" i="40"/>
  <c r="I9" i="40"/>
  <c r="S10" i="40"/>
  <c r="M13" i="40"/>
  <c r="G14" i="40"/>
  <c r="M10" i="40"/>
  <c r="Q13" i="40"/>
  <c r="I13" i="40"/>
  <c r="Q9" i="40"/>
  <c r="E9" i="40"/>
  <c r="S9" i="40"/>
  <c r="G10" i="40"/>
  <c r="O10" i="40"/>
  <c r="G16" i="40"/>
  <c r="I12" i="40"/>
  <c r="G13" i="40"/>
  <c r="E14" i="40"/>
  <c r="Q14" i="40"/>
  <c r="S15" i="40"/>
  <c r="G12" i="40"/>
  <c r="S12" i="40"/>
  <c r="E13" i="40"/>
  <c r="K13" i="40"/>
  <c r="I14" i="40"/>
  <c r="O14" i="40"/>
  <c r="E16" i="40"/>
  <c r="R21" i="40"/>
  <c r="G8" i="40"/>
  <c r="S8" i="40"/>
  <c r="J20" i="40"/>
  <c r="I10" i="40"/>
  <c r="E12" i="40"/>
  <c r="S13" i="40"/>
  <c r="M14" i="40"/>
  <c r="O8" i="40"/>
  <c r="G17" i="40"/>
  <c r="E10" i="40"/>
  <c r="Q10" i="40"/>
  <c r="S11" i="40"/>
  <c r="O13" i="40"/>
  <c r="S14" i="40"/>
  <c r="I16" i="40"/>
  <c r="K10" i="40"/>
  <c r="K12" i="40"/>
  <c r="K14" i="40"/>
  <c r="K16" i="40"/>
  <c r="D21" i="40"/>
  <c r="D20" i="40"/>
  <c r="D19" i="40"/>
  <c r="H21" i="40"/>
  <c r="H20" i="40"/>
  <c r="H19" i="40"/>
  <c r="L21" i="40"/>
  <c r="L20" i="40"/>
  <c r="L19" i="40"/>
  <c r="P21" i="40"/>
  <c r="P20" i="40"/>
  <c r="P19" i="40"/>
  <c r="E8" i="40"/>
  <c r="I8" i="40"/>
  <c r="M8" i="40"/>
  <c r="Q8" i="40"/>
  <c r="G9" i="40"/>
  <c r="K9" i="40"/>
  <c r="O9" i="40"/>
  <c r="M17" i="40"/>
  <c r="F21" i="40"/>
  <c r="F20" i="40"/>
  <c r="F19" i="40"/>
  <c r="N21" i="40"/>
  <c r="N20" i="40"/>
  <c r="N19" i="40"/>
  <c r="S16" i="40"/>
  <c r="I17" i="40"/>
  <c r="S17" i="40"/>
  <c r="R20" i="40"/>
  <c r="E17" i="40"/>
  <c r="J19" i="40"/>
  <c r="J21" i="40"/>
  <c r="K8" i="40"/>
  <c r="R19" i="40"/>
  <c r="G11" i="37"/>
  <c r="S11" i="37"/>
  <c r="E12" i="37"/>
  <c r="I13" i="37"/>
  <c r="M14" i="37"/>
  <c r="O15" i="37"/>
  <c r="G16" i="37"/>
  <c r="M18" i="37"/>
  <c r="O28" i="37"/>
  <c r="I8" i="37"/>
  <c r="G9" i="37"/>
  <c r="S9" i="37"/>
  <c r="Q10" i="37"/>
  <c r="M11" i="37"/>
  <c r="G12" i="37"/>
  <c r="K13" i="37"/>
  <c r="I14" i="37"/>
  <c r="K15" i="37"/>
  <c r="I16" i="37"/>
  <c r="O17" i="37"/>
  <c r="I18" i="37"/>
  <c r="Q20" i="37"/>
  <c r="E21" i="37"/>
  <c r="I22" i="37"/>
  <c r="S23" i="37"/>
  <c r="K26" i="37"/>
  <c r="M27" i="37"/>
  <c r="G30" i="37"/>
  <c r="O30" i="37"/>
  <c r="I15" i="37"/>
  <c r="M16" i="37"/>
  <c r="S17" i="37"/>
  <c r="K23" i="37"/>
  <c r="M25" i="37"/>
  <c r="E8" i="37"/>
  <c r="K8" i="37"/>
  <c r="I9" i="37"/>
  <c r="G10" i="37"/>
  <c r="M10" i="37"/>
  <c r="I11" i="37"/>
  <c r="O11" i="37"/>
  <c r="M12" i="37"/>
  <c r="G13" i="37"/>
  <c r="Q13" i="37"/>
  <c r="E14" i="37"/>
  <c r="O14" i="37"/>
  <c r="G15" i="37"/>
  <c r="E16" i="37"/>
  <c r="S16" i="37"/>
  <c r="E17" i="37"/>
  <c r="K17" i="37"/>
  <c r="K20" i="37"/>
  <c r="S20" i="37"/>
  <c r="I24" i="37"/>
  <c r="I25" i="37"/>
  <c r="Q25" i="37"/>
  <c r="K28" i="37"/>
  <c r="G31" i="37"/>
  <c r="E33" i="37"/>
  <c r="E35" i="37"/>
  <c r="K12" i="37"/>
  <c r="E24" i="37"/>
  <c r="E25" i="37"/>
  <c r="G28" i="37"/>
  <c r="I29" i="37"/>
  <c r="P44" i="37"/>
  <c r="Q8" i="37"/>
  <c r="E9" i="37"/>
  <c r="I10" i="37"/>
  <c r="K11" i="37"/>
  <c r="O12" i="37"/>
  <c r="S13" i="37"/>
  <c r="Q14" i="37"/>
  <c r="S15" i="37"/>
  <c r="G17" i="37"/>
  <c r="E18" i="37"/>
  <c r="Q18" i="37"/>
  <c r="S19" i="37"/>
  <c r="G20" i="37"/>
  <c r="H43" i="37"/>
  <c r="M22" i="37"/>
  <c r="G26" i="37"/>
  <c r="O26" i="37"/>
  <c r="I27" i="37"/>
  <c r="Q27" i="37"/>
  <c r="G22" i="37"/>
  <c r="S22" i="37"/>
  <c r="S24" i="37"/>
  <c r="I26" i="37"/>
  <c r="K27" i="37"/>
  <c r="S29" i="37"/>
  <c r="S30" i="37"/>
  <c r="Q32" i="37"/>
  <c r="M33" i="37"/>
  <c r="I34" i="37"/>
  <c r="M35" i="37"/>
  <c r="I36" i="37"/>
  <c r="E37" i="37"/>
  <c r="I38" i="37"/>
  <c r="Q38" i="37"/>
  <c r="M39" i="37"/>
  <c r="I40" i="37"/>
  <c r="Q40" i="37"/>
  <c r="F44" i="37"/>
  <c r="F43" i="37"/>
  <c r="F42" i="37"/>
  <c r="N44" i="37"/>
  <c r="N43" i="37"/>
  <c r="N42" i="37"/>
  <c r="G23" i="37"/>
  <c r="E26" i="37"/>
  <c r="G27" i="37"/>
  <c r="E28" i="37"/>
  <c r="G29" i="37"/>
  <c r="M30" i="37"/>
  <c r="I31" i="37"/>
  <c r="K32" i="37"/>
  <c r="S32" i="37"/>
  <c r="G33" i="37"/>
  <c r="O33" i="37"/>
  <c r="K34" i="37"/>
  <c r="S34" i="37"/>
  <c r="G35" i="37"/>
  <c r="O35" i="37"/>
  <c r="K36" i="37"/>
  <c r="S36" i="37"/>
  <c r="G37" i="37"/>
  <c r="O37" i="37"/>
  <c r="K38" i="37"/>
  <c r="S38" i="37"/>
  <c r="G39" i="37"/>
  <c r="O39" i="37"/>
  <c r="K40" i="37"/>
  <c r="S40" i="37"/>
  <c r="P43" i="37"/>
  <c r="M20" i="37"/>
  <c r="I21" i="37"/>
  <c r="G8" i="37"/>
  <c r="O8" i="37"/>
  <c r="E19" i="37"/>
  <c r="I20" i="37"/>
  <c r="K21" i="37"/>
  <c r="O22" i="37"/>
  <c r="K24" i="37"/>
  <c r="S25" i="37"/>
  <c r="Q26" i="37"/>
  <c r="S27" i="37"/>
  <c r="Q28" i="37"/>
  <c r="I30" i="37"/>
  <c r="K31" i="37"/>
  <c r="E32" i="37"/>
  <c r="M32" i="37"/>
  <c r="I33" i="37"/>
  <c r="Q33" i="37"/>
  <c r="E34" i="37"/>
  <c r="M34" i="37"/>
  <c r="I35" i="37"/>
  <c r="Q35" i="37"/>
  <c r="E36" i="37"/>
  <c r="M36" i="37"/>
  <c r="I37" i="37"/>
  <c r="Q37" i="37"/>
  <c r="E38" i="37"/>
  <c r="M38" i="37"/>
  <c r="I39" i="37"/>
  <c r="Q39" i="37"/>
  <c r="E40" i="37"/>
  <c r="M40" i="37"/>
  <c r="H42" i="37"/>
  <c r="H44" i="37"/>
  <c r="G18" i="37"/>
  <c r="G19" i="37"/>
  <c r="K25" i="37"/>
  <c r="S26" i="37"/>
  <c r="I28" i="37"/>
  <c r="S28" i="37"/>
  <c r="K30" i="37"/>
  <c r="I32" i="37"/>
  <c r="Q34" i="37"/>
  <c r="Q36" i="37"/>
  <c r="M37" i="37"/>
  <c r="E39" i="37"/>
  <c r="J44" i="37"/>
  <c r="J43" i="37"/>
  <c r="J42" i="37"/>
  <c r="R44" i="37"/>
  <c r="R43" i="37"/>
  <c r="R42" i="37"/>
  <c r="I19" i="37"/>
  <c r="O21" i="37"/>
  <c r="G25" i="37"/>
  <c r="D44" i="37"/>
  <c r="D43" i="37"/>
  <c r="D42" i="37"/>
  <c r="L44" i="37"/>
  <c r="L43" i="37"/>
  <c r="L42" i="37"/>
  <c r="S18" i="37"/>
  <c r="K19" i="37"/>
  <c r="E20" i="37"/>
  <c r="O20" i="37"/>
  <c r="G21" i="37"/>
  <c r="S21" i="37"/>
  <c r="E22" i="37"/>
  <c r="K22" i="37"/>
  <c r="G24" i="37"/>
  <c r="O25" i="37"/>
  <c r="M26" i="37"/>
  <c r="O27" i="37"/>
  <c r="M28" i="37"/>
  <c r="E30" i="37"/>
  <c r="E31" i="37"/>
  <c r="S31" i="37"/>
  <c r="G32" i="37"/>
  <c r="O32" i="37"/>
  <c r="K33" i="37"/>
  <c r="S33" i="37"/>
  <c r="G34" i="37"/>
  <c r="O34" i="37"/>
  <c r="K35" i="37"/>
  <c r="S35" i="37"/>
  <c r="G36" i="37"/>
  <c r="O36" i="37"/>
  <c r="K37" i="37"/>
  <c r="S37" i="37"/>
  <c r="G38" i="37"/>
  <c r="O38" i="37"/>
  <c r="K39" i="37"/>
  <c r="S39" i="37"/>
  <c r="G40" i="37"/>
  <c r="O40" i="37"/>
  <c r="P42" i="37"/>
  <c r="Q10" i="38"/>
  <c r="O18" i="38"/>
  <c r="E20" i="38"/>
  <c r="G22" i="38"/>
  <c r="S23" i="38"/>
  <c r="S11" i="38"/>
  <c r="I12" i="38"/>
  <c r="I18" i="38"/>
  <c r="Q8" i="38"/>
  <c r="E19" i="38"/>
  <c r="S19" i="38"/>
  <c r="G20" i="38"/>
  <c r="O20" i="38"/>
  <c r="K21" i="38"/>
  <c r="I22" i="38"/>
  <c r="S22" i="38"/>
  <c r="G23" i="38"/>
  <c r="I24" i="38"/>
  <c r="K19" i="38"/>
  <c r="I21" i="38"/>
  <c r="O22" i="38"/>
  <c r="E23" i="38"/>
  <c r="M14" i="38"/>
  <c r="K18" i="38"/>
  <c r="S18" i="38"/>
  <c r="G19" i="38"/>
  <c r="I20" i="38"/>
  <c r="Q20" i="38"/>
  <c r="E21" i="38"/>
  <c r="M21" i="38"/>
  <c r="K22" i="38"/>
  <c r="I23" i="38"/>
  <c r="K24" i="38"/>
  <c r="G18" i="38"/>
  <c r="M20" i="38"/>
  <c r="S21" i="38"/>
  <c r="G24" i="38"/>
  <c r="K13" i="38"/>
  <c r="S13" i="38"/>
  <c r="E18" i="38"/>
  <c r="M18" i="38"/>
  <c r="I19" i="38"/>
  <c r="K20" i="38"/>
  <c r="S20" i="38"/>
  <c r="G21" i="38"/>
  <c r="O21" i="38"/>
  <c r="E22" i="38"/>
  <c r="M22" i="38"/>
  <c r="K23" i="38"/>
  <c r="E24" i="38"/>
  <c r="S24" i="38"/>
  <c r="G11" i="38"/>
  <c r="M10" i="38"/>
  <c r="S10" i="38"/>
  <c r="E8" i="38"/>
  <c r="I14" i="38"/>
  <c r="Q18" i="38"/>
  <c r="Q14" i="38"/>
  <c r="G15" i="38"/>
  <c r="I8" i="38"/>
  <c r="K9" i="38"/>
  <c r="M12" i="38"/>
  <c r="G13" i="38"/>
  <c r="K16" i="38"/>
  <c r="E12" i="38"/>
  <c r="I10" i="38"/>
  <c r="K11" i="38"/>
  <c r="E14" i="38"/>
  <c r="O15" i="38"/>
  <c r="O10" i="38"/>
  <c r="K17" i="38"/>
  <c r="M8" i="38"/>
  <c r="S8" i="38"/>
  <c r="Q13" i="38"/>
  <c r="E16" i="38"/>
  <c r="M17" i="38"/>
  <c r="G9" i="38"/>
  <c r="S9" i="38"/>
  <c r="E10" i="38"/>
  <c r="K15" i="38"/>
  <c r="S15" i="38"/>
  <c r="G14" i="38"/>
  <c r="E15" i="38"/>
  <c r="I16" i="38"/>
  <c r="S14" i="38"/>
  <c r="O14" i="38"/>
  <c r="M15" i="38"/>
  <c r="Q15" i="38"/>
  <c r="S17" i="38"/>
  <c r="K25" i="38"/>
  <c r="O11" i="38"/>
  <c r="O13" i="38"/>
  <c r="Q17" i="38"/>
  <c r="G8" i="38"/>
  <c r="K8" i="38"/>
  <c r="O8" i="38"/>
  <c r="E9" i="38"/>
  <c r="I9" i="38"/>
  <c r="G10" i="38"/>
  <c r="K10" i="38"/>
  <c r="E11" i="38"/>
  <c r="I11" i="38"/>
  <c r="M11" i="38"/>
  <c r="G12" i="38"/>
  <c r="K12" i="38"/>
  <c r="O12" i="38"/>
  <c r="S12" i="38"/>
  <c r="E13" i="38"/>
  <c r="I13" i="38"/>
  <c r="M13" i="38"/>
  <c r="K14" i="38"/>
  <c r="M16" i="38"/>
  <c r="E17" i="38"/>
  <c r="I15" i="38"/>
  <c r="S25" i="38"/>
  <c r="G26" i="38"/>
  <c r="O26" i="38"/>
  <c r="K27" i="38"/>
  <c r="S27" i="38"/>
  <c r="G28" i="38"/>
  <c r="O28" i="38"/>
  <c r="S29" i="38"/>
  <c r="G30" i="38"/>
  <c r="O30" i="38"/>
  <c r="K31" i="38"/>
  <c r="S31" i="38"/>
  <c r="G32" i="38"/>
  <c r="O32" i="38"/>
  <c r="I33" i="38"/>
  <c r="Q33" i="38"/>
  <c r="E34" i="38"/>
  <c r="M34" i="38"/>
  <c r="I35" i="38"/>
  <c r="Q35" i="38"/>
  <c r="E36" i="38"/>
  <c r="M36" i="38"/>
  <c r="I37" i="38"/>
  <c r="Q37" i="38"/>
  <c r="E38" i="38"/>
  <c r="M38" i="38"/>
  <c r="I39" i="38"/>
  <c r="Q39" i="38"/>
  <c r="E40" i="38"/>
  <c r="M40" i="38"/>
  <c r="F44" i="38"/>
  <c r="F43" i="38"/>
  <c r="F42" i="38"/>
  <c r="J44" i="38"/>
  <c r="J43" i="38"/>
  <c r="J42" i="38"/>
  <c r="N44" i="38"/>
  <c r="N43" i="38"/>
  <c r="N42" i="38"/>
  <c r="R44" i="38"/>
  <c r="R43" i="38"/>
  <c r="R42" i="38"/>
  <c r="I17" i="38"/>
  <c r="O17" i="38"/>
  <c r="E25" i="38"/>
  <c r="M25" i="38"/>
  <c r="I26" i="38"/>
  <c r="Q26" i="38"/>
  <c r="E27" i="38"/>
  <c r="M27" i="38"/>
  <c r="I28" i="38"/>
  <c r="Q28" i="38"/>
  <c r="E29" i="38"/>
  <c r="I30" i="38"/>
  <c r="E31" i="38"/>
  <c r="I32" i="38"/>
  <c r="Q32" i="38"/>
  <c r="K33" i="38"/>
  <c r="S33" i="38"/>
  <c r="G34" i="38"/>
  <c r="O34" i="38"/>
  <c r="K35" i="38"/>
  <c r="S35" i="38"/>
  <c r="G36" i="38"/>
  <c r="O36" i="38"/>
  <c r="K37" i="38"/>
  <c r="S37" i="38"/>
  <c r="G38" i="38"/>
  <c r="O38" i="38"/>
  <c r="K39" i="38"/>
  <c r="S39" i="38"/>
  <c r="G40" i="38"/>
  <c r="O40" i="38"/>
  <c r="G16" i="38"/>
  <c r="S16" i="38"/>
  <c r="G25" i="38"/>
  <c r="O25" i="38"/>
  <c r="K26" i="38"/>
  <c r="S26" i="38"/>
  <c r="G27" i="38"/>
  <c r="O27" i="38"/>
  <c r="K28" i="38"/>
  <c r="S28" i="38"/>
  <c r="G29" i="38"/>
  <c r="K30" i="38"/>
  <c r="S30" i="38"/>
  <c r="G31" i="38"/>
  <c r="K32" i="38"/>
  <c r="S32" i="38"/>
  <c r="E33" i="38"/>
  <c r="M33" i="38"/>
  <c r="I34" i="38"/>
  <c r="Q34" i="38"/>
  <c r="E35" i="38"/>
  <c r="M35" i="38"/>
  <c r="I36" i="38"/>
  <c r="Q36" i="38"/>
  <c r="E37" i="38"/>
  <c r="M37" i="38"/>
  <c r="I38" i="38"/>
  <c r="Q38" i="38"/>
  <c r="E39" i="38"/>
  <c r="M39" i="38"/>
  <c r="I40" i="38"/>
  <c r="Q40" i="38"/>
  <c r="D44" i="38"/>
  <c r="D43" i="38"/>
  <c r="D42" i="38"/>
  <c r="H44" i="38"/>
  <c r="H43" i="38"/>
  <c r="H42" i="38"/>
  <c r="L44" i="38"/>
  <c r="L43" i="38"/>
  <c r="L42" i="38"/>
  <c r="P44" i="38"/>
  <c r="P43" i="38"/>
  <c r="P42" i="38"/>
  <c r="G17" i="38"/>
  <c r="I25" i="38"/>
  <c r="Q25" i="38"/>
  <c r="E26" i="38"/>
  <c r="M26" i="38"/>
  <c r="I27" i="38"/>
  <c r="Q27" i="38"/>
  <c r="E28" i="38"/>
  <c r="M28" i="38"/>
  <c r="I29" i="38"/>
  <c r="E30" i="38"/>
  <c r="M30" i="38"/>
  <c r="I31" i="38"/>
  <c r="E32" i="38"/>
  <c r="M32" i="38"/>
  <c r="G33" i="38"/>
  <c r="O33" i="38"/>
  <c r="K34" i="38"/>
  <c r="S34" i="38"/>
  <c r="G35" i="38"/>
  <c r="O35" i="38"/>
  <c r="K36" i="38"/>
  <c r="S36" i="38"/>
  <c r="G37" i="38"/>
  <c r="O37" i="38"/>
  <c r="K38" i="38"/>
  <c r="S38" i="38"/>
  <c r="G39" i="38"/>
  <c r="O39" i="38"/>
  <c r="K40" i="38"/>
  <c r="S40" i="38"/>
  <c r="E10" i="35"/>
  <c r="G10" i="35"/>
  <c r="O10" i="35"/>
  <c r="H14" i="35"/>
  <c r="P14" i="35"/>
  <c r="E9" i="35"/>
  <c r="M9" i="35"/>
  <c r="I10" i="35"/>
  <c r="Q10" i="35"/>
  <c r="M10" i="35"/>
  <c r="J14" i="35"/>
  <c r="R14" i="35"/>
  <c r="G9" i="35"/>
  <c r="O9" i="35"/>
  <c r="K10" i="35"/>
  <c r="S10" i="35"/>
  <c r="D12" i="35"/>
  <c r="L12" i="35"/>
  <c r="D13" i="35"/>
  <c r="L13" i="35"/>
  <c r="D14" i="35"/>
  <c r="L14" i="35"/>
  <c r="I8" i="35"/>
  <c r="Q8" i="35"/>
  <c r="F12" i="35"/>
  <c r="N12" i="35"/>
  <c r="F13" i="35"/>
  <c r="N13" i="35"/>
  <c r="F14" i="35"/>
  <c r="N14" i="35"/>
  <c r="H12" i="35"/>
  <c r="P12" i="35"/>
  <c r="H13" i="35"/>
  <c r="P13" i="35"/>
  <c r="K8" i="35"/>
  <c r="S8" i="35"/>
  <c r="J12" i="35"/>
  <c r="R12" i="35"/>
  <c r="J13" i="35"/>
  <c r="R13" i="35"/>
  <c r="M10" i="36"/>
  <c r="K9" i="36"/>
  <c r="S9" i="36"/>
  <c r="G10" i="36"/>
  <c r="O10" i="36"/>
  <c r="H14" i="36"/>
  <c r="P14" i="36"/>
  <c r="E9" i="36"/>
  <c r="M9" i="36"/>
  <c r="I10" i="36"/>
  <c r="Q10" i="36"/>
  <c r="E10" i="36"/>
  <c r="G9" i="36"/>
  <c r="O9" i="36"/>
  <c r="K10" i="36"/>
  <c r="S10" i="36"/>
  <c r="D12" i="36"/>
  <c r="L12" i="36"/>
  <c r="D13" i="36"/>
  <c r="L13" i="36"/>
  <c r="D14" i="36"/>
  <c r="L14" i="36"/>
  <c r="I8" i="36"/>
  <c r="Q8" i="36"/>
  <c r="F12" i="36"/>
  <c r="N12" i="36"/>
  <c r="F13" i="36"/>
  <c r="N13" i="36"/>
  <c r="F14" i="36"/>
  <c r="N14" i="36"/>
  <c r="H12" i="36"/>
  <c r="P12" i="36"/>
  <c r="H13" i="36"/>
  <c r="P13" i="36"/>
  <c r="K8" i="36"/>
  <c r="S8" i="36"/>
  <c r="J12" i="36"/>
  <c r="R12" i="36"/>
  <c r="J13" i="36"/>
  <c r="R13" i="36"/>
  <c r="K8" i="34"/>
  <c r="M11" i="34"/>
  <c r="L16" i="33"/>
  <c r="E8" i="33"/>
  <c r="I8" i="33"/>
  <c r="M8" i="33"/>
  <c r="F15" i="33"/>
  <c r="N15" i="33"/>
  <c r="F16" i="33"/>
  <c r="N16" i="33"/>
  <c r="F17" i="33"/>
  <c r="N17" i="33"/>
  <c r="D15" i="33"/>
  <c r="D16" i="33"/>
  <c r="Q8" i="33"/>
  <c r="H15" i="33"/>
  <c r="P15" i="33"/>
  <c r="H16" i="33"/>
  <c r="P16" i="33"/>
  <c r="L15" i="33"/>
  <c r="K8" i="33"/>
  <c r="S8" i="33"/>
  <c r="J15" i="33"/>
  <c r="R15" i="33"/>
  <c r="J16" i="33"/>
  <c r="R16" i="33"/>
  <c r="E11" i="34"/>
  <c r="I9" i="34"/>
  <c r="M8" i="34"/>
  <c r="I11" i="34"/>
  <c r="Q11" i="34"/>
  <c r="O8" i="34"/>
  <c r="E9" i="34"/>
  <c r="M9" i="34"/>
  <c r="O12" i="34"/>
  <c r="E8" i="34"/>
  <c r="G10" i="34"/>
  <c r="G12" i="34"/>
  <c r="K11" i="34"/>
  <c r="K9" i="34"/>
  <c r="S11" i="34"/>
  <c r="S9" i="34"/>
  <c r="S8" i="34"/>
  <c r="S10" i="34"/>
  <c r="S12" i="34"/>
  <c r="O11" i="34"/>
  <c r="O9" i="34"/>
  <c r="G11" i="34"/>
  <c r="G9" i="34"/>
  <c r="G8" i="34"/>
  <c r="K10" i="34"/>
  <c r="K12" i="34"/>
  <c r="Q8" i="34"/>
  <c r="Q12" i="34"/>
  <c r="I8" i="34"/>
  <c r="I10" i="34"/>
  <c r="I12" i="34"/>
  <c r="M12" i="34"/>
  <c r="E13" i="34"/>
  <c r="M13" i="34"/>
  <c r="E10" i="34"/>
  <c r="E12" i="34"/>
  <c r="F17" i="34"/>
  <c r="F16" i="34"/>
  <c r="F15" i="34"/>
  <c r="J17" i="34"/>
  <c r="J16" i="34"/>
  <c r="J15" i="34"/>
  <c r="N17" i="34"/>
  <c r="N16" i="34"/>
  <c r="N15" i="34"/>
  <c r="R17" i="34"/>
  <c r="R16" i="34"/>
  <c r="R15" i="34"/>
  <c r="G13" i="34"/>
  <c r="O13" i="34"/>
  <c r="I13" i="34"/>
  <c r="Q13" i="34"/>
  <c r="D17" i="34"/>
  <c r="D16" i="34"/>
  <c r="D15" i="34"/>
  <c r="H17" i="34"/>
  <c r="H16" i="34"/>
  <c r="H15" i="34"/>
  <c r="L17" i="34"/>
  <c r="L16" i="34"/>
  <c r="L15" i="34"/>
  <c r="P17" i="34"/>
  <c r="P16" i="34"/>
  <c r="P15" i="34"/>
  <c r="K13" i="34"/>
  <c r="S13" i="34"/>
  <c r="K15" i="31"/>
  <c r="I9" i="31"/>
  <c r="Q13" i="31"/>
  <c r="E9" i="31"/>
  <c r="E11" i="31"/>
  <c r="O12" i="31"/>
  <c r="S8" i="31"/>
  <c r="M9" i="31"/>
  <c r="S10" i="31"/>
  <c r="Q12" i="31"/>
  <c r="E13" i="31"/>
  <c r="O9" i="31"/>
  <c r="I11" i="31"/>
  <c r="Q11" i="31"/>
  <c r="S12" i="31"/>
  <c r="M8" i="31"/>
  <c r="L33" i="31"/>
  <c r="M13" i="31"/>
  <c r="G14" i="31"/>
  <c r="G17" i="31"/>
  <c r="K18" i="31"/>
  <c r="G19" i="31"/>
  <c r="K20" i="31"/>
  <c r="S21" i="31"/>
  <c r="O22" i="31"/>
  <c r="G24" i="31"/>
  <c r="O24" i="31"/>
  <c r="N33" i="31"/>
  <c r="N32" i="31"/>
  <c r="N31" i="31"/>
  <c r="I10" i="31"/>
  <c r="O13" i="31"/>
  <c r="Q14" i="31"/>
  <c r="M15" i="31"/>
  <c r="I17" i="31"/>
  <c r="E18" i="31"/>
  <c r="E20" i="31"/>
  <c r="G21" i="31"/>
  <c r="I22" i="31"/>
  <c r="E23" i="31"/>
  <c r="Q24" i="31"/>
  <c r="M25" i="31"/>
  <c r="I26" i="31"/>
  <c r="S28" i="31"/>
  <c r="G29" i="31"/>
  <c r="E8" i="31"/>
  <c r="G9" i="31"/>
  <c r="E10" i="31"/>
  <c r="K11" i="31"/>
  <c r="I12" i="31"/>
  <c r="K13" i="31"/>
  <c r="K14" i="31"/>
  <c r="S14" i="31"/>
  <c r="G15" i="31"/>
  <c r="S15" i="31"/>
  <c r="G16" i="31"/>
  <c r="O16" i="31"/>
  <c r="K17" i="31"/>
  <c r="S17" i="31"/>
  <c r="G18" i="31"/>
  <c r="O18" i="31"/>
  <c r="S19" i="31"/>
  <c r="G20" i="31"/>
  <c r="I21" i="31"/>
  <c r="K22" i="31"/>
  <c r="S22" i="31"/>
  <c r="G23" i="31"/>
  <c r="O23" i="31"/>
  <c r="K24" i="31"/>
  <c r="S24" i="31"/>
  <c r="G25" i="31"/>
  <c r="O25" i="31"/>
  <c r="K26" i="31"/>
  <c r="S26" i="31"/>
  <c r="G27" i="31"/>
  <c r="O27" i="31"/>
  <c r="I29" i="31"/>
  <c r="D32" i="31"/>
  <c r="R33" i="31"/>
  <c r="R32" i="31"/>
  <c r="R31" i="31"/>
  <c r="M10" i="31"/>
  <c r="S11" i="31"/>
  <c r="S13" i="31"/>
  <c r="O14" i="31"/>
  <c r="K16" i="31"/>
  <c r="S16" i="31"/>
  <c r="O17" i="31"/>
  <c r="S18" i="31"/>
  <c r="E21" i="31"/>
  <c r="G22" i="31"/>
  <c r="K23" i="31"/>
  <c r="S23" i="31"/>
  <c r="K25" i="31"/>
  <c r="H33" i="31"/>
  <c r="H32" i="31"/>
  <c r="H31" i="31"/>
  <c r="I8" i="31"/>
  <c r="K9" i="31"/>
  <c r="O11" i="31"/>
  <c r="M12" i="31"/>
  <c r="I14" i="31"/>
  <c r="E15" i="31"/>
  <c r="E16" i="31"/>
  <c r="M16" i="31"/>
  <c r="Q17" i="31"/>
  <c r="M18" i="31"/>
  <c r="I19" i="31"/>
  <c r="S20" i="31"/>
  <c r="Q22" i="31"/>
  <c r="M23" i="31"/>
  <c r="I24" i="31"/>
  <c r="E25" i="31"/>
  <c r="Q26" i="31"/>
  <c r="E27" i="31"/>
  <c r="M27" i="31"/>
  <c r="L31" i="31"/>
  <c r="J33" i="31"/>
  <c r="J32" i="31"/>
  <c r="J31" i="31"/>
  <c r="O8" i="31"/>
  <c r="F33" i="31"/>
  <c r="F32" i="31"/>
  <c r="F31" i="31"/>
  <c r="K8" i="31"/>
  <c r="P33" i="31"/>
  <c r="P32" i="31"/>
  <c r="P31" i="31"/>
  <c r="Q8" i="31"/>
  <c r="S9" i="31"/>
  <c r="G11" i="31"/>
  <c r="E12" i="31"/>
  <c r="G13" i="31"/>
  <c r="E14" i="31"/>
  <c r="M14" i="31"/>
  <c r="I15" i="31"/>
  <c r="I16" i="31"/>
  <c r="Q16" i="31"/>
  <c r="E17" i="31"/>
  <c r="M17" i="31"/>
  <c r="I18" i="31"/>
  <c r="Q18" i="31"/>
  <c r="E19" i="31"/>
  <c r="I20" i="31"/>
  <c r="K21" i="31"/>
  <c r="E22" i="31"/>
  <c r="M22" i="31"/>
  <c r="I23" i="31"/>
  <c r="Q23" i="31"/>
  <c r="E24" i="31"/>
  <c r="M24" i="31"/>
  <c r="I25" i="31"/>
  <c r="Q25" i="31"/>
  <c r="E26" i="31"/>
  <c r="M26" i="31"/>
  <c r="I27" i="31"/>
  <c r="Q27" i="31"/>
  <c r="E28" i="31"/>
  <c r="S29" i="31"/>
  <c r="L32" i="31"/>
  <c r="M11" i="31"/>
  <c r="S25" i="31"/>
  <c r="G26" i="31"/>
  <c r="O26" i="31"/>
  <c r="K27" i="31"/>
  <c r="S27" i="31"/>
  <c r="G28" i="31"/>
  <c r="E29" i="31"/>
  <c r="D31" i="31"/>
  <c r="D33" i="31"/>
  <c r="K16" i="32"/>
  <c r="G9" i="32"/>
  <c r="I12" i="32"/>
  <c r="G11" i="32"/>
  <c r="I8" i="32"/>
  <c r="E17" i="32"/>
  <c r="S11" i="32"/>
  <c r="E10" i="32"/>
  <c r="S16" i="32"/>
  <c r="O11" i="32"/>
  <c r="Q12" i="32"/>
  <c r="Q14" i="32"/>
  <c r="M15" i="32"/>
  <c r="M12" i="32"/>
  <c r="E12" i="32"/>
  <c r="K9" i="32"/>
  <c r="Q17" i="32"/>
  <c r="E8" i="32"/>
  <c r="Q11" i="32"/>
  <c r="O16" i="32"/>
  <c r="S9" i="32"/>
  <c r="K14" i="32"/>
  <c r="I17" i="32"/>
  <c r="M11" i="32"/>
  <c r="Q8" i="32"/>
  <c r="K12" i="32"/>
  <c r="O9" i="32"/>
  <c r="S13" i="32"/>
  <c r="I11" i="32"/>
  <c r="M8" i="32"/>
  <c r="G12" i="32"/>
  <c r="M10" i="32"/>
  <c r="K11" i="32"/>
  <c r="M13" i="32"/>
  <c r="K18" i="32"/>
  <c r="G19" i="32"/>
  <c r="O13" i="32"/>
  <c r="G14" i="32"/>
  <c r="M16" i="32"/>
  <c r="E18" i="32"/>
  <c r="I19" i="32"/>
  <c r="E20" i="32"/>
  <c r="M22" i="32"/>
  <c r="I23" i="32"/>
  <c r="G8" i="32"/>
  <c r="K8" i="32"/>
  <c r="O8" i="32"/>
  <c r="S8" i="32"/>
  <c r="E9" i="32"/>
  <c r="I9" i="32"/>
  <c r="M9" i="32"/>
  <c r="Q9" i="32"/>
  <c r="G10" i="32"/>
  <c r="K10" i="32"/>
  <c r="S10" i="32"/>
  <c r="E11" i="32"/>
  <c r="O12" i="32"/>
  <c r="S12" i="32"/>
  <c r="E13" i="32"/>
  <c r="K13" i="32"/>
  <c r="I14" i="32"/>
  <c r="S14" i="32"/>
  <c r="E15" i="32"/>
  <c r="K15" i="32"/>
  <c r="I16" i="32"/>
  <c r="M17" i="32"/>
  <c r="E25" i="32"/>
  <c r="S15" i="32"/>
  <c r="D33" i="32"/>
  <c r="D32" i="32"/>
  <c r="D31" i="32"/>
  <c r="H33" i="32"/>
  <c r="H32" i="32"/>
  <c r="H31" i="32"/>
  <c r="L33" i="32"/>
  <c r="L32" i="32"/>
  <c r="L31" i="32"/>
  <c r="P33" i="32"/>
  <c r="P32" i="32"/>
  <c r="P31" i="32"/>
  <c r="G13" i="32"/>
  <c r="Q13" i="32"/>
  <c r="E14" i="32"/>
  <c r="O14" i="32"/>
  <c r="G15" i="32"/>
  <c r="E16" i="32"/>
  <c r="G17" i="32"/>
  <c r="S20" i="32"/>
  <c r="G21" i="32"/>
  <c r="K22" i="32"/>
  <c r="S22" i="32"/>
  <c r="G23" i="32"/>
  <c r="O23" i="32"/>
  <c r="E24" i="32"/>
  <c r="M24" i="32"/>
  <c r="Q16" i="32"/>
  <c r="S18" i="32"/>
  <c r="K20" i="32"/>
  <c r="I13" i="32"/>
  <c r="M14" i="32"/>
  <c r="I15" i="32"/>
  <c r="G16" i="32"/>
  <c r="K17" i="32"/>
  <c r="M18" i="32"/>
  <c r="I21" i="32"/>
  <c r="E22" i="32"/>
  <c r="Q23" i="32"/>
  <c r="G24" i="32"/>
  <c r="O24" i="32"/>
  <c r="M25" i="32"/>
  <c r="I26" i="32"/>
  <c r="Q26" i="32"/>
  <c r="E27" i="32"/>
  <c r="M27" i="32"/>
  <c r="E29" i="32"/>
  <c r="S17" i="32"/>
  <c r="G18" i="32"/>
  <c r="O18" i="32"/>
  <c r="S19" i="32"/>
  <c r="G20" i="32"/>
  <c r="K21" i="32"/>
  <c r="S21" i="32"/>
  <c r="G22" i="32"/>
  <c r="O22" i="32"/>
  <c r="K23" i="32"/>
  <c r="S23" i="32"/>
  <c r="I24" i="32"/>
  <c r="Q24" i="32"/>
  <c r="F33" i="32"/>
  <c r="F32" i="32"/>
  <c r="F31" i="32"/>
  <c r="J33" i="32"/>
  <c r="J32" i="32"/>
  <c r="J31" i="32"/>
  <c r="N33" i="32"/>
  <c r="N32" i="32"/>
  <c r="N31" i="32"/>
  <c r="R33" i="32"/>
  <c r="R32" i="32"/>
  <c r="R31" i="32"/>
  <c r="O17" i="32"/>
  <c r="I18" i="32"/>
  <c r="Q18" i="32"/>
  <c r="E19" i="32"/>
  <c r="I20" i="32"/>
  <c r="E21" i="32"/>
  <c r="I22" i="32"/>
  <c r="Q22" i="32"/>
  <c r="E23" i="32"/>
  <c r="M23" i="32"/>
  <c r="K24" i="32"/>
  <c r="S24" i="32"/>
  <c r="G25" i="32"/>
  <c r="O25" i="32"/>
  <c r="K26" i="32"/>
  <c r="S26" i="32"/>
  <c r="G27" i="32"/>
  <c r="O27" i="32"/>
  <c r="S28" i="32"/>
  <c r="G29" i="32"/>
  <c r="I25" i="32"/>
  <c r="Q25" i="32"/>
  <c r="E26" i="32"/>
  <c r="M26" i="32"/>
  <c r="I27" i="32"/>
  <c r="Q27" i="32"/>
  <c r="E28" i="32"/>
  <c r="I29" i="32"/>
  <c r="K25" i="32"/>
  <c r="S25" i="32"/>
  <c r="G26" i="32"/>
  <c r="O26" i="32"/>
  <c r="K27" i="32"/>
  <c r="S27" i="32"/>
  <c r="G28" i="32"/>
  <c r="S29" i="32"/>
  <c r="O9" i="11"/>
  <c r="K8" i="11"/>
  <c r="O9" i="9"/>
  <c r="K8" i="9"/>
  <c r="Q9" i="22" l="1"/>
  <c r="I30" i="26"/>
  <c r="Q16" i="26"/>
  <c r="G10" i="26"/>
  <c r="O18" i="26"/>
  <c r="E8" i="25"/>
  <c r="O16" i="25"/>
  <c r="I9" i="27"/>
  <c r="G14" i="26"/>
  <c r="O14" i="26"/>
  <c r="M17" i="26"/>
  <c r="M18" i="26"/>
  <c r="O12" i="22"/>
  <c r="K16" i="22"/>
  <c r="K18" i="26"/>
  <c r="S18" i="26"/>
  <c r="G18" i="26"/>
  <c r="Q34" i="26"/>
  <c r="I12" i="26"/>
  <c r="Q12" i="26"/>
  <c r="G16" i="26"/>
  <c r="O16" i="26"/>
  <c r="G19" i="26"/>
  <c r="O19" i="26"/>
  <c r="G20" i="26"/>
  <c r="K8" i="27"/>
  <c r="Q11" i="22"/>
  <c r="Q15" i="22"/>
  <c r="M11" i="26"/>
  <c r="K10" i="26"/>
  <c r="S10" i="26"/>
  <c r="K14" i="26"/>
  <c r="S14" i="26"/>
  <c r="I17" i="26"/>
  <c r="Q17" i="26"/>
  <c r="I18" i="26"/>
  <c r="Q18" i="26"/>
  <c r="Q20" i="26"/>
  <c r="I22" i="26"/>
  <c r="Q22" i="26"/>
  <c r="I29" i="26"/>
  <c r="I32" i="26"/>
  <c r="I33" i="26"/>
  <c r="Q8" i="25"/>
  <c r="M10" i="25"/>
  <c r="Q9" i="27"/>
  <c r="M10" i="27"/>
  <c r="I9" i="29"/>
  <c r="S9" i="22"/>
  <c r="O10" i="22"/>
  <c r="O14" i="22"/>
  <c r="E13" i="21"/>
  <c r="M9" i="21"/>
  <c r="E10" i="24"/>
  <c r="G13" i="26"/>
  <c r="O13" i="26"/>
  <c r="K9" i="26"/>
  <c r="M20" i="26"/>
  <c r="K16" i="26"/>
  <c r="S16" i="26"/>
  <c r="K19" i="26"/>
  <c r="K20" i="26"/>
  <c r="I24" i="26"/>
  <c r="Q24" i="26"/>
  <c r="I27" i="26"/>
  <c r="I28" i="26"/>
  <c r="G9" i="25"/>
  <c r="S12" i="29"/>
  <c r="M15" i="22"/>
  <c r="Q13" i="22"/>
  <c r="M15" i="21"/>
  <c r="E15" i="21"/>
  <c r="E17" i="21"/>
  <c r="O25" i="24"/>
  <c r="G11" i="26"/>
  <c r="K11" i="26"/>
  <c r="O11" i="26"/>
  <c r="S11" i="26"/>
  <c r="I13" i="26"/>
  <c r="M13" i="26"/>
  <c r="Q13" i="26"/>
  <c r="G15" i="26"/>
  <c r="K15" i="26"/>
  <c r="G17" i="26"/>
  <c r="K17" i="26"/>
  <c r="O17" i="26"/>
  <c r="S17" i="26"/>
  <c r="I19" i="26"/>
  <c r="M19" i="26"/>
  <c r="Q19" i="26"/>
  <c r="E20" i="26"/>
  <c r="Q21" i="26"/>
  <c r="E23" i="26"/>
  <c r="E25" i="26"/>
  <c r="I26" i="26"/>
  <c r="M28" i="26"/>
  <c r="M29" i="26"/>
  <c r="E30" i="26"/>
  <c r="I31" i="26"/>
  <c r="M33" i="26"/>
  <c r="E34" i="26"/>
  <c r="M34" i="26"/>
  <c r="E35" i="26"/>
  <c r="M35" i="26"/>
  <c r="E36" i="26"/>
  <c r="Q39" i="26"/>
  <c r="Q40" i="26"/>
  <c r="Q41" i="26"/>
  <c r="O11" i="28"/>
  <c r="I11" i="27"/>
  <c r="G9" i="22"/>
  <c r="O9" i="22"/>
  <c r="I15" i="22"/>
  <c r="Q16" i="22"/>
  <c r="M17" i="22"/>
  <c r="K12" i="21"/>
  <c r="K14" i="21"/>
  <c r="K16" i="21"/>
  <c r="O8" i="24"/>
  <c r="I12" i="24"/>
  <c r="G9" i="26"/>
  <c r="O10" i="26"/>
  <c r="M12" i="26"/>
  <c r="M21" i="26"/>
  <c r="M25" i="26"/>
  <c r="E26" i="26"/>
  <c r="M30" i="26"/>
  <c r="E31" i="26"/>
  <c r="E37" i="26"/>
  <c r="E38" i="26"/>
  <c r="M8" i="25"/>
  <c r="M14" i="28"/>
  <c r="M10" i="28"/>
  <c r="K10" i="27"/>
  <c r="Q8" i="27"/>
  <c r="S11" i="27"/>
  <c r="M8" i="30"/>
  <c r="G8" i="29"/>
  <c r="I8" i="9"/>
  <c r="G8" i="23"/>
  <c r="K16" i="24"/>
  <c r="K10" i="24"/>
  <c r="G11" i="24"/>
  <c r="I41" i="26"/>
  <c r="M41" i="26"/>
  <c r="S9" i="26"/>
  <c r="I11" i="26"/>
  <c r="Q11" i="26"/>
  <c r="K13" i="26"/>
  <c r="S13" i="26"/>
  <c r="I15" i="26"/>
  <c r="S15" i="26"/>
  <c r="S19" i="26"/>
  <c r="E22" i="26"/>
  <c r="E24" i="26"/>
  <c r="M26" i="26"/>
  <c r="E27" i="26"/>
  <c r="M31" i="26"/>
  <c r="E32" i="26"/>
  <c r="I34" i="26"/>
  <c r="Q35" i="26"/>
  <c r="E39" i="26"/>
  <c r="E40" i="26"/>
  <c r="E41" i="26"/>
  <c r="E12" i="25"/>
  <c r="M12" i="25"/>
  <c r="M14" i="25"/>
  <c r="S8" i="27"/>
  <c r="S11" i="30"/>
  <c r="M9" i="29"/>
  <c r="S18" i="29"/>
  <c r="I8" i="11"/>
  <c r="K9" i="22"/>
  <c r="E10" i="22"/>
  <c r="K10" i="22"/>
  <c r="I19" i="22"/>
  <c r="G12" i="21"/>
  <c r="E9" i="24"/>
  <c r="I10" i="24"/>
  <c r="E24" i="24"/>
  <c r="E18" i="24"/>
  <c r="I9" i="26"/>
  <c r="M9" i="26"/>
  <c r="I10" i="26"/>
  <c r="M10" i="26"/>
  <c r="Q10" i="26"/>
  <c r="G12" i="26"/>
  <c r="K12" i="26"/>
  <c r="O12" i="26"/>
  <c r="S12" i="26"/>
  <c r="I14" i="26"/>
  <c r="M14" i="26"/>
  <c r="Q14" i="26"/>
  <c r="I16" i="26"/>
  <c r="M16" i="26"/>
  <c r="I20" i="26"/>
  <c r="I21" i="26"/>
  <c r="M22" i="26"/>
  <c r="I23" i="26"/>
  <c r="M24" i="26"/>
  <c r="I25" i="26"/>
  <c r="M27" i="26"/>
  <c r="E28" i="26"/>
  <c r="E29" i="26"/>
  <c r="M32" i="26"/>
  <c r="E33" i="26"/>
  <c r="O8" i="25"/>
  <c r="I8" i="25"/>
  <c r="Q17" i="25"/>
  <c r="G8" i="27"/>
  <c r="O9" i="27"/>
  <c r="K12" i="27"/>
  <c r="K8" i="29"/>
  <c r="K10" i="29"/>
  <c r="E15" i="29"/>
  <c r="M17" i="29"/>
  <c r="Q22" i="29"/>
  <c r="M23" i="29"/>
  <c r="E25" i="29"/>
  <c r="E30" i="29"/>
  <c r="O8" i="29"/>
  <c r="Q9" i="29"/>
  <c r="E11" i="29"/>
  <c r="G12" i="29"/>
  <c r="O12" i="29"/>
  <c r="K11" i="29"/>
  <c r="M15" i="29"/>
  <c r="E17" i="29"/>
  <c r="E23" i="29"/>
  <c r="M30" i="29"/>
  <c r="E9" i="29"/>
  <c r="S9" i="29"/>
  <c r="G10" i="29"/>
  <c r="G11" i="29"/>
  <c r="S8" i="29"/>
  <c r="K12" i="29"/>
  <c r="K29" i="29"/>
  <c r="E29" i="29"/>
  <c r="S29" i="29"/>
  <c r="G30" i="29"/>
  <c r="O30" i="29"/>
  <c r="Q8" i="29"/>
  <c r="I12" i="29"/>
  <c r="G13" i="29"/>
  <c r="Q14" i="29"/>
  <c r="Q16" i="29"/>
  <c r="S19" i="29"/>
  <c r="I22" i="29"/>
  <c r="Q24" i="29"/>
  <c r="S25" i="29"/>
  <c r="G26" i="29"/>
  <c r="K27" i="29"/>
  <c r="O28" i="29"/>
  <c r="S10" i="29"/>
  <c r="E12" i="29"/>
  <c r="K14" i="29"/>
  <c r="O15" i="29"/>
  <c r="K16" i="29"/>
  <c r="S16" i="29"/>
  <c r="O17" i="29"/>
  <c r="K18" i="29"/>
  <c r="I20" i="29"/>
  <c r="S22" i="29"/>
  <c r="G23" i="29"/>
  <c r="K24" i="29"/>
  <c r="Q26" i="29"/>
  <c r="E27" i="29"/>
  <c r="Q28" i="29"/>
  <c r="I8" i="29"/>
  <c r="K9" i="29"/>
  <c r="I10" i="29"/>
  <c r="S11" i="29"/>
  <c r="Q12" i="29"/>
  <c r="K13" i="29"/>
  <c r="E14" i="29"/>
  <c r="M14" i="29"/>
  <c r="I15" i="29"/>
  <c r="Q15" i="29"/>
  <c r="E16" i="29"/>
  <c r="M16" i="29"/>
  <c r="I17" i="29"/>
  <c r="Q17" i="29"/>
  <c r="E18" i="29"/>
  <c r="M18" i="29"/>
  <c r="K20" i="29"/>
  <c r="E21" i="29"/>
  <c r="E22" i="29"/>
  <c r="M22" i="29"/>
  <c r="I23" i="29"/>
  <c r="Q23" i="29"/>
  <c r="E24" i="29"/>
  <c r="M24" i="29"/>
  <c r="I25" i="29"/>
  <c r="K26" i="29"/>
  <c r="S26" i="29"/>
  <c r="G27" i="29"/>
  <c r="O27" i="29"/>
  <c r="K28" i="29"/>
  <c r="S28" i="29"/>
  <c r="G29" i="29"/>
  <c r="I30" i="29"/>
  <c r="Q30" i="29"/>
  <c r="I14" i="29"/>
  <c r="I16" i="29"/>
  <c r="I18" i="29"/>
  <c r="G20" i="29"/>
  <c r="I24" i="29"/>
  <c r="O26" i="29"/>
  <c r="S27" i="29"/>
  <c r="G28" i="29"/>
  <c r="M8" i="29"/>
  <c r="O9" i="29"/>
  <c r="I13" i="29"/>
  <c r="S14" i="29"/>
  <c r="G15" i="29"/>
  <c r="G17" i="29"/>
  <c r="K22" i="29"/>
  <c r="O23" i="29"/>
  <c r="S24" i="29"/>
  <c r="G25" i="29"/>
  <c r="I26" i="29"/>
  <c r="M27" i="29"/>
  <c r="I28" i="29"/>
  <c r="E8" i="29"/>
  <c r="G9" i="29"/>
  <c r="E10" i="29"/>
  <c r="I11" i="29"/>
  <c r="M12" i="29"/>
  <c r="E13" i="29"/>
  <c r="S13" i="29"/>
  <c r="G14" i="29"/>
  <c r="O14" i="29"/>
  <c r="K15" i="29"/>
  <c r="S15" i="29"/>
  <c r="G16" i="29"/>
  <c r="O16" i="29"/>
  <c r="K17" i="29"/>
  <c r="S17" i="29"/>
  <c r="G18" i="29"/>
  <c r="O18" i="29"/>
  <c r="E19" i="29"/>
  <c r="E20" i="29"/>
  <c r="S20" i="29"/>
  <c r="S21" i="29"/>
  <c r="G22" i="29"/>
  <c r="O22" i="29"/>
  <c r="K23" i="29"/>
  <c r="S23" i="29"/>
  <c r="G24" i="29"/>
  <c r="O24" i="29"/>
  <c r="K25" i="29"/>
  <c r="E26" i="29"/>
  <c r="M26" i="29"/>
  <c r="I27" i="29"/>
  <c r="Q27" i="29"/>
  <c r="E28" i="29"/>
  <c r="M28" i="29"/>
  <c r="I29" i="29"/>
  <c r="K30" i="29"/>
  <c r="S30" i="29"/>
  <c r="H34" i="29"/>
  <c r="H33" i="29"/>
  <c r="H32" i="29"/>
  <c r="P34" i="29"/>
  <c r="P33" i="29"/>
  <c r="P32" i="29"/>
  <c r="L33" i="29"/>
  <c r="D33" i="29"/>
  <c r="D32" i="29"/>
  <c r="D34" i="29"/>
  <c r="F34" i="29"/>
  <c r="F33" i="29"/>
  <c r="F32" i="29"/>
  <c r="J34" i="29"/>
  <c r="J33" i="29"/>
  <c r="J32" i="29"/>
  <c r="N34" i="29"/>
  <c r="N33" i="29"/>
  <c r="N32" i="29"/>
  <c r="R34" i="29"/>
  <c r="R33" i="29"/>
  <c r="R32" i="29"/>
  <c r="L32" i="29"/>
  <c r="L34" i="29"/>
  <c r="E14" i="30"/>
  <c r="I15" i="30"/>
  <c r="M16" i="30"/>
  <c r="S13" i="30"/>
  <c r="S15" i="30"/>
  <c r="E8" i="30"/>
  <c r="M12" i="30"/>
  <c r="I8" i="30"/>
  <c r="K30" i="30"/>
  <c r="G9" i="30"/>
  <c r="E10" i="30"/>
  <c r="E16" i="30"/>
  <c r="E12" i="30"/>
  <c r="M9" i="30"/>
  <c r="S9" i="30"/>
  <c r="I13" i="30"/>
  <c r="K16" i="30"/>
  <c r="Q16" i="30"/>
  <c r="I18" i="30"/>
  <c r="I20" i="30"/>
  <c r="I22" i="30"/>
  <c r="Q22" i="30"/>
  <c r="I16" i="30"/>
  <c r="K17" i="30"/>
  <c r="I11" i="30"/>
  <c r="K14" i="30"/>
  <c r="Q14" i="30"/>
  <c r="M15" i="30"/>
  <c r="O17" i="30"/>
  <c r="K10" i="30"/>
  <c r="M14" i="30"/>
  <c r="E22" i="30"/>
  <c r="I9" i="30"/>
  <c r="K12" i="30"/>
  <c r="Q12" i="30"/>
  <c r="O15" i="30"/>
  <c r="M18" i="30"/>
  <c r="P34" i="30"/>
  <c r="P33" i="30"/>
  <c r="P32" i="30"/>
  <c r="K23" i="30"/>
  <c r="Q27" i="30"/>
  <c r="L34" i="30"/>
  <c r="L33" i="30"/>
  <c r="L32" i="30"/>
  <c r="Q8" i="30"/>
  <c r="E9" i="30"/>
  <c r="J33" i="30"/>
  <c r="O9" i="30"/>
  <c r="G10" i="30"/>
  <c r="E11" i="30"/>
  <c r="G12" i="30"/>
  <c r="E13" i="30"/>
  <c r="G14" i="30"/>
  <c r="E15" i="30"/>
  <c r="G16" i="30"/>
  <c r="E17" i="30"/>
  <c r="K18" i="30"/>
  <c r="E19" i="30"/>
  <c r="K20" i="30"/>
  <c r="E21" i="30"/>
  <c r="K22" i="30"/>
  <c r="E23" i="30"/>
  <c r="S23" i="30"/>
  <c r="O24" i="30"/>
  <c r="O26" i="30"/>
  <c r="O28" i="30"/>
  <c r="H34" i="30"/>
  <c r="H33" i="30"/>
  <c r="H32" i="30"/>
  <c r="I27" i="30"/>
  <c r="I29" i="30"/>
  <c r="I25" i="30"/>
  <c r="R34" i="30"/>
  <c r="G30" i="30"/>
  <c r="G28" i="30"/>
  <c r="G26" i="30"/>
  <c r="G24" i="30"/>
  <c r="K9" i="30"/>
  <c r="Q9" i="30"/>
  <c r="S10" i="30"/>
  <c r="K11" i="30"/>
  <c r="S12" i="30"/>
  <c r="K13" i="30"/>
  <c r="S14" i="30"/>
  <c r="K15" i="30"/>
  <c r="Q15" i="30"/>
  <c r="G17" i="30"/>
  <c r="S17" i="30"/>
  <c r="E18" i="30"/>
  <c r="S19" i="30"/>
  <c r="E20" i="30"/>
  <c r="S21" i="30"/>
  <c r="M22" i="30"/>
  <c r="G23" i="30"/>
  <c r="O23" i="30"/>
  <c r="E25" i="30"/>
  <c r="E27" i="30"/>
  <c r="M27" i="30"/>
  <c r="D34" i="30"/>
  <c r="D33" i="30"/>
  <c r="D32" i="30"/>
  <c r="E29" i="30"/>
  <c r="I10" i="30"/>
  <c r="G11" i="30"/>
  <c r="I12" i="30"/>
  <c r="O12" i="30"/>
  <c r="G13" i="30"/>
  <c r="I14" i="30"/>
  <c r="O14" i="30"/>
  <c r="G15" i="30"/>
  <c r="O16" i="30"/>
  <c r="I17" i="30"/>
  <c r="G18" i="30"/>
  <c r="G20" i="30"/>
  <c r="G22" i="30"/>
  <c r="I23" i="30"/>
  <c r="K24" i="30"/>
  <c r="S24" i="30"/>
  <c r="K26" i="30"/>
  <c r="S26" i="30"/>
  <c r="K28" i="30"/>
  <c r="O27" i="30"/>
  <c r="M30" i="30"/>
  <c r="F34" i="30"/>
  <c r="F33" i="30"/>
  <c r="F32" i="30"/>
  <c r="N34" i="30"/>
  <c r="N33" i="30"/>
  <c r="N32" i="30"/>
  <c r="S16" i="30"/>
  <c r="Q17" i="30"/>
  <c r="S18" i="30"/>
  <c r="S20" i="30"/>
  <c r="S22" i="30"/>
  <c r="Q23" i="30"/>
  <c r="I24" i="30"/>
  <c r="K25" i="30"/>
  <c r="I26" i="30"/>
  <c r="K27" i="30"/>
  <c r="I28" i="30"/>
  <c r="S28" i="30"/>
  <c r="K29" i="30"/>
  <c r="I30" i="30"/>
  <c r="S30" i="30"/>
  <c r="R33" i="30"/>
  <c r="M24" i="30"/>
  <c r="M26" i="30"/>
  <c r="M28" i="30"/>
  <c r="G8" i="30"/>
  <c r="K8" i="30"/>
  <c r="O8" i="30"/>
  <c r="S8" i="30"/>
  <c r="M17" i="30"/>
  <c r="O18" i="30"/>
  <c r="O22" i="30"/>
  <c r="M23" i="30"/>
  <c r="E24" i="30"/>
  <c r="G25" i="30"/>
  <c r="E26" i="30"/>
  <c r="G27" i="30"/>
  <c r="E28" i="30"/>
  <c r="G29" i="30"/>
  <c r="E30" i="30"/>
  <c r="O30" i="30"/>
  <c r="J32" i="30"/>
  <c r="J34" i="30"/>
  <c r="Q24" i="30"/>
  <c r="S25" i="30"/>
  <c r="Q26" i="30"/>
  <c r="S27" i="30"/>
  <c r="Q28" i="30"/>
  <c r="S29" i="30"/>
  <c r="Q30" i="30"/>
  <c r="R32" i="30"/>
  <c r="G10" i="27"/>
  <c r="M8" i="27"/>
  <c r="K9" i="27"/>
  <c r="I10" i="27"/>
  <c r="K11" i="27"/>
  <c r="M12" i="27"/>
  <c r="I8" i="27"/>
  <c r="G9" i="27"/>
  <c r="E10" i="27"/>
  <c r="Q10" i="27"/>
  <c r="S13" i="27"/>
  <c r="G14" i="27"/>
  <c r="M19" i="27"/>
  <c r="E29" i="27"/>
  <c r="E8" i="27"/>
  <c r="O8" i="27"/>
  <c r="M9" i="27"/>
  <c r="S9" i="27"/>
  <c r="G11" i="27"/>
  <c r="O11" i="27"/>
  <c r="I12" i="27"/>
  <c r="Q12" i="27"/>
  <c r="E9" i="27"/>
  <c r="S15" i="27"/>
  <c r="K17" i="27"/>
  <c r="E21" i="27"/>
  <c r="I23" i="27"/>
  <c r="M24" i="27"/>
  <c r="E26" i="27"/>
  <c r="E27" i="27"/>
  <c r="I28" i="27"/>
  <c r="S10" i="27"/>
  <c r="Q11" i="27"/>
  <c r="G13" i="27"/>
  <c r="O13" i="27"/>
  <c r="K14" i="27"/>
  <c r="S14" i="27"/>
  <c r="G15" i="27"/>
  <c r="O15" i="27"/>
  <c r="K16" i="27"/>
  <c r="S16" i="27"/>
  <c r="G17" i="27"/>
  <c r="O17" i="27"/>
  <c r="E18" i="27"/>
  <c r="M18" i="27"/>
  <c r="I19" i="27"/>
  <c r="Q19" i="27"/>
  <c r="E20" i="27"/>
  <c r="M20" i="27"/>
  <c r="I21" i="27"/>
  <c r="I22" i="27"/>
  <c r="E23" i="27"/>
  <c r="M23" i="27"/>
  <c r="I24" i="27"/>
  <c r="Q24" i="27"/>
  <c r="E25" i="27"/>
  <c r="M25" i="27"/>
  <c r="I27" i="27"/>
  <c r="Q27" i="27"/>
  <c r="E28" i="27"/>
  <c r="M28" i="27"/>
  <c r="I29" i="27"/>
  <c r="Q29" i="27"/>
  <c r="E30" i="27"/>
  <c r="M30" i="27"/>
  <c r="I31" i="27"/>
  <c r="Q31" i="27"/>
  <c r="E32" i="27"/>
  <c r="E33" i="27"/>
  <c r="M33" i="27"/>
  <c r="E12" i="27"/>
  <c r="K15" i="27"/>
  <c r="O16" i="27"/>
  <c r="E19" i="27"/>
  <c r="Q20" i="27"/>
  <c r="E22" i="27"/>
  <c r="Q23" i="27"/>
  <c r="S12" i="27"/>
  <c r="O10" i="27"/>
  <c r="M11" i="27"/>
  <c r="O12" i="27"/>
  <c r="I13" i="27"/>
  <c r="Q13" i="27"/>
  <c r="E14" i="27"/>
  <c r="M14" i="27"/>
  <c r="I15" i="27"/>
  <c r="Q15" i="27"/>
  <c r="E16" i="27"/>
  <c r="M16" i="27"/>
  <c r="I17" i="27"/>
  <c r="S17" i="27"/>
  <c r="G18" i="27"/>
  <c r="O18" i="27"/>
  <c r="K19" i="27"/>
  <c r="S19" i="27"/>
  <c r="G20" i="27"/>
  <c r="O20" i="27"/>
  <c r="K21" i="27"/>
  <c r="S22" i="27"/>
  <c r="G23" i="27"/>
  <c r="O23" i="27"/>
  <c r="K24" i="27"/>
  <c r="S24" i="27"/>
  <c r="G25" i="27"/>
  <c r="O25" i="27"/>
  <c r="K27" i="27"/>
  <c r="S27" i="27"/>
  <c r="G28" i="27"/>
  <c r="O28" i="27"/>
  <c r="K29" i="27"/>
  <c r="S29" i="27"/>
  <c r="G30" i="27"/>
  <c r="O30" i="27"/>
  <c r="K31" i="27"/>
  <c r="S31" i="27"/>
  <c r="S32" i="27"/>
  <c r="G33" i="27"/>
  <c r="O33" i="27"/>
  <c r="M29" i="27"/>
  <c r="I30" i="27"/>
  <c r="Q30" i="27"/>
  <c r="E31" i="27"/>
  <c r="M31" i="27"/>
  <c r="I33" i="27"/>
  <c r="Q33" i="27"/>
  <c r="K13" i="27"/>
  <c r="O14" i="27"/>
  <c r="G16" i="27"/>
  <c r="I18" i="27"/>
  <c r="Q18" i="27"/>
  <c r="I20" i="27"/>
  <c r="M21" i="27"/>
  <c r="E24" i="27"/>
  <c r="I25" i="27"/>
  <c r="Q25" i="27"/>
  <c r="M27" i="27"/>
  <c r="Q28" i="27"/>
  <c r="E11" i="27"/>
  <c r="G12" i="27"/>
  <c r="E13" i="27"/>
  <c r="M13" i="27"/>
  <c r="I14" i="27"/>
  <c r="Q14" i="27"/>
  <c r="E15" i="27"/>
  <c r="M15" i="27"/>
  <c r="I16" i="27"/>
  <c r="Q16" i="27"/>
  <c r="E17" i="27"/>
  <c r="M17" i="27"/>
  <c r="K18" i="27"/>
  <c r="S18" i="27"/>
  <c r="G19" i="27"/>
  <c r="O19" i="27"/>
  <c r="K20" i="27"/>
  <c r="S20" i="27"/>
  <c r="G21" i="27"/>
  <c r="S21" i="27"/>
  <c r="G22" i="27"/>
  <c r="K23" i="27"/>
  <c r="S23" i="27"/>
  <c r="G24" i="27"/>
  <c r="O24" i="27"/>
  <c r="K25" i="27"/>
  <c r="S25" i="27"/>
  <c r="S26" i="27"/>
  <c r="G27" i="27"/>
  <c r="O27" i="27"/>
  <c r="K28" i="27"/>
  <c r="S28" i="27"/>
  <c r="G29" i="27"/>
  <c r="O29" i="27"/>
  <c r="K30" i="27"/>
  <c r="S30" i="27"/>
  <c r="G31" i="27"/>
  <c r="O31" i="27"/>
  <c r="K33" i="27"/>
  <c r="S33" i="27"/>
  <c r="L37" i="27"/>
  <c r="L36" i="27"/>
  <c r="L35" i="27"/>
  <c r="H37" i="27"/>
  <c r="H36" i="27"/>
  <c r="H35" i="27"/>
  <c r="D37" i="27"/>
  <c r="D36" i="27"/>
  <c r="D35" i="27"/>
  <c r="P37" i="27"/>
  <c r="P36" i="27"/>
  <c r="P35" i="27"/>
  <c r="F37" i="27"/>
  <c r="F36" i="27"/>
  <c r="F35" i="27"/>
  <c r="J37" i="27"/>
  <c r="J36" i="27"/>
  <c r="J35" i="27"/>
  <c r="N37" i="27"/>
  <c r="N36" i="27"/>
  <c r="N35" i="27"/>
  <c r="R37" i="27"/>
  <c r="R36" i="27"/>
  <c r="R35" i="27"/>
  <c r="M16" i="28"/>
  <c r="S9" i="28"/>
  <c r="K11" i="28"/>
  <c r="Q18" i="28"/>
  <c r="K9" i="28"/>
  <c r="K13" i="28"/>
  <c r="S13" i="28"/>
  <c r="O15" i="28"/>
  <c r="Q16" i="28"/>
  <c r="M20" i="28"/>
  <c r="O23" i="28"/>
  <c r="Q24" i="28"/>
  <c r="G9" i="28"/>
  <c r="M9" i="28"/>
  <c r="I10" i="28"/>
  <c r="E12" i="28"/>
  <c r="G13" i="28"/>
  <c r="I14" i="28"/>
  <c r="E16" i="28"/>
  <c r="O17" i="28"/>
  <c r="K18" i="28"/>
  <c r="K21" i="28"/>
  <c r="K23" i="28"/>
  <c r="G25" i="28"/>
  <c r="O25" i="28"/>
  <c r="G27" i="28"/>
  <c r="G29" i="28"/>
  <c r="M8" i="28"/>
  <c r="Q10" i="28"/>
  <c r="S11" i="28"/>
  <c r="O13" i="28"/>
  <c r="K15" i="28"/>
  <c r="Q20" i="28"/>
  <c r="M24" i="28"/>
  <c r="Q12" i="28"/>
  <c r="O9" i="28"/>
  <c r="M12" i="28"/>
  <c r="Q14" i="28"/>
  <c r="S15" i="28"/>
  <c r="M18" i="28"/>
  <c r="O19" i="28"/>
  <c r="Q9" i="28"/>
  <c r="E10" i="28"/>
  <c r="G11" i="28"/>
  <c r="I12" i="28"/>
  <c r="E14" i="28"/>
  <c r="G15" i="28"/>
  <c r="I16" i="28"/>
  <c r="K17" i="28"/>
  <c r="K19" i="28"/>
  <c r="K25" i="28"/>
  <c r="H37" i="28"/>
  <c r="H36" i="28"/>
  <c r="H35" i="28"/>
  <c r="R37" i="28"/>
  <c r="R36" i="28"/>
  <c r="R35" i="28"/>
  <c r="S33" i="28"/>
  <c r="S8" i="28"/>
  <c r="S31" i="28"/>
  <c r="S12" i="28"/>
  <c r="S14" i="28"/>
  <c r="Q15" i="28"/>
  <c r="S16" i="28"/>
  <c r="G20" i="28"/>
  <c r="G21" i="28"/>
  <c r="S24" i="28"/>
  <c r="O33" i="28"/>
  <c r="N37" i="28"/>
  <c r="N36" i="28"/>
  <c r="N35" i="28"/>
  <c r="O31" i="28"/>
  <c r="O8" i="28"/>
  <c r="O10" i="28"/>
  <c r="M11" i="28"/>
  <c r="O12" i="28"/>
  <c r="M13" i="28"/>
  <c r="I17" i="28"/>
  <c r="S17" i="28"/>
  <c r="E18" i="28"/>
  <c r="E19" i="28"/>
  <c r="Q19" i="28"/>
  <c r="I21" i="28"/>
  <c r="S21" i="28"/>
  <c r="E22" i="28"/>
  <c r="E23" i="28"/>
  <c r="I24" i="28"/>
  <c r="E26" i="28"/>
  <c r="E28" i="28"/>
  <c r="O30" i="28"/>
  <c r="E8" i="28"/>
  <c r="J37" i="28"/>
  <c r="J36" i="28"/>
  <c r="J35" i="28"/>
  <c r="K33" i="28"/>
  <c r="K31" i="28"/>
  <c r="K29" i="28"/>
  <c r="K8" i="28"/>
  <c r="P37" i="28"/>
  <c r="P36" i="28"/>
  <c r="P35" i="28"/>
  <c r="Q30" i="28"/>
  <c r="I9" i="28"/>
  <c r="K10" i="28"/>
  <c r="I11" i="28"/>
  <c r="K12" i="28"/>
  <c r="I13" i="28"/>
  <c r="K14" i="28"/>
  <c r="I15" i="28"/>
  <c r="K16" i="28"/>
  <c r="G18" i="28"/>
  <c r="S18" i="28"/>
  <c r="G19" i="28"/>
  <c r="K20" i="28"/>
  <c r="G22" i="28"/>
  <c r="S22" i="28"/>
  <c r="G23" i="28"/>
  <c r="K24" i="28"/>
  <c r="S26" i="28"/>
  <c r="K27" i="28"/>
  <c r="S27" i="28"/>
  <c r="O29" i="28"/>
  <c r="I30" i="28"/>
  <c r="I33" i="28"/>
  <c r="Q33" i="28"/>
  <c r="S10" i="28"/>
  <c r="Q11" i="28"/>
  <c r="Q13" i="28"/>
  <c r="G17" i="28"/>
  <c r="S20" i="28"/>
  <c r="G24" i="28"/>
  <c r="D37" i="28"/>
  <c r="D35" i="28"/>
  <c r="E32" i="28"/>
  <c r="I8" i="28"/>
  <c r="O14" i="28"/>
  <c r="M15" i="28"/>
  <c r="O16" i="28"/>
  <c r="I20" i="28"/>
  <c r="Q23" i="28"/>
  <c r="I25" i="28"/>
  <c r="S25" i="28"/>
  <c r="Q27" i="28"/>
  <c r="M29" i="28"/>
  <c r="G33" i="28"/>
  <c r="F37" i="28"/>
  <c r="F36" i="28"/>
  <c r="F35" i="28"/>
  <c r="G8" i="28"/>
  <c r="L37" i="28"/>
  <c r="L35" i="28"/>
  <c r="M30" i="28"/>
  <c r="M28" i="28"/>
  <c r="L36" i="28"/>
  <c r="Q8" i="28"/>
  <c r="E9" i="28"/>
  <c r="G10" i="28"/>
  <c r="E11" i="28"/>
  <c r="G12" i="28"/>
  <c r="E13" i="28"/>
  <c r="G14" i="28"/>
  <c r="E15" i="28"/>
  <c r="G16" i="28"/>
  <c r="E17" i="28"/>
  <c r="I18" i="28"/>
  <c r="I19" i="28"/>
  <c r="S19" i="28"/>
  <c r="E20" i="28"/>
  <c r="E21" i="28"/>
  <c r="I22" i="28"/>
  <c r="I23" i="28"/>
  <c r="S23" i="28"/>
  <c r="E24" i="28"/>
  <c r="E25" i="28"/>
  <c r="Q25" i="28"/>
  <c r="M27" i="28"/>
  <c r="O28" i="28"/>
  <c r="I29" i="28"/>
  <c r="E30" i="28"/>
  <c r="M31" i="28"/>
  <c r="O27" i="28"/>
  <c r="I28" i="28"/>
  <c r="Q28" i="28"/>
  <c r="S29" i="28"/>
  <c r="G31" i="28"/>
  <c r="D36" i="28"/>
  <c r="K30" i="28"/>
  <c r="I31" i="28"/>
  <c r="I27" i="28"/>
  <c r="K28" i="28"/>
  <c r="M17" i="28"/>
  <c r="O18" i="28"/>
  <c r="M19" i="28"/>
  <c r="O20" i="28"/>
  <c r="M21" i="28"/>
  <c r="M23" i="28"/>
  <c r="O24" i="28"/>
  <c r="M25" i="28"/>
  <c r="E27" i="28"/>
  <c r="G28" i="28"/>
  <c r="E29" i="28"/>
  <c r="G30" i="28"/>
  <c r="E31" i="28"/>
  <c r="E33" i="28"/>
  <c r="M33" i="28"/>
  <c r="S28" i="28"/>
  <c r="Q29" i="28"/>
  <c r="S30" i="28"/>
  <c r="Q31" i="28"/>
  <c r="S32" i="28"/>
  <c r="S16" i="25"/>
  <c r="G13" i="25"/>
  <c r="G16" i="25"/>
  <c r="I17" i="25"/>
  <c r="G15" i="25"/>
  <c r="I12" i="25"/>
  <c r="S13" i="25"/>
  <c r="K8" i="25"/>
  <c r="M17" i="25"/>
  <c r="E24" i="25"/>
  <c r="O30" i="25"/>
  <c r="I10" i="25"/>
  <c r="S11" i="25"/>
  <c r="E14" i="25"/>
  <c r="Q19" i="25"/>
  <c r="E10" i="25"/>
  <c r="G8" i="25"/>
  <c r="O13" i="25"/>
  <c r="I14" i="25"/>
  <c r="D45" i="25"/>
  <c r="D43" i="25"/>
  <c r="E20" i="25"/>
  <c r="E18" i="25"/>
  <c r="E16" i="25"/>
  <c r="E15" i="25"/>
  <c r="E13" i="25"/>
  <c r="E11" i="25"/>
  <c r="D44" i="25"/>
  <c r="H45" i="25"/>
  <c r="H44" i="25"/>
  <c r="H43" i="25"/>
  <c r="I20" i="25"/>
  <c r="I18" i="25"/>
  <c r="I16" i="25"/>
  <c r="I15" i="25"/>
  <c r="I13" i="25"/>
  <c r="I11" i="25"/>
  <c r="I9" i="25"/>
  <c r="L45" i="25"/>
  <c r="L43" i="25"/>
  <c r="M20" i="25"/>
  <c r="M18" i="25"/>
  <c r="M16" i="25"/>
  <c r="M13" i="25"/>
  <c r="M11" i="25"/>
  <c r="M9" i="25"/>
  <c r="L44" i="25"/>
  <c r="P45" i="25"/>
  <c r="P44" i="25"/>
  <c r="P43" i="25"/>
  <c r="Q22" i="25"/>
  <c r="Q20" i="25"/>
  <c r="Q18" i="25"/>
  <c r="Q16" i="25"/>
  <c r="Q13" i="25"/>
  <c r="Q11" i="25"/>
  <c r="G19" i="25"/>
  <c r="G17" i="25"/>
  <c r="G14" i="25"/>
  <c r="G12" i="25"/>
  <c r="G10" i="25"/>
  <c r="K9" i="25"/>
  <c r="Q10" i="25"/>
  <c r="O11" i="25"/>
  <c r="Q12" i="25"/>
  <c r="Q14" i="25"/>
  <c r="E17" i="25"/>
  <c r="K18" i="25"/>
  <c r="S18" i="25"/>
  <c r="K20" i="25"/>
  <c r="S20" i="25"/>
  <c r="G21" i="25"/>
  <c r="I22" i="25"/>
  <c r="K11" i="25"/>
  <c r="K13" i="25"/>
  <c r="K15" i="25"/>
  <c r="I19" i="25"/>
  <c r="K23" i="25"/>
  <c r="M24" i="25"/>
  <c r="I25" i="25"/>
  <c r="Q25" i="25"/>
  <c r="E26" i="25"/>
  <c r="M26" i="25"/>
  <c r="I27" i="25"/>
  <c r="Q27" i="25"/>
  <c r="E28" i="25"/>
  <c r="M28" i="25"/>
  <c r="K29" i="25"/>
  <c r="S29" i="25"/>
  <c r="G30" i="25"/>
  <c r="K31" i="25"/>
  <c r="S31" i="25"/>
  <c r="G32" i="25"/>
  <c r="O32" i="25"/>
  <c r="K33" i="25"/>
  <c r="S33" i="25"/>
  <c r="G34" i="25"/>
  <c r="O34" i="25"/>
  <c r="K35" i="25"/>
  <c r="S35" i="25"/>
  <c r="G36" i="25"/>
  <c r="I37" i="25"/>
  <c r="E38" i="25"/>
  <c r="S19" i="25"/>
  <c r="S17" i="25"/>
  <c r="S15" i="25"/>
  <c r="S14" i="25"/>
  <c r="S12" i="25"/>
  <c r="S10" i="25"/>
  <c r="G11" i="25"/>
  <c r="K16" i="25"/>
  <c r="G18" i="25"/>
  <c r="O18" i="25"/>
  <c r="G20" i="25"/>
  <c r="O20" i="25"/>
  <c r="Q21" i="25"/>
  <c r="E22" i="25"/>
  <c r="S22" i="25"/>
  <c r="G23" i="25"/>
  <c r="E33" i="25"/>
  <c r="S8" i="25"/>
  <c r="E9" i="25"/>
  <c r="K19" i="25"/>
  <c r="K17" i="25"/>
  <c r="K14" i="25"/>
  <c r="K12" i="25"/>
  <c r="K10" i="25"/>
  <c r="S9" i="25"/>
  <c r="O21" i="25"/>
  <c r="O19" i="25"/>
  <c r="O17" i="25"/>
  <c r="O14" i="25"/>
  <c r="O12" i="25"/>
  <c r="O10" i="25"/>
  <c r="E19" i="25"/>
  <c r="M19" i="25"/>
  <c r="K21" i="25"/>
  <c r="S21" i="25"/>
  <c r="M22" i="25"/>
  <c r="M33" i="25"/>
  <c r="I34" i="25"/>
  <c r="Q34" i="25"/>
  <c r="E35" i="25"/>
  <c r="M35" i="25"/>
  <c r="I36" i="25"/>
  <c r="S37" i="25"/>
  <c r="G38" i="25"/>
  <c r="I39" i="25"/>
  <c r="Q39" i="25"/>
  <c r="E40" i="25"/>
  <c r="M40" i="25"/>
  <c r="I41" i="25"/>
  <c r="Q41" i="25"/>
  <c r="M21" i="25"/>
  <c r="O22" i="25"/>
  <c r="S23" i="25"/>
  <c r="G24" i="25"/>
  <c r="O24" i="25"/>
  <c r="K25" i="25"/>
  <c r="S25" i="25"/>
  <c r="G26" i="25"/>
  <c r="O26" i="25"/>
  <c r="K27" i="25"/>
  <c r="S27" i="25"/>
  <c r="G28" i="25"/>
  <c r="O28" i="25"/>
  <c r="E29" i="25"/>
  <c r="M29" i="25"/>
  <c r="I30" i="25"/>
  <c r="Q30" i="25"/>
  <c r="E31" i="25"/>
  <c r="M31" i="25"/>
  <c r="I32" i="25"/>
  <c r="Q32" i="25"/>
  <c r="F45" i="25"/>
  <c r="F44" i="25"/>
  <c r="F43" i="25"/>
  <c r="J45" i="25"/>
  <c r="J44" i="25"/>
  <c r="J43" i="25"/>
  <c r="N45" i="25"/>
  <c r="N44" i="25"/>
  <c r="N43" i="25"/>
  <c r="R45" i="25"/>
  <c r="R44" i="25"/>
  <c r="R43" i="25"/>
  <c r="I21" i="25"/>
  <c r="K22" i="25"/>
  <c r="I23" i="25"/>
  <c r="I24" i="25"/>
  <c r="Q24" i="25"/>
  <c r="E25" i="25"/>
  <c r="M25" i="25"/>
  <c r="I26" i="25"/>
  <c r="Q26" i="25"/>
  <c r="E27" i="25"/>
  <c r="M27" i="25"/>
  <c r="I28" i="25"/>
  <c r="S28" i="25"/>
  <c r="G29" i="25"/>
  <c r="O29" i="25"/>
  <c r="K30" i="25"/>
  <c r="S30" i="25"/>
  <c r="G31" i="25"/>
  <c r="O31" i="25"/>
  <c r="K32" i="25"/>
  <c r="S32" i="25"/>
  <c r="G33" i="25"/>
  <c r="O33" i="25"/>
  <c r="K34" i="25"/>
  <c r="S34" i="25"/>
  <c r="G35" i="25"/>
  <c r="O35" i="25"/>
  <c r="K36" i="25"/>
  <c r="E37" i="25"/>
  <c r="I38" i="25"/>
  <c r="K39" i="25"/>
  <c r="S39" i="25"/>
  <c r="G40" i="25"/>
  <c r="O40" i="25"/>
  <c r="K41" i="25"/>
  <c r="S41" i="25"/>
  <c r="E21" i="25"/>
  <c r="G22" i="25"/>
  <c r="E23" i="25"/>
  <c r="K24" i="25"/>
  <c r="S24" i="25"/>
  <c r="G25" i="25"/>
  <c r="O25" i="25"/>
  <c r="K26" i="25"/>
  <c r="S26" i="25"/>
  <c r="G27" i="25"/>
  <c r="O27" i="25"/>
  <c r="K28" i="25"/>
  <c r="I29" i="25"/>
  <c r="Q29" i="25"/>
  <c r="E30" i="25"/>
  <c r="M30" i="25"/>
  <c r="I31" i="25"/>
  <c r="Q31" i="25"/>
  <c r="E32" i="25"/>
  <c r="M32" i="25"/>
  <c r="I33" i="25"/>
  <c r="Q33" i="25"/>
  <c r="E34" i="25"/>
  <c r="M34" i="25"/>
  <c r="I35" i="25"/>
  <c r="Q35" i="25"/>
  <c r="E36" i="25"/>
  <c r="S36" i="25"/>
  <c r="G37" i="25"/>
  <c r="K38" i="25"/>
  <c r="E39" i="25"/>
  <c r="M39" i="25"/>
  <c r="I40" i="25"/>
  <c r="Q40" i="25"/>
  <c r="E41" i="25"/>
  <c r="M41" i="25"/>
  <c r="S38" i="25"/>
  <c r="G39" i="25"/>
  <c r="O39" i="25"/>
  <c r="K40" i="25"/>
  <c r="S40" i="25"/>
  <c r="G41" i="25"/>
  <c r="O41" i="25"/>
  <c r="O34" i="26"/>
  <c r="I35" i="26"/>
  <c r="O35" i="26"/>
  <c r="I36" i="26"/>
  <c r="I37" i="26"/>
  <c r="I38" i="26"/>
  <c r="I39" i="26"/>
  <c r="O39" i="26"/>
  <c r="I40" i="26"/>
  <c r="O40" i="26"/>
  <c r="O41" i="26"/>
  <c r="O20" i="26"/>
  <c r="O21" i="26"/>
  <c r="O22" i="26"/>
  <c r="O24" i="26"/>
  <c r="O25" i="26"/>
  <c r="O26" i="26"/>
  <c r="O27" i="26"/>
  <c r="O28" i="26"/>
  <c r="O29" i="26"/>
  <c r="O30" i="26"/>
  <c r="O31" i="26"/>
  <c r="O32" i="26"/>
  <c r="O33" i="26"/>
  <c r="E21" i="26"/>
  <c r="K21" i="26"/>
  <c r="K22" i="26"/>
  <c r="K23" i="26"/>
  <c r="K24" i="26"/>
  <c r="K25" i="26"/>
  <c r="K26" i="26"/>
  <c r="K27" i="26"/>
  <c r="K28" i="26"/>
  <c r="K29" i="26"/>
  <c r="K30" i="26"/>
  <c r="K31" i="26"/>
  <c r="K32" i="26"/>
  <c r="K33" i="26"/>
  <c r="K34" i="26"/>
  <c r="K35" i="26"/>
  <c r="K36" i="26"/>
  <c r="K38" i="26"/>
  <c r="K39" i="26"/>
  <c r="K40" i="26"/>
  <c r="K41" i="26"/>
  <c r="E9" i="26"/>
  <c r="E10" i="26"/>
  <c r="E11" i="26"/>
  <c r="E12" i="26"/>
  <c r="E13" i="26"/>
  <c r="E14" i="26"/>
  <c r="E15" i="26"/>
  <c r="E16" i="26"/>
  <c r="E17" i="26"/>
  <c r="E18" i="26"/>
  <c r="E19" i="26"/>
  <c r="G21" i="26"/>
  <c r="G22" i="26"/>
  <c r="G23" i="26"/>
  <c r="G24" i="26"/>
  <c r="G25" i="26"/>
  <c r="Q25" i="26"/>
  <c r="G26" i="26"/>
  <c r="Q26" i="26"/>
  <c r="G27" i="26"/>
  <c r="Q27" i="26"/>
  <c r="G28" i="26"/>
  <c r="G29" i="26"/>
  <c r="Q29" i="26"/>
  <c r="G30" i="26"/>
  <c r="Q30" i="26"/>
  <c r="G31" i="26"/>
  <c r="Q31" i="26"/>
  <c r="G32" i="26"/>
  <c r="Q32" i="26"/>
  <c r="G33" i="26"/>
  <c r="Q33" i="26"/>
  <c r="G34" i="26"/>
  <c r="G35" i="26"/>
  <c r="G36" i="26"/>
  <c r="G37" i="26"/>
  <c r="G38" i="26"/>
  <c r="G39" i="26"/>
  <c r="G40" i="26"/>
  <c r="G41" i="26"/>
  <c r="S20" i="26"/>
  <c r="S21" i="26"/>
  <c r="S22" i="26"/>
  <c r="S23" i="26"/>
  <c r="S24" i="26"/>
  <c r="S25" i="26"/>
  <c r="S26" i="26"/>
  <c r="S27" i="26"/>
  <c r="S28" i="26"/>
  <c r="S29" i="26"/>
  <c r="S30" i="26"/>
  <c r="S31" i="26"/>
  <c r="S32" i="26"/>
  <c r="S33" i="26"/>
  <c r="S34" i="26"/>
  <c r="S35" i="26"/>
  <c r="S36" i="26"/>
  <c r="S37" i="26"/>
  <c r="S38" i="26"/>
  <c r="M39" i="26"/>
  <c r="S39" i="26"/>
  <c r="M40" i="26"/>
  <c r="S40" i="26"/>
  <c r="S41" i="26"/>
  <c r="E8" i="26"/>
  <c r="I8" i="26"/>
  <c r="M8" i="26"/>
  <c r="Q8" i="26"/>
  <c r="J45" i="26"/>
  <c r="J44" i="26"/>
  <c r="J43" i="26"/>
  <c r="R45" i="26"/>
  <c r="R44" i="26"/>
  <c r="R43" i="26"/>
  <c r="F45" i="26"/>
  <c r="F44" i="26"/>
  <c r="F43" i="26"/>
  <c r="N45" i="26"/>
  <c r="N44" i="26"/>
  <c r="N43" i="26"/>
  <c r="G8" i="26"/>
  <c r="K8" i="26"/>
  <c r="O8" i="26"/>
  <c r="S8" i="26"/>
  <c r="D45" i="26"/>
  <c r="D44" i="26"/>
  <c r="D43" i="26"/>
  <c r="H45" i="26"/>
  <c r="H44" i="26"/>
  <c r="H43" i="26"/>
  <c r="L45" i="26"/>
  <c r="L44" i="26"/>
  <c r="L43" i="26"/>
  <c r="P45" i="26"/>
  <c r="P44" i="26"/>
  <c r="P43" i="26"/>
  <c r="M11" i="24"/>
  <c r="M34" i="24"/>
  <c r="F37" i="24"/>
  <c r="K13" i="24"/>
  <c r="S13" i="24"/>
  <c r="O14" i="24"/>
  <c r="E15" i="24"/>
  <c r="K28" i="24"/>
  <c r="K20" i="24"/>
  <c r="I31" i="24"/>
  <c r="M14" i="24"/>
  <c r="G13" i="24"/>
  <c r="Q20" i="24"/>
  <c r="E34" i="24"/>
  <c r="O10" i="24"/>
  <c r="Q12" i="24"/>
  <c r="M13" i="24"/>
  <c r="M18" i="24"/>
  <c r="G30" i="24"/>
  <c r="E8" i="24"/>
  <c r="K8" i="24"/>
  <c r="E11" i="24"/>
  <c r="E12" i="24"/>
  <c r="Q15" i="24"/>
  <c r="E22" i="24"/>
  <c r="M22" i="24"/>
  <c r="E29" i="24"/>
  <c r="S32" i="24"/>
  <c r="I17" i="24"/>
  <c r="K19" i="24"/>
  <c r="O21" i="24"/>
  <c r="K23" i="24"/>
  <c r="K25" i="24"/>
  <c r="E26" i="24"/>
  <c r="Q27" i="24"/>
  <c r="S28" i="24"/>
  <c r="M29" i="24"/>
  <c r="O30" i="24"/>
  <c r="Q31" i="24"/>
  <c r="S33" i="24"/>
  <c r="I19" i="24"/>
  <c r="I20" i="24"/>
  <c r="I23" i="24"/>
  <c r="I27" i="24"/>
  <c r="S29" i="24"/>
  <c r="S9" i="24"/>
  <c r="I11" i="24"/>
  <c r="S11" i="24"/>
  <c r="S15" i="24"/>
  <c r="G8" i="24"/>
  <c r="L38" i="24"/>
  <c r="I9" i="24"/>
  <c r="G10" i="24"/>
  <c r="Q10" i="24"/>
  <c r="O11" i="24"/>
  <c r="G12" i="24"/>
  <c r="M12" i="24"/>
  <c r="O13" i="24"/>
  <c r="I14" i="24"/>
  <c r="S14" i="24"/>
  <c r="M15" i="24"/>
  <c r="O16" i="24"/>
  <c r="I18" i="24"/>
  <c r="Q18" i="24"/>
  <c r="S19" i="24"/>
  <c r="E20" i="24"/>
  <c r="M20" i="24"/>
  <c r="I21" i="24"/>
  <c r="I22" i="24"/>
  <c r="Q22" i="24"/>
  <c r="S23" i="24"/>
  <c r="E25" i="24"/>
  <c r="S25" i="24"/>
  <c r="G26" i="24"/>
  <c r="E27" i="24"/>
  <c r="S27" i="24"/>
  <c r="G28" i="24"/>
  <c r="I29" i="24"/>
  <c r="Q30" i="24"/>
  <c r="E31" i="24"/>
  <c r="S31" i="24"/>
  <c r="G32" i="24"/>
  <c r="O32" i="24"/>
  <c r="Q34" i="24"/>
  <c r="S16" i="24"/>
  <c r="S17" i="24"/>
  <c r="S21" i="24"/>
  <c r="Q28" i="24"/>
  <c r="G16" i="24"/>
  <c r="G21" i="24"/>
  <c r="N38" i="24"/>
  <c r="S8" i="24"/>
  <c r="K9" i="24"/>
  <c r="M10" i="24"/>
  <c r="S10" i="24"/>
  <c r="K11" i="24"/>
  <c r="Q11" i="24"/>
  <c r="O12" i="24"/>
  <c r="D37" i="24"/>
  <c r="D36" i="24"/>
  <c r="E14" i="24"/>
  <c r="D38" i="24"/>
  <c r="I15" i="24"/>
  <c r="I34" i="24"/>
  <c r="Q16" i="24"/>
  <c r="E17" i="24"/>
  <c r="K18" i="24"/>
  <c r="K32" i="24"/>
  <c r="G19" i="24"/>
  <c r="O19" i="24"/>
  <c r="K21" i="24"/>
  <c r="K22" i="24"/>
  <c r="G23" i="24"/>
  <c r="O23" i="24"/>
  <c r="G25" i="24"/>
  <c r="S26" i="24"/>
  <c r="M27" i="24"/>
  <c r="O28" i="24"/>
  <c r="Q29" i="24"/>
  <c r="K30" i="24"/>
  <c r="S30" i="24"/>
  <c r="M31" i="24"/>
  <c r="E33" i="24"/>
  <c r="H38" i="24"/>
  <c r="H37" i="24"/>
  <c r="H36" i="24"/>
  <c r="P38" i="24"/>
  <c r="P37" i="24"/>
  <c r="P36" i="24"/>
  <c r="K12" i="24"/>
  <c r="M16" i="24"/>
  <c r="G18" i="24"/>
  <c r="E19" i="24"/>
  <c r="G22" i="24"/>
  <c r="E23" i="24"/>
  <c r="S24" i="24"/>
  <c r="Q25" i="24"/>
  <c r="O27" i="24"/>
  <c r="M28" i="24"/>
  <c r="F36" i="24"/>
  <c r="F38" i="24"/>
  <c r="I8" i="24"/>
  <c r="M8" i="24"/>
  <c r="Q8" i="24"/>
  <c r="G9" i="24"/>
  <c r="E13" i="24"/>
  <c r="G14" i="24"/>
  <c r="K15" i="24"/>
  <c r="I16" i="24"/>
  <c r="K17" i="24"/>
  <c r="S18" i="24"/>
  <c r="Q19" i="24"/>
  <c r="S20" i="24"/>
  <c r="Q21" i="24"/>
  <c r="S22" i="24"/>
  <c r="Q23" i="24"/>
  <c r="M25" i="24"/>
  <c r="K27" i="24"/>
  <c r="I28" i="24"/>
  <c r="K29" i="24"/>
  <c r="I30" i="24"/>
  <c r="K31" i="24"/>
  <c r="I32" i="24"/>
  <c r="G34" i="24"/>
  <c r="L36" i="24"/>
  <c r="L37" i="24"/>
  <c r="Q32" i="24"/>
  <c r="O34" i="24"/>
  <c r="I13" i="24"/>
  <c r="K14" i="24"/>
  <c r="O15" i="24"/>
  <c r="G20" i="24"/>
  <c r="E21" i="24"/>
  <c r="O29" i="24"/>
  <c r="M30" i="24"/>
  <c r="O31" i="24"/>
  <c r="M32" i="24"/>
  <c r="K34" i="24"/>
  <c r="J38" i="24"/>
  <c r="J37" i="24"/>
  <c r="J36" i="24"/>
  <c r="R38" i="24"/>
  <c r="R37" i="24"/>
  <c r="R36" i="24"/>
  <c r="S12" i="24"/>
  <c r="Q13" i="24"/>
  <c r="G15" i="24"/>
  <c r="E16" i="24"/>
  <c r="G17" i="24"/>
  <c r="O18" i="24"/>
  <c r="M19" i="24"/>
  <c r="O20" i="24"/>
  <c r="M21" i="24"/>
  <c r="O22" i="24"/>
  <c r="M23" i="24"/>
  <c r="I25" i="24"/>
  <c r="G27" i="24"/>
  <c r="E28" i="24"/>
  <c r="G29" i="24"/>
  <c r="E30" i="24"/>
  <c r="G31" i="24"/>
  <c r="E32" i="24"/>
  <c r="G33" i="24"/>
  <c r="S34" i="24"/>
  <c r="N36" i="24"/>
  <c r="N37" i="24"/>
  <c r="K10" i="23"/>
  <c r="I9" i="23"/>
  <c r="S14" i="23"/>
  <c r="G17" i="23"/>
  <c r="I11" i="23"/>
  <c r="Q11" i="23"/>
  <c r="I13" i="23"/>
  <c r="I15" i="23"/>
  <c r="Q15" i="23"/>
  <c r="K12" i="23"/>
  <c r="E9" i="23"/>
  <c r="K11" i="23"/>
  <c r="G12" i="23"/>
  <c r="G14" i="23"/>
  <c r="G16" i="23"/>
  <c r="S12" i="23"/>
  <c r="K14" i="23"/>
  <c r="G19" i="23"/>
  <c r="K8" i="23"/>
  <c r="S8" i="23"/>
  <c r="M11" i="23"/>
  <c r="I12" i="23"/>
  <c r="E13" i="23"/>
  <c r="M13" i="23"/>
  <c r="E15" i="23"/>
  <c r="I18" i="23"/>
  <c r="I20" i="23"/>
  <c r="G10" i="23"/>
  <c r="M10" i="23"/>
  <c r="S10" i="23"/>
  <c r="E11" i="23"/>
  <c r="G13" i="23"/>
  <c r="Q13" i="23"/>
  <c r="E14" i="23"/>
  <c r="M15" i="23"/>
  <c r="S15" i="23"/>
  <c r="K16" i="23"/>
  <c r="E20" i="23"/>
  <c r="K28" i="23"/>
  <c r="S28" i="23"/>
  <c r="O29" i="23"/>
  <c r="M8" i="23"/>
  <c r="K9" i="23"/>
  <c r="I10" i="23"/>
  <c r="G11" i="23"/>
  <c r="E12" i="23"/>
  <c r="Q12" i="23"/>
  <c r="S13" i="23"/>
  <c r="O15" i="23"/>
  <c r="M16" i="23"/>
  <c r="Q18" i="23"/>
  <c r="K19" i="23"/>
  <c r="S19" i="23"/>
  <c r="M20" i="23"/>
  <c r="I21" i="23"/>
  <c r="Q21" i="23"/>
  <c r="I8" i="23"/>
  <c r="G9" i="23"/>
  <c r="E10" i="23"/>
  <c r="Q10" i="23"/>
  <c r="S11" i="23"/>
  <c r="O13" i="23"/>
  <c r="M14" i="23"/>
  <c r="K15" i="23"/>
  <c r="I16" i="23"/>
  <c r="E18" i="23"/>
  <c r="E8" i="23"/>
  <c r="Q8" i="23"/>
  <c r="S9" i="23"/>
  <c r="O11" i="23"/>
  <c r="M12" i="23"/>
  <c r="K13" i="23"/>
  <c r="I14" i="23"/>
  <c r="G15" i="23"/>
  <c r="E16" i="23"/>
  <c r="Q16" i="23"/>
  <c r="K17" i="23"/>
  <c r="S17" i="23"/>
  <c r="M18" i="23"/>
  <c r="O19" i="23"/>
  <c r="Q20" i="23"/>
  <c r="K23" i="23"/>
  <c r="Q29" i="23"/>
  <c r="I31" i="23"/>
  <c r="Q31" i="23"/>
  <c r="E32" i="23"/>
  <c r="M32" i="23"/>
  <c r="E34" i="23"/>
  <c r="M34" i="23"/>
  <c r="O8" i="23"/>
  <c r="O10" i="23"/>
  <c r="O16" i="23"/>
  <c r="O18" i="23"/>
  <c r="E22" i="23"/>
  <c r="Q23" i="23"/>
  <c r="Q25" i="23"/>
  <c r="I27" i="23"/>
  <c r="K21" i="23"/>
  <c r="G22" i="23"/>
  <c r="S23" i="23"/>
  <c r="S25" i="23"/>
  <c r="S27" i="23"/>
  <c r="E28" i="23"/>
  <c r="M28" i="23"/>
  <c r="I29" i="23"/>
  <c r="E30" i="23"/>
  <c r="E17" i="23"/>
  <c r="G18" i="23"/>
  <c r="E19" i="23"/>
  <c r="G20" i="23"/>
  <c r="E21" i="23"/>
  <c r="M21" i="23"/>
  <c r="I22" i="23"/>
  <c r="Q22" i="23"/>
  <c r="E23" i="23"/>
  <c r="M23" i="23"/>
  <c r="E25" i="23"/>
  <c r="M25" i="23"/>
  <c r="E27" i="23"/>
  <c r="M27" i="23"/>
  <c r="G28" i="23"/>
  <c r="O28" i="23"/>
  <c r="K29" i="23"/>
  <c r="S29" i="23"/>
  <c r="G30" i="23"/>
  <c r="O30" i="23"/>
  <c r="K31" i="23"/>
  <c r="S31" i="23"/>
  <c r="G32" i="23"/>
  <c r="O32" i="23"/>
  <c r="S33" i="23"/>
  <c r="G34" i="23"/>
  <c r="O34" i="23"/>
  <c r="O12" i="23"/>
  <c r="O14" i="23"/>
  <c r="M19" i="23"/>
  <c r="O20" i="23"/>
  <c r="M22" i="23"/>
  <c r="I23" i="23"/>
  <c r="E24" i="23"/>
  <c r="I25" i="23"/>
  <c r="E26" i="23"/>
  <c r="Q27" i="23"/>
  <c r="G29" i="23"/>
  <c r="D38" i="23"/>
  <c r="D37" i="23"/>
  <c r="D36" i="23"/>
  <c r="H38" i="23"/>
  <c r="H37" i="23"/>
  <c r="H36" i="23"/>
  <c r="L38" i="23"/>
  <c r="L37" i="23"/>
  <c r="L36" i="23"/>
  <c r="P38" i="23"/>
  <c r="P37" i="23"/>
  <c r="P36" i="23"/>
  <c r="I17" i="23"/>
  <c r="K18" i="23"/>
  <c r="I19" i="23"/>
  <c r="K20" i="23"/>
  <c r="S21" i="23"/>
  <c r="O22" i="23"/>
  <c r="K25" i="23"/>
  <c r="G26" i="23"/>
  <c r="K27" i="23"/>
  <c r="M30" i="23"/>
  <c r="F38" i="23"/>
  <c r="F37" i="23"/>
  <c r="F36" i="23"/>
  <c r="J38" i="23"/>
  <c r="J37" i="23"/>
  <c r="J36" i="23"/>
  <c r="N38" i="23"/>
  <c r="N37" i="23"/>
  <c r="N36" i="23"/>
  <c r="R38" i="23"/>
  <c r="R37" i="23"/>
  <c r="R36" i="23"/>
  <c r="S16" i="23"/>
  <c r="S18" i="23"/>
  <c r="Q19" i="23"/>
  <c r="S20" i="23"/>
  <c r="G21" i="23"/>
  <c r="O21" i="23"/>
  <c r="K22" i="23"/>
  <c r="S22" i="23"/>
  <c r="G23" i="23"/>
  <c r="O23" i="23"/>
  <c r="S24" i="23"/>
  <c r="G25" i="23"/>
  <c r="O25" i="23"/>
  <c r="S26" i="23"/>
  <c r="G27" i="23"/>
  <c r="O27" i="23"/>
  <c r="I28" i="23"/>
  <c r="Q28" i="23"/>
  <c r="E29" i="23"/>
  <c r="M29" i="23"/>
  <c r="I30" i="23"/>
  <c r="Q30" i="23"/>
  <c r="E31" i="23"/>
  <c r="M31" i="23"/>
  <c r="I32" i="23"/>
  <c r="Q32" i="23"/>
  <c r="E33" i="23"/>
  <c r="I34" i="23"/>
  <c r="Q34" i="23"/>
  <c r="K30" i="23"/>
  <c r="S30" i="23"/>
  <c r="G31" i="23"/>
  <c r="O31" i="23"/>
  <c r="K32" i="23"/>
  <c r="S32" i="23"/>
  <c r="G33" i="23"/>
  <c r="K34" i="23"/>
  <c r="S34" i="23"/>
  <c r="K10" i="21"/>
  <c r="E11" i="21"/>
  <c r="Q9" i="21"/>
  <c r="M13" i="21"/>
  <c r="K8" i="21"/>
  <c r="E9" i="21"/>
  <c r="S9" i="21"/>
  <c r="G10" i="21"/>
  <c r="M11" i="21"/>
  <c r="O12" i="21"/>
  <c r="M17" i="21"/>
  <c r="O10" i="21"/>
  <c r="I11" i="21"/>
  <c r="K18" i="21"/>
  <c r="O21" i="21"/>
  <c r="I9" i="21"/>
  <c r="Q11" i="21"/>
  <c r="Q17" i="21"/>
  <c r="P40" i="21"/>
  <c r="P39" i="21"/>
  <c r="P38" i="21"/>
  <c r="Q8" i="21"/>
  <c r="S13" i="21"/>
  <c r="S15" i="21"/>
  <c r="Q16" i="21"/>
  <c r="S18" i="21"/>
  <c r="H40" i="21"/>
  <c r="H39" i="21"/>
  <c r="H38" i="21"/>
  <c r="I17" i="21"/>
  <c r="I8" i="21"/>
  <c r="N40" i="21"/>
  <c r="N39" i="21"/>
  <c r="N38" i="21"/>
  <c r="S8" i="21"/>
  <c r="K9" i="21"/>
  <c r="I10" i="21"/>
  <c r="S10" i="21"/>
  <c r="K11" i="21"/>
  <c r="I12" i="21"/>
  <c r="S12" i="21"/>
  <c r="K13" i="21"/>
  <c r="I14" i="21"/>
  <c r="S14" i="21"/>
  <c r="K15" i="21"/>
  <c r="I16" i="21"/>
  <c r="S16" i="21"/>
  <c r="D40" i="21"/>
  <c r="D38" i="21"/>
  <c r="E8" i="21"/>
  <c r="D39" i="21"/>
  <c r="J40" i="21"/>
  <c r="J39" i="21"/>
  <c r="J38" i="21"/>
  <c r="O8" i="21"/>
  <c r="G9" i="21"/>
  <c r="E10" i="21"/>
  <c r="G11" i="21"/>
  <c r="E12" i="21"/>
  <c r="G13" i="21"/>
  <c r="Q13" i="21"/>
  <c r="E14" i="21"/>
  <c r="O14" i="21"/>
  <c r="G15" i="21"/>
  <c r="Q15" i="21"/>
  <c r="E16" i="21"/>
  <c r="O16" i="21"/>
  <c r="G17" i="21"/>
  <c r="F40" i="21"/>
  <c r="F39" i="21"/>
  <c r="F38" i="21"/>
  <c r="K22" i="21"/>
  <c r="S22" i="21"/>
  <c r="G23" i="21"/>
  <c r="O23" i="21"/>
  <c r="K24" i="21"/>
  <c r="S24" i="21"/>
  <c r="G25" i="21"/>
  <c r="O25" i="21"/>
  <c r="K26" i="21"/>
  <c r="S26" i="21"/>
  <c r="G27" i="21"/>
  <c r="O27" i="21"/>
  <c r="K28" i="21"/>
  <c r="E29" i="21"/>
  <c r="M29" i="21"/>
  <c r="Q10" i="21"/>
  <c r="S11" i="21"/>
  <c r="Q12" i="21"/>
  <c r="Q14" i="21"/>
  <c r="G19" i="21"/>
  <c r="O19" i="21"/>
  <c r="K20" i="21"/>
  <c r="S20" i="21"/>
  <c r="G21" i="21"/>
  <c r="G8" i="21"/>
  <c r="L40" i="21"/>
  <c r="L38" i="21"/>
  <c r="M8" i="21"/>
  <c r="L39" i="21"/>
  <c r="R40" i="21"/>
  <c r="R39" i="21"/>
  <c r="R38" i="21"/>
  <c r="O9" i="21"/>
  <c r="M10" i="21"/>
  <c r="O11" i="21"/>
  <c r="M12" i="21"/>
  <c r="I13" i="21"/>
  <c r="O13" i="21"/>
  <c r="G14" i="21"/>
  <c r="M14" i="21"/>
  <c r="I15" i="21"/>
  <c r="O15" i="21"/>
  <c r="G16" i="21"/>
  <c r="M16" i="21"/>
  <c r="K17" i="21"/>
  <c r="E18" i="21"/>
  <c r="M18" i="21"/>
  <c r="I19" i="21"/>
  <c r="Q19" i="21"/>
  <c r="E20" i="21"/>
  <c r="M20" i="21"/>
  <c r="I21" i="21"/>
  <c r="Q21" i="21"/>
  <c r="E22" i="21"/>
  <c r="M22" i="21"/>
  <c r="I23" i="21"/>
  <c r="Q23" i="21"/>
  <c r="E24" i="21"/>
  <c r="M24" i="21"/>
  <c r="I25" i="21"/>
  <c r="Q25" i="21"/>
  <c r="K30" i="21"/>
  <c r="I30" i="21"/>
  <c r="Q30" i="21"/>
  <c r="E31" i="21"/>
  <c r="M31" i="21"/>
  <c r="I32" i="21"/>
  <c r="Q32" i="21"/>
  <c r="E33" i="21"/>
  <c r="M33" i="21"/>
  <c r="I34" i="21"/>
  <c r="Q34" i="21"/>
  <c r="E35" i="21"/>
  <c r="M35" i="21"/>
  <c r="I36" i="21"/>
  <c r="Q36" i="21"/>
  <c r="S30" i="21"/>
  <c r="G31" i="21"/>
  <c r="O31" i="21"/>
  <c r="K32" i="21"/>
  <c r="S32" i="21"/>
  <c r="G33" i="21"/>
  <c r="O33" i="21"/>
  <c r="K34" i="21"/>
  <c r="S34" i="21"/>
  <c r="G35" i="21"/>
  <c r="O35" i="21"/>
  <c r="K36" i="21"/>
  <c r="S36" i="21"/>
  <c r="E26" i="21"/>
  <c r="M26" i="21"/>
  <c r="I27" i="21"/>
  <c r="Q27" i="21"/>
  <c r="E28" i="21"/>
  <c r="S28" i="21"/>
  <c r="G29" i="21"/>
  <c r="O29" i="21"/>
  <c r="S17" i="21"/>
  <c r="G18" i="21"/>
  <c r="O18" i="21"/>
  <c r="K19" i="21"/>
  <c r="S19" i="21"/>
  <c r="G20" i="21"/>
  <c r="O20" i="21"/>
  <c r="K21" i="21"/>
  <c r="S21" i="21"/>
  <c r="G22" i="21"/>
  <c r="O22" i="21"/>
  <c r="K23" i="21"/>
  <c r="S23" i="21"/>
  <c r="G24" i="21"/>
  <c r="O24" i="21"/>
  <c r="K25" i="21"/>
  <c r="S25" i="21"/>
  <c r="G26" i="21"/>
  <c r="O26" i="21"/>
  <c r="K27" i="21"/>
  <c r="S27" i="21"/>
  <c r="G28" i="21"/>
  <c r="I29" i="21"/>
  <c r="Q29" i="21"/>
  <c r="E30" i="21"/>
  <c r="M30" i="21"/>
  <c r="I31" i="21"/>
  <c r="Q31" i="21"/>
  <c r="E32" i="21"/>
  <c r="M32" i="21"/>
  <c r="I33" i="21"/>
  <c r="Q33" i="21"/>
  <c r="E34" i="21"/>
  <c r="M34" i="21"/>
  <c r="I35" i="21"/>
  <c r="Q35" i="21"/>
  <c r="E36" i="21"/>
  <c r="M36" i="21"/>
  <c r="O17" i="21"/>
  <c r="I18" i="21"/>
  <c r="Q18" i="21"/>
  <c r="E19" i="21"/>
  <c r="M19" i="21"/>
  <c r="I20" i="21"/>
  <c r="Q20" i="21"/>
  <c r="E21" i="21"/>
  <c r="M21" i="21"/>
  <c r="I22" i="21"/>
  <c r="Q22" i="21"/>
  <c r="E23" i="21"/>
  <c r="M23" i="21"/>
  <c r="I24" i="21"/>
  <c r="Q24" i="21"/>
  <c r="E25" i="21"/>
  <c r="M25" i="21"/>
  <c r="I26" i="21"/>
  <c r="Q26" i="21"/>
  <c r="E27" i="21"/>
  <c r="M27" i="21"/>
  <c r="I28" i="21"/>
  <c r="K29" i="21"/>
  <c r="S29" i="21"/>
  <c r="G30" i="21"/>
  <c r="O30" i="21"/>
  <c r="K31" i="21"/>
  <c r="S31" i="21"/>
  <c r="G32" i="21"/>
  <c r="O32" i="21"/>
  <c r="K33" i="21"/>
  <c r="S33" i="21"/>
  <c r="G34" i="21"/>
  <c r="O34" i="21"/>
  <c r="K35" i="21"/>
  <c r="S35" i="21"/>
  <c r="G36" i="21"/>
  <c r="O36" i="21"/>
  <c r="E12" i="22"/>
  <c r="E18" i="22"/>
  <c r="M20" i="22"/>
  <c r="Q21" i="22"/>
  <c r="I23" i="22"/>
  <c r="E24" i="22"/>
  <c r="I25" i="22"/>
  <c r="I27" i="22"/>
  <c r="Q29" i="22"/>
  <c r="I31" i="22"/>
  <c r="M32" i="22"/>
  <c r="Q33" i="22"/>
  <c r="M34" i="22"/>
  <c r="E36" i="22"/>
  <c r="M9" i="22"/>
  <c r="Q10" i="22"/>
  <c r="M11" i="22"/>
  <c r="S11" i="22"/>
  <c r="K12" i="22"/>
  <c r="Q12" i="22"/>
  <c r="M13" i="22"/>
  <c r="S13" i="22"/>
  <c r="K14" i="22"/>
  <c r="Q14" i="22"/>
  <c r="S15" i="22"/>
  <c r="G16" i="22"/>
  <c r="S16" i="22"/>
  <c r="G17" i="22"/>
  <c r="S17" i="22"/>
  <c r="G18" i="22"/>
  <c r="O18" i="22"/>
  <c r="G26" i="22"/>
  <c r="G13" i="22"/>
  <c r="G15" i="22"/>
  <c r="E17" i="22"/>
  <c r="M18" i="22"/>
  <c r="Q19" i="22"/>
  <c r="E22" i="22"/>
  <c r="M24" i="22"/>
  <c r="Q25" i="22"/>
  <c r="M26" i="22"/>
  <c r="Q27" i="22"/>
  <c r="E30" i="22"/>
  <c r="E32" i="22"/>
  <c r="I33" i="22"/>
  <c r="M36" i="22"/>
  <c r="I9" i="22"/>
  <c r="G10" i="22"/>
  <c r="M10" i="22"/>
  <c r="I11" i="22"/>
  <c r="O11" i="22"/>
  <c r="G12" i="22"/>
  <c r="M12" i="22"/>
  <c r="I13" i="22"/>
  <c r="O13" i="22"/>
  <c r="G14" i="22"/>
  <c r="M14" i="22"/>
  <c r="O15" i="22"/>
  <c r="I17" i="22"/>
  <c r="G11" i="22"/>
  <c r="E14" i="22"/>
  <c r="E16" i="22"/>
  <c r="Q17" i="22"/>
  <c r="E20" i="22"/>
  <c r="I21" i="22"/>
  <c r="M22" i="22"/>
  <c r="Q23" i="22"/>
  <c r="E26" i="22"/>
  <c r="E28" i="22"/>
  <c r="I29" i="22"/>
  <c r="M30" i="22"/>
  <c r="Q31" i="22"/>
  <c r="E34" i="22"/>
  <c r="I35" i="22"/>
  <c r="Q35" i="22"/>
  <c r="E9" i="22"/>
  <c r="I10" i="22"/>
  <c r="S10" i="22"/>
  <c r="E11" i="22"/>
  <c r="K11" i="22"/>
  <c r="I12" i="22"/>
  <c r="S12" i="22"/>
  <c r="E13" i="22"/>
  <c r="K13" i="22"/>
  <c r="I14" i="22"/>
  <c r="S14" i="22"/>
  <c r="E15" i="22"/>
  <c r="K15" i="22"/>
  <c r="O16" i="22"/>
  <c r="K33" i="22"/>
  <c r="S33" i="22"/>
  <c r="G34" i="22"/>
  <c r="O34" i="22"/>
  <c r="K35" i="22"/>
  <c r="S35" i="22"/>
  <c r="G36" i="22"/>
  <c r="O36" i="22"/>
  <c r="S19" i="22"/>
  <c r="K21" i="22"/>
  <c r="G22" i="22"/>
  <c r="K23" i="22"/>
  <c r="G24" i="22"/>
  <c r="S25" i="22"/>
  <c r="K27" i="22"/>
  <c r="G28" i="22"/>
  <c r="K29" i="22"/>
  <c r="G30" i="22"/>
  <c r="K31" i="22"/>
  <c r="O32" i="22"/>
  <c r="M16" i="22"/>
  <c r="O17" i="22"/>
  <c r="I18" i="22"/>
  <c r="E19" i="22"/>
  <c r="I20" i="22"/>
  <c r="E21" i="22"/>
  <c r="I22" i="22"/>
  <c r="E23" i="22"/>
  <c r="Q24" i="22"/>
  <c r="M25" i="22"/>
  <c r="Q26" i="22"/>
  <c r="M27" i="22"/>
  <c r="I28" i="22"/>
  <c r="M29" i="22"/>
  <c r="I30" i="22"/>
  <c r="M31" i="22"/>
  <c r="I32" i="22"/>
  <c r="E33" i="22"/>
  <c r="I34" i="22"/>
  <c r="Q34" i="22"/>
  <c r="E35" i="22"/>
  <c r="M35" i="22"/>
  <c r="I36" i="22"/>
  <c r="Q36" i="22"/>
  <c r="K19" i="22"/>
  <c r="G20" i="22"/>
  <c r="O20" i="22"/>
  <c r="S21" i="22"/>
  <c r="O22" i="22"/>
  <c r="S23" i="22"/>
  <c r="O24" i="22"/>
  <c r="K25" i="22"/>
  <c r="O26" i="22"/>
  <c r="S27" i="22"/>
  <c r="S29" i="22"/>
  <c r="O30" i="22"/>
  <c r="S31" i="22"/>
  <c r="G32" i="22"/>
  <c r="Q18" i="22"/>
  <c r="M19" i="22"/>
  <c r="Q20" i="22"/>
  <c r="M21" i="22"/>
  <c r="Q22" i="22"/>
  <c r="M23" i="22"/>
  <c r="I24" i="22"/>
  <c r="E25" i="22"/>
  <c r="I26" i="22"/>
  <c r="E27" i="22"/>
  <c r="E29" i="22"/>
  <c r="Q30" i="22"/>
  <c r="E31" i="22"/>
  <c r="Q32" i="22"/>
  <c r="M33" i="22"/>
  <c r="I16" i="22"/>
  <c r="K17" i="22"/>
  <c r="K18" i="22"/>
  <c r="S18" i="22"/>
  <c r="G19" i="22"/>
  <c r="O19" i="22"/>
  <c r="K20" i="22"/>
  <c r="S20" i="22"/>
  <c r="G21" i="22"/>
  <c r="O21" i="22"/>
  <c r="K22" i="22"/>
  <c r="S22" i="22"/>
  <c r="G23" i="22"/>
  <c r="O23" i="22"/>
  <c r="K24" i="22"/>
  <c r="S24" i="22"/>
  <c r="G25" i="22"/>
  <c r="O25" i="22"/>
  <c r="K26" i="22"/>
  <c r="S26" i="22"/>
  <c r="G27" i="22"/>
  <c r="O27" i="22"/>
  <c r="K28" i="22"/>
  <c r="S28" i="22"/>
  <c r="G29" i="22"/>
  <c r="O29" i="22"/>
  <c r="K30" i="22"/>
  <c r="S30" i="22"/>
  <c r="G31" i="22"/>
  <c r="O31" i="22"/>
  <c r="K32" i="22"/>
  <c r="S32" i="22"/>
  <c r="G33" i="22"/>
  <c r="O33" i="22"/>
  <c r="K34" i="22"/>
  <c r="S34" i="22"/>
  <c r="G35" i="22"/>
  <c r="O35" i="22"/>
  <c r="K36" i="22"/>
  <c r="S36" i="22"/>
  <c r="J40" i="22"/>
  <c r="R40" i="22"/>
  <c r="G8" i="22"/>
  <c r="O8" i="22"/>
  <c r="H40" i="22"/>
  <c r="P40" i="22"/>
  <c r="E8" i="22"/>
  <c r="M8" i="22"/>
  <c r="D38" i="22"/>
  <c r="L38" i="22"/>
  <c r="D39" i="22"/>
  <c r="L39" i="22"/>
  <c r="D40" i="22"/>
  <c r="L40" i="22"/>
  <c r="I8" i="22"/>
  <c r="Q8" i="22"/>
  <c r="F38" i="22"/>
  <c r="N38" i="22"/>
  <c r="F39" i="22"/>
  <c r="N39" i="22"/>
  <c r="F40" i="22"/>
  <c r="N40" i="22"/>
  <c r="H38" i="22"/>
  <c r="P38" i="22"/>
  <c r="H39" i="22"/>
  <c r="P39" i="22"/>
  <c r="K8" i="22"/>
  <c r="S8" i="22"/>
  <c r="J38" i="22"/>
  <c r="R38" i="22"/>
  <c r="J39" i="22"/>
  <c r="R39" i="22"/>
  <c r="M13" i="7"/>
  <c r="R1" i="14" l="1"/>
  <c r="Q1" i="14"/>
  <c r="P1" i="14"/>
  <c r="O1" i="14"/>
  <c r="N1" i="14"/>
  <c r="M1" i="14"/>
  <c r="L1" i="14"/>
  <c r="K1" i="14"/>
  <c r="J1" i="14"/>
  <c r="I1" i="14"/>
  <c r="H1" i="14"/>
  <c r="G1" i="14"/>
  <c r="F1" i="14"/>
  <c r="E1" i="14"/>
  <c r="D1" i="14"/>
  <c r="C1" i="14"/>
  <c r="B1" i="14"/>
  <c r="N13" i="11" l="1"/>
  <c r="L12" i="11"/>
  <c r="J12" i="11"/>
  <c r="H14" i="11"/>
  <c r="N13" i="9"/>
  <c r="I35" i="8" l="1"/>
  <c r="G9" i="11"/>
  <c r="K13" i="4"/>
  <c r="S8" i="4"/>
  <c r="L12" i="9"/>
  <c r="N12" i="9"/>
  <c r="E9" i="11"/>
  <c r="I64" i="8"/>
  <c r="Q8" i="8"/>
  <c r="G17" i="5"/>
  <c r="I12" i="8"/>
  <c r="I23" i="8"/>
  <c r="I25" i="8"/>
  <c r="I28" i="8"/>
  <c r="I29" i="8"/>
  <c r="I36" i="8"/>
  <c r="I53" i="8"/>
  <c r="I57" i="8"/>
  <c r="I70" i="8"/>
  <c r="S18" i="4"/>
  <c r="O9" i="5"/>
  <c r="W8" i="5"/>
  <c r="K8" i="5"/>
  <c r="Q10" i="5"/>
  <c r="G13" i="5"/>
  <c r="W13" i="5"/>
  <c r="G15" i="5"/>
  <c r="I21" i="8"/>
  <c r="I17" i="8"/>
  <c r="I19" i="8"/>
  <c r="I32" i="8"/>
  <c r="I37" i="8"/>
  <c r="I46" i="8"/>
  <c r="I55" i="8"/>
  <c r="I58" i="8"/>
  <c r="I59" i="8"/>
  <c r="I61" i="8"/>
  <c r="I65" i="8"/>
  <c r="I67" i="8"/>
  <c r="Q9" i="4"/>
  <c r="S11" i="5"/>
  <c r="W17" i="5"/>
  <c r="G19" i="5"/>
  <c r="G21" i="5"/>
  <c r="W21" i="5"/>
  <c r="G25" i="5"/>
  <c r="I15" i="8"/>
  <c r="I34" i="8"/>
  <c r="I42" i="8"/>
  <c r="I9" i="8"/>
  <c r="E10" i="8"/>
  <c r="M10" i="8"/>
  <c r="I11" i="8"/>
  <c r="I13" i="8"/>
  <c r="I14" i="8"/>
  <c r="S15" i="8"/>
  <c r="I20" i="8"/>
  <c r="I22" i="8"/>
  <c r="I24" i="8"/>
  <c r="I27" i="8"/>
  <c r="I40" i="8"/>
  <c r="I47" i="8"/>
  <c r="I49" i="8"/>
  <c r="I51" i="8"/>
  <c r="I52" i="8"/>
  <c r="I54" i="8"/>
  <c r="I62" i="8"/>
  <c r="I68" i="8"/>
  <c r="I73" i="8"/>
  <c r="M9" i="9"/>
  <c r="Q10" i="11"/>
  <c r="E9" i="4"/>
  <c r="M12" i="4"/>
  <c r="K8" i="4"/>
  <c r="K15" i="4"/>
  <c r="G8" i="8"/>
  <c r="I16" i="8"/>
  <c r="I33" i="8"/>
  <c r="I38" i="8"/>
  <c r="I41" i="8"/>
  <c r="I43" i="8"/>
  <c r="I45" i="8"/>
  <c r="I50" i="8"/>
  <c r="I66" i="8"/>
  <c r="I69" i="8"/>
  <c r="O10" i="9"/>
  <c r="O8" i="4"/>
  <c r="I19" i="4"/>
  <c r="G9" i="5"/>
  <c r="G11" i="5"/>
  <c r="G29" i="5"/>
  <c r="Q9" i="8"/>
  <c r="Q11" i="8"/>
  <c r="I10" i="8"/>
  <c r="G22" i="5"/>
  <c r="G10" i="8"/>
  <c r="K11" i="8"/>
  <c r="G12" i="8"/>
  <c r="K14" i="8"/>
  <c r="E9" i="8"/>
  <c r="Q10" i="8"/>
  <c r="E11" i="8"/>
  <c r="M11" i="8"/>
  <c r="E13" i="8"/>
  <c r="M13" i="8"/>
  <c r="O15" i="8"/>
  <c r="I8" i="8"/>
  <c r="L13" i="9"/>
  <c r="N14" i="9"/>
  <c r="F13" i="11"/>
  <c r="E10" i="11"/>
  <c r="M10" i="11"/>
  <c r="Q19" i="4"/>
  <c r="S10" i="4"/>
  <c r="G9" i="4"/>
  <c r="Q12" i="4"/>
  <c r="M14" i="4"/>
  <c r="U36" i="5"/>
  <c r="G10" i="5"/>
  <c r="W20" i="5"/>
  <c r="G24" i="5"/>
  <c r="W24" i="5"/>
  <c r="G26" i="5"/>
  <c r="W9" i="6"/>
  <c r="AA10" i="6"/>
  <c r="W11" i="6"/>
  <c r="W13" i="6"/>
  <c r="W15" i="6"/>
  <c r="W17" i="6"/>
  <c r="W19" i="6"/>
  <c r="W21" i="6"/>
  <c r="E42" i="6"/>
  <c r="M42" i="6"/>
  <c r="U42" i="6"/>
  <c r="I31" i="8"/>
  <c r="I48" i="8"/>
  <c r="I60" i="8"/>
  <c r="I72" i="8"/>
  <c r="O8" i="5"/>
  <c r="W9" i="5"/>
  <c r="G47" i="8"/>
  <c r="O45" i="8"/>
  <c r="K10" i="8"/>
  <c r="S10" i="8"/>
  <c r="G11" i="8"/>
  <c r="O11" i="8"/>
  <c r="K12" i="8"/>
  <c r="S12" i="8"/>
  <c r="G14" i="8"/>
  <c r="E16" i="8"/>
  <c r="I63" i="8"/>
  <c r="I71" i="8"/>
  <c r="L14" i="9"/>
  <c r="P14" i="11"/>
  <c r="Q9" i="11"/>
  <c r="G10" i="11"/>
  <c r="G18" i="4"/>
  <c r="M8" i="4"/>
  <c r="G13" i="4"/>
  <c r="I14" i="4"/>
  <c r="I37" i="5"/>
  <c r="W10" i="5"/>
  <c r="W11" i="5"/>
  <c r="G14" i="5"/>
  <c r="W14" i="5"/>
  <c r="W15" i="5"/>
  <c r="G18" i="5"/>
  <c r="W18" i="5"/>
  <c r="W19" i="5"/>
  <c r="Q20" i="5"/>
  <c r="G23" i="5"/>
  <c r="K33" i="5"/>
  <c r="W38" i="6"/>
  <c r="W43" i="6"/>
  <c r="G42" i="6"/>
  <c r="O42" i="6"/>
  <c r="W42" i="6"/>
  <c r="E12" i="8"/>
  <c r="I26" i="8"/>
  <c r="I44" i="8"/>
  <c r="I56" i="8"/>
  <c r="I10" i="11"/>
  <c r="M9" i="4"/>
  <c r="W22" i="5"/>
  <c r="G27" i="5"/>
  <c r="E38" i="5"/>
  <c r="I39" i="5"/>
  <c r="I42" i="6"/>
  <c r="Q42" i="6"/>
  <c r="Y42" i="6"/>
  <c r="I18" i="8"/>
  <c r="K11" i="5"/>
  <c r="W23" i="5"/>
  <c r="U38" i="5"/>
  <c r="Q39" i="5"/>
  <c r="K8" i="8"/>
  <c r="S8" i="8"/>
  <c r="O31" i="8"/>
  <c r="S11" i="8"/>
  <c r="O12" i="8"/>
  <c r="Q16" i="8"/>
  <c r="Q18" i="8"/>
  <c r="D12" i="11"/>
  <c r="K10" i="11"/>
  <c r="E19" i="4"/>
  <c r="I9" i="4"/>
  <c r="O18" i="4"/>
  <c r="I8" i="4"/>
  <c r="I12" i="4"/>
  <c r="G15" i="4"/>
  <c r="I16" i="4"/>
  <c r="I8" i="5"/>
  <c r="M10" i="5"/>
  <c r="G12" i="5"/>
  <c r="W12" i="5"/>
  <c r="I13" i="5"/>
  <c r="G16" i="5"/>
  <c r="W16" i="5"/>
  <c r="G20" i="5"/>
  <c r="G28" i="5"/>
  <c r="Y8" i="6"/>
  <c r="W35" i="6"/>
  <c r="W37" i="6"/>
  <c r="W39" i="6"/>
  <c r="W41" i="6"/>
  <c r="W44" i="6"/>
  <c r="K42" i="6"/>
  <c r="S42" i="6"/>
  <c r="AA42" i="6"/>
  <c r="G8" i="6"/>
  <c r="O8" i="6"/>
  <c r="W8" i="6"/>
  <c r="W12" i="6"/>
  <c r="W16" i="6"/>
  <c r="W20" i="6"/>
  <c r="W24" i="6"/>
  <c r="W29" i="6"/>
  <c r="G25" i="6"/>
  <c r="K8" i="6"/>
  <c r="S21" i="6"/>
  <c r="W23" i="6"/>
  <c r="W26" i="6"/>
  <c r="W28" i="6"/>
  <c r="W30" i="6"/>
  <c r="W33" i="6"/>
  <c r="G11" i="6"/>
  <c r="AA12" i="6"/>
  <c r="O15" i="6"/>
  <c r="O19" i="6"/>
  <c r="W22" i="6"/>
  <c r="Y9" i="6"/>
  <c r="E10" i="6"/>
  <c r="I11" i="6"/>
  <c r="Q11" i="6"/>
  <c r="Y11" i="6"/>
  <c r="E12" i="6"/>
  <c r="M12" i="6"/>
  <c r="I13" i="6"/>
  <c r="Q13" i="6"/>
  <c r="E14" i="6"/>
  <c r="U14" i="6"/>
  <c r="E16" i="6"/>
  <c r="U16" i="6"/>
  <c r="E18" i="6"/>
  <c r="U18" i="6"/>
  <c r="E20" i="6"/>
  <c r="U20" i="6"/>
  <c r="E22" i="6"/>
  <c r="U22" i="6"/>
  <c r="K12" i="6"/>
  <c r="O21" i="6"/>
  <c r="O23" i="6"/>
  <c r="W10" i="6"/>
  <c r="W18" i="6"/>
  <c r="W31" i="6"/>
  <c r="W36" i="6"/>
  <c r="Q26" i="6"/>
  <c r="U10" i="6"/>
  <c r="AA8" i="6"/>
  <c r="G27" i="6"/>
  <c r="O10" i="6"/>
  <c r="K11" i="6"/>
  <c r="S11" i="6"/>
  <c r="AA11" i="6"/>
  <c r="G12" i="6"/>
  <c r="O12" i="6"/>
  <c r="AA13" i="6"/>
  <c r="K15" i="6"/>
  <c r="AA15" i="6"/>
  <c r="K17" i="6"/>
  <c r="AA17" i="6"/>
  <c r="K19" i="6"/>
  <c r="AA19" i="6"/>
  <c r="K21" i="6"/>
  <c r="AA21" i="6"/>
  <c r="K23" i="6"/>
  <c r="O11" i="6"/>
  <c r="S12" i="6"/>
  <c r="O17" i="6"/>
  <c r="G23" i="6"/>
  <c r="W14" i="6"/>
  <c r="W27" i="6"/>
  <c r="W40" i="6"/>
  <c r="M10" i="6"/>
  <c r="E30" i="6"/>
  <c r="M30" i="6"/>
  <c r="I10" i="6"/>
  <c r="Q10" i="6"/>
  <c r="Y10" i="6"/>
  <c r="E11" i="6"/>
  <c r="M11" i="6"/>
  <c r="U11" i="6"/>
  <c r="I12" i="6"/>
  <c r="E13" i="6"/>
  <c r="M13" i="6"/>
  <c r="U13" i="6"/>
  <c r="I14" i="6"/>
  <c r="Y14" i="6"/>
  <c r="I16" i="6"/>
  <c r="Y16" i="6"/>
  <c r="I18" i="6"/>
  <c r="Y18" i="6"/>
  <c r="I20" i="6"/>
  <c r="Y20" i="6"/>
  <c r="I22" i="6"/>
  <c r="Q22" i="6"/>
  <c r="Y22" i="6"/>
  <c r="I10" i="2"/>
  <c r="Q14" i="2"/>
  <c r="O11" i="2"/>
  <c r="M10" i="2"/>
  <c r="G8" i="2"/>
  <c r="S9" i="2"/>
  <c r="Q12" i="2"/>
  <c r="G10" i="2"/>
  <c r="O13" i="2"/>
  <c r="K15" i="2"/>
  <c r="I15" i="2"/>
  <c r="Q17" i="2"/>
  <c r="S12" i="2"/>
  <c r="O16" i="2"/>
  <c r="O18" i="2"/>
  <c r="M15" i="2"/>
  <c r="K11" i="2"/>
  <c r="Q13" i="2"/>
  <c r="M14" i="2"/>
  <c r="I14" i="2"/>
  <c r="Q15" i="2"/>
  <c r="Q19" i="2"/>
  <c r="G13" i="2"/>
  <c r="O8" i="2"/>
  <c r="Q10" i="2"/>
  <c r="S11" i="2"/>
  <c r="O14" i="2"/>
  <c r="E8" i="2"/>
  <c r="E11" i="2"/>
  <c r="M12" i="2"/>
  <c r="K13" i="2"/>
  <c r="G18" i="2"/>
  <c r="M8" i="2"/>
  <c r="S10" i="2"/>
  <c r="Q11" i="2"/>
  <c r="I12" i="2"/>
  <c r="O12" i="2"/>
  <c r="M13" i="2"/>
  <c r="K14" i="2"/>
  <c r="E16" i="2"/>
  <c r="S16" i="2"/>
  <c r="G17" i="2"/>
  <c r="I21" i="2"/>
  <c r="Q21" i="2"/>
  <c r="K16" i="2"/>
  <c r="M17" i="2"/>
  <c r="G9" i="2"/>
  <c r="O15" i="2"/>
  <c r="O10" i="2"/>
  <c r="G11" i="2"/>
  <c r="M11" i="2"/>
  <c r="K12" i="2"/>
  <c r="I13" i="2"/>
  <c r="S13" i="2"/>
  <c r="G14" i="2"/>
  <c r="M19" i="2"/>
  <c r="I19" i="2"/>
  <c r="S8" i="2"/>
  <c r="K10" i="2"/>
  <c r="I11" i="2"/>
  <c r="G12" i="2"/>
  <c r="E13" i="2"/>
  <c r="S14" i="2"/>
  <c r="S18" i="2"/>
  <c r="I33" i="6"/>
  <c r="I30" i="6"/>
  <c r="U29" i="6"/>
  <c r="U30" i="6"/>
  <c r="U28" i="6"/>
  <c r="M14" i="6"/>
  <c r="Y15" i="6"/>
  <c r="M16" i="6"/>
  <c r="S17" i="6"/>
  <c r="S18" i="6"/>
  <c r="I19" i="6"/>
  <c r="S19" i="6"/>
  <c r="M20" i="6"/>
  <c r="I21" i="6"/>
  <c r="M22" i="6"/>
  <c r="Y23" i="6"/>
  <c r="E24" i="6"/>
  <c r="G26" i="6"/>
  <c r="Q30" i="6"/>
  <c r="M34" i="6"/>
  <c r="I35" i="6"/>
  <c r="M36" i="6"/>
  <c r="E38" i="6"/>
  <c r="Q39" i="6"/>
  <c r="M40" i="6"/>
  <c r="Y41" i="6"/>
  <c r="E43" i="6"/>
  <c r="M43" i="6"/>
  <c r="U43" i="6"/>
  <c r="I44" i="6"/>
  <c r="Q44" i="6"/>
  <c r="Y44" i="6"/>
  <c r="E45" i="6"/>
  <c r="M45" i="6"/>
  <c r="U45" i="6"/>
  <c r="I8" i="6"/>
  <c r="Q8" i="6"/>
  <c r="E9" i="6"/>
  <c r="I9" i="6"/>
  <c r="M9" i="6"/>
  <c r="Q9" i="6"/>
  <c r="U9" i="6"/>
  <c r="G10" i="6"/>
  <c r="K10" i="6"/>
  <c r="S10" i="6"/>
  <c r="O14" i="6"/>
  <c r="E15" i="6"/>
  <c r="U15" i="6"/>
  <c r="O16" i="6"/>
  <c r="E17" i="6"/>
  <c r="U17" i="6"/>
  <c r="O18" i="6"/>
  <c r="E19" i="6"/>
  <c r="U19" i="6"/>
  <c r="O20" i="6"/>
  <c r="E21" i="6"/>
  <c r="U21" i="6"/>
  <c r="O22" i="6"/>
  <c r="E23" i="6"/>
  <c r="U23" i="6"/>
  <c r="AA23" i="6"/>
  <c r="G24" i="6"/>
  <c r="U24" i="6"/>
  <c r="O25" i="6"/>
  <c r="I26" i="6"/>
  <c r="Q28" i="6"/>
  <c r="E33" i="6"/>
  <c r="Y29" i="6"/>
  <c r="Y28" i="6"/>
  <c r="Y31" i="6"/>
  <c r="S14" i="6"/>
  <c r="I15" i="6"/>
  <c r="Y17" i="6"/>
  <c r="S20" i="6"/>
  <c r="Y21" i="6"/>
  <c r="S22" i="6"/>
  <c r="I23" i="6"/>
  <c r="S23" i="6"/>
  <c r="M25" i="6"/>
  <c r="AA25" i="6"/>
  <c r="U26" i="6"/>
  <c r="I28" i="6"/>
  <c r="Y33" i="6"/>
  <c r="U34" i="6"/>
  <c r="Q35" i="6"/>
  <c r="E36" i="6"/>
  <c r="I37" i="6"/>
  <c r="Y37" i="6"/>
  <c r="U38" i="6"/>
  <c r="Y39" i="6"/>
  <c r="U40" i="6"/>
  <c r="I41" i="6"/>
  <c r="S8" i="6"/>
  <c r="G32" i="6"/>
  <c r="G30" i="6"/>
  <c r="O30" i="6"/>
  <c r="O32" i="6"/>
  <c r="O29" i="6"/>
  <c r="K14" i="6"/>
  <c r="AA14" i="6"/>
  <c r="Q15" i="6"/>
  <c r="K16" i="6"/>
  <c r="AA16" i="6"/>
  <c r="Q17" i="6"/>
  <c r="K18" i="6"/>
  <c r="AA18" i="6"/>
  <c r="Q19" i="6"/>
  <c r="K20" i="6"/>
  <c r="AA20" i="6"/>
  <c r="Q21" i="6"/>
  <c r="K22" i="6"/>
  <c r="AA22" i="6"/>
  <c r="Q23" i="6"/>
  <c r="I24" i="6"/>
  <c r="Y26" i="6"/>
  <c r="K27" i="6"/>
  <c r="S27" i="6"/>
  <c r="E28" i="6"/>
  <c r="M28" i="6"/>
  <c r="M29" i="6"/>
  <c r="K32" i="6"/>
  <c r="Q33" i="6"/>
  <c r="Q31" i="6"/>
  <c r="Q29" i="6"/>
  <c r="Y13" i="6"/>
  <c r="S15" i="6"/>
  <c r="S16" i="6"/>
  <c r="I17" i="6"/>
  <c r="M18" i="6"/>
  <c r="Y19" i="6"/>
  <c r="M24" i="6"/>
  <c r="O27" i="6"/>
  <c r="E34" i="6"/>
  <c r="Y35" i="6"/>
  <c r="U36" i="6"/>
  <c r="Q37" i="6"/>
  <c r="M38" i="6"/>
  <c r="I39" i="6"/>
  <c r="E40" i="6"/>
  <c r="Q41" i="6"/>
  <c r="K30" i="6"/>
  <c r="K29" i="6"/>
  <c r="S30" i="6"/>
  <c r="S29" i="6"/>
  <c r="AA29" i="6"/>
  <c r="E8" i="6"/>
  <c r="M8" i="6"/>
  <c r="U8" i="6"/>
  <c r="G9" i="6"/>
  <c r="K9" i="6"/>
  <c r="O9" i="6"/>
  <c r="S9" i="6"/>
  <c r="AA9" i="6"/>
  <c r="Q12" i="6"/>
  <c r="U12" i="6"/>
  <c r="Y12" i="6"/>
  <c r="G13" i="6"/>
  <c r="K13" i="6"/>
  <c r="O13" i="6"/>
  <c r="S13" i="6"/>
  <c r="G14" i="6"/>
  <c r="Q14" i="6"/>
  <c r="G15" i="6"/>
  <c r="M15" i="6"/>
  <c r="G16" i="6"/>
  <c r="Q16" i="6"/>
  <c r="G17" i="6"/>
  <c r="M17" i="6"/>
  <c r="G18" i="6"/>
  <c r="Q18" i="6"/>
  <c r="G19" i="6"/>
  <c r="M19" i="6"/>
  <c r="G20" i="6"/>
  <c r="Q20" i="6"/>
  <c r="G21" i="6"/>
  <c r="M21" i="6"/>
  <c r="G22" i="6"/>
  <c r="M23" i="6"/>
  <c r="Q24" i="6"/>
  <c r="Y24" i="6"/>
  <c r="K25" i="6"/>
  <c r="S25" i="6"/>
  <c r="E26" i="6"/>
  <c r="M26" i="6"/>
  <c r="M27" i="6"/>
  <c r="AA27" i="6"/>
  <c r="G28" i="6"/>
  <c r="G29" i="6"/>
  <c r="I31" i="6"/>
  <c r="S24" i="6"/>
  <c r="I25" i="6"/>
  <c r="S26" i="6"/>
  <c r="I27" i="6"/>
  <c r="Y27" i="6"/>
  <c r="S28" i="6"/>
  <c r="I29" i="6"/>
  <c r="E31" i="6"/>
  <c r="E32" i="6"/>
  <c r="S32" i="6"/>
  <c r="AA32" i="6"/>
  <c r="M33" i="6"/>
  <c r="U33" i="6"/>
  <c r="O24" i="6"/>
  <c r="E25" i="6"/>
  <c r="U25" i="6"/>
  <c r="O26" i="6"/>
  <c r="E27" i="6"/>
  <c r="U27" i="6"/>
  <c r="O28" i="6"/>
  <c r="E29" i="6"/>
  <c r="AA30" i="6"/>
  <c r="M31" i="6"/>
  <c r="U31" i="6"/>
  <c r="U32" i="6"/>
  <c r="O33" i="6"/>
  <c r="K24" i="6"/>
  <c r="AA24" i="6"/>
  <c r="Q25" i="6"/>
  <c r="K26" i="6"/>
  <c r="AA26" i="6"/>
  <c r="Q27" i="6"/>
  <c r="K28" i="6"/>
  <c r="AA28" i="6"/>
  <c r="O31" i="6"/>
  <c r="K31" i="6"/>
  <c r="AA31" i="6"/>
  <c r="Q32" i="6"/>
  <c r="K33" i="6"/>
  <c r="AA33" i="6"/>
  <c r="G34" i="6"/>
  <c r="O34" i="6"/>
  <c r="K35" i="6"/>
  <c r="S35" i="6"/>
  <c r="AA35" i="6"/>
  <c r="G36" i="6"/>
  <c r="O36" i="6"/>
  <c r="K37" i="6"/>
  <c r="S37" i="6"/>
  <c r="AA37" i="6"/>
  <c r="G38" i="6"/>
  <c r="O38" i="6"/>
  <c r="K39" i="6"/>
  <c r="S39" i="6"/>
  <c r="AA39" i="6"/>
  <c r="G40" i="6"/>
  <c r="O40" i="6"/>
  <c r="K41" i="6"/>
  <c r="S41" i="6"/>
  <c r="AA41" i="6"/>
  <c r="G43" i="6"/>
  <c r="O43" i="6"/>
  <c r="K44" i="6"/>
  <c r="S44" i="6"/>
  <c r="AA44" i="6"/>
  <c r="G45" i="6"/>
  <c r="O45" i="6"/>
  <c r="G31" i="6"/>
  <c r="M32" i="6"/>
  <c r="G33" i="6"/>
  <c r="I34" i="6"/>
  <c r="Q34" i="6"/>
  <c r="E35" i="6"/>
  <c r="M35" i="6"/>
  <c r="U35" i="6"/>
  <c r="I36" i="6"/>
  <c r="Q36" i="6"/>
  <c r="Y36" i="6"/>
  <c r="E37" i="6"/>
  <c r="M37" i="6"/>
  <c r="U37" i="6"/>
  <c r="I38" i="6"/>
  <c r="Q38" i="6"/>
  <c r="Y38" i="6"/>
  <c r="E39" i="6"/>
  <c r="M39" i="6"/>
  <c r="U39" i="6"/>
  <c r="I40" i="6"/>
  <c r="Q40" i="6"/>
  <c r="Y40" i="6"/>
  <c r="E41" i="6"/>
  <c r="M41" i="6"/>
  <c r="U41" i="6"/>
  <c r="I43" i="6"/>
  <c r="Q43" i="6"/>
  <c r="Y43" i="6"/>
  <c r="E44" i="6"/>
  <c r="M44" i="6"/>
  <c r="U44" i="6"/>
  <c r="I45" i="6"/>
  <c r="Q45" i="6"/>
  <c r="Y30" i="6"/>
  <c r="S31" i="6"/>
  <c r="I32" i="6"/>
  <c r="S33" i="6"/>
  <c r="K34" i="6"/>
  <c r="S34" i="6"/>
  <c r="AA34" i="6"/>
  <c r="G35" i="6"/>
  <c r="O35" i="6"/>
  <c r="K36" i="6"/>
  <c r="S36" i="6"/>
  <c r="AA36" i="6"/>
  <c r="G37" i="6"/>
  <c r="O37" i="6"/>
  <c r="K38" i="6"/>
  <c r="S38" i="6"/>
  <c r="AA38" i="6"/>
  <c r="G39" i="6"/>
  <c r="O39" i="6"/>
  <c r="K40" i="6"/>
  <c r="S40" i="6"/>
  <c r="AA40" i="6"/>
  <c r="G41" i="6"/>
  <c r="O41" i="6"/>
  <c r="K43" i="6"/>
  <c r="S43" i="6"/>
  <c r="AA43" i="6"/>
  <c r="G44" i="6"/>
  <c r="O44" i="6"/>
  <c r="K45" i="6"/>
  <c r="S45" i="6"/>
  <c r="AA45" i="6"/>
  <c r="Y8" i="5"/>
  <c r="Y24" i="5"/>
  <c r="Y22" i="5"/>
  <c r="Y20" i="5"/>
  <c r="Y18" i="5"/>
  <c r="Y16" i="5"/>
  <c r="Y14" i="5"/>
  <c r="Y12" i="5"/>
  <c r="Y10" i="5"/>
  <c r="M38" i="5"/>
  <c r="M40" i="5"/>
  <c r="U40" i="5"/>
  <c r="U8" i="5"/>
  <c r="E36" i="5"/>
  <c r="K36" i="5"/>
  <c r="K35" i="5"/>
  <c r="K29" i="5"/>
  <c r="K27" i="5"/>
  <c r="K25" i="5"/>
  <c r="K23" i="5"/>
  <c r="K21" i="5"/>
  <c r="K19" i="5"/>
  <c r="K17" i="5"/>
  <c r="K15" i="5"/>
  <c r="K13" i="5"/>
  <c r="K9" i="5"/>
  <c r="I28" i="5"/>
  <c r="I26" i="5"/>
  <c r="I24" i="5"/>
  <c r="I22" i="5"/>
  <c r="I20" i="5"/>
  <c r="I18" i="5"/>
  <c r="I16" i="5"/>
  <c r="I14" i="5"/>
  <c r="I12" i="5"/>
  <c r="S10" i="5"/>
  <c r="M11" i="5"/>
  <c r="Y11" i="5"/>
  <c r="E12" i="5"/>
  <c r="Q12" i="5"/>
  <c r="I15" i="5"/>
  <c r="Q18" i="5"/>
  <c r="M21" i="5"/>
  <c r="M29" i="5"/>
  <c r="I32" i="5"/>
  <c r="M36" i="5"/>
  <c r="M32" i="5"/>
  <c r="M34" i="5"/>
  <c r="M30" i="5"/>
  <c r="M28" i="5"/>
  <c r="M26" i="5"/>
  <c r="M24" i="5"/>
  <c r="M22" i="5"/>
  <c r="M20" i="5"/>
  <c r="M18" i="5"/>
  <c r="M16" i="5"/>
  <c r="M23" i="5"/>
  <c r="E40" i="5"/>
  <c r="M9" i="5"/>
  <c r="S36" i="5"/>
  <c r="S8" i="5"/>
  <c r="S35" i="5"/>
  <c r="S31" i="5"/>
  <c r="S33" i="5"/>
  <c r="S29" i="5"/>
  <c r="S23" i="5"/>
  <c r="S21" i="5"/>
  <c r="S19" i="5"/>
  <c r="S17" i="5"/>
  <c r="I10" i="5"/>
  <c r="O11" i="5"/>
  <c r="AA11" i="5"/>
  <c r="M12" i="5"/>
  <c r="S12" i="5"/>
  <c r="M13" i="5"/>
  <c r="S13" i="5"/>
  <c r="Y13" i="5"/>
  <c r="Q14" i="5"/>
  <c r="Q16" i="5"/>
  <c r="M19" i="5"/>
  <c r="Q24" i="5"/>
  <c r="M27" i="5"/>
  <c r="S30" i="5"/>
  <c r="O31" i="5"/>
  <c r="S34" i="5"/>
  <c r="AA35" i="5"/>
  <c r="AA8" i="5"/>
  <c r="AA27" i="5"/>
  <c r="AA25" i="5"/>
  <c r="AA23" i="5"/>
  <c r="AA21" i="5"/>
  <c r="AA19" i="5"/>
  <c r="AA17" i="5"/>
  <c r="AA15" i="5"/>
  <c r="AA13" i="5"/>
  <c r="AA9" i="5"/>
  <c r="M8" i="5"/>
  <c r="O36" i="5"/>
  <c r="O35" i="5"/>
  <c r="O29" i="5"/>
  <c r="O27" i="5"/>
  <c r="O25" i="5"/>
  <c r="O23" i="5"/>
  <c r="O21" i="5"/>
  <c r="O19" i="5"/>
  <c r="O17" i="5"/>
  <c r="O15" i="5"/>
  <c r="O13" i="5"/>
  <c r="S9" i="5"/>
  <c r="Y9" i="5"/>
  <c r="E28" i="5"/>
  <c r="E26" i="5"/>
  <c r="E24" i="5"/>
  <c r="E22" i="5"/>
  <c r="E20" i="5"/>
  <c r="E18" i="5"/>
  <c r="E16" i="5"/>
  <c r="E14" i="5"/>
  <c r="E10" i="5"/>
  <c r="I11" i="5"/>
  <c r="M14" i="5"/>
  <c r="S14" i="5"/>
  <c r="M15" i="5"/>
  <c r="S15" i="5"/>
  <c r="Y15" i="5"/>
  <c r="M17" i="5"/>
  <c r="Q22" i="5"/>
  <c r="M25" i="5"/>
  <c r="Y29" i="5"/>
  <c r="E30" i="5"/>
  <c r="Y33" i="5"/>
  <c r="E34" i="5"/>
  <c r="S16" i="5"/>
  <c r="I17" i="5"/>
  <c r="Y17" i="5"/>
  <c r="S18" i="5"/>
  <c r="I19" i="5"/>
  <c r="Y19" i="5"/>
  <c r="S20" i="5"/>
  <c r="I21" i="5"/>
  <c r="Y21" i="5"/>
  <c r="S22" i="5"/>
  <c r="I23" i="5"/>
  <c r="Y23" i="5"/>
  <c r="S24" i="5"/>
  <c r="I25" i="5"/>
  <c r="I27" i="5"/>
  <c r="I29" i="5"/>
  <c r="AA29" i="5"/>
  <c r="U30" i="5"/>
  <c r="I31" i="5"/>
  <c r="W31" i="5"/>
  <c r="Q32" i="5"/>
  <c r="Y32" i="5"/>
  <c r="AA33" i="5"/>
  <c r="I35" i="5"/>
  <c r="E37" i="5"/>
  <c r="U11" i="5"/>
  <c r="O12" i="5"/>
  <c r="E13" i="5"/>
  <c r="U13" i="5"/>
  <c r="O14" i="5"/>
  <c r="E15" i="5"/>
  <c r="U15" i="5"/>
  <c r="O16" i="5"/>
  <c r="E17" i="5"/>
  <c r="U17" i="5"/>
  <c r="O18" i="5"/>
  <c r="E19" i="5"/>
  <c r="U19" i="5"/>
  <c r="O20" i="5"/>
  <c r="E21" i="5"/>
  <c r="U21" i="5"/>
  <c r="O22" i="5"/>
  <c r="E23" i="5"/>
  <c r="U23" i="5"/>
  <c r="O24" i="5"/>
  <c r="E25" i="5"/>
  <c r="O26" i="5"/>
  <c r="E27" i="5"/>
  <c r="O28" i="5"/>
  <c r="E29" i="5"/>
  <c r="I30" i="5"/>
  <c r="K31" i="5"/>
  <c r="Y31" i="5"/>
  <c r="E32" i="5"/>
  <c r="S32" i="5"/>
  <c r="G33" i="5"/>
  <c r="O33" i="5"/>
  <c r="I34" i="5"/>
  <c r="Y35" i="5"/>
  <c r="O10" i="5"/>
  <c r="E11" i="5"/>
  <c r="G35" i="5"/>
  <c r="G31" i="5"/>
  <c r="W36" i="5"/>
  <c r="W35" i="5"/>
  <c r="W29" i="5"/>
  <c r="K10" i="5"/>
  <c r="Q8" i="5"/>
  <c r="U10" i="5"/>
  <c r="AA10" i="5"/>
  <c r="Q11" i="5"/>
  <c r="K12" i="5"/>
  <c r="U12" i="5"/>
  <c r="AA12" i="5"/>
  <c r="Q13" i="5"/>
  <c r="K14" i="5"/>
  <c r="U14" i="5"/>
  <c r="AA14" i="5"/>
  <c r="Q15" i="5"/>
  <c r="K16" i="5"/>
  <c r="U16" i="5"/>
  <c r="AA16" i="5"/>
  <c r="Q17" i="5"/>
  <c r="K18" i="5"/>
  <c r="U18" i="5"/>
  <c r="AA18" i="5"/>
  <c r="Q19" i="5"/>
  <c r="K20" i="5"/>
  <c r="U20" i="5"/>
  <c r="AA20" i="5"/>
  <c r="Q21" i="5"/>
  <c r="K22" i="5"/>
  <c r="U22" i="5"/>
  <c r="AA22" i="5"/>
  <c r="Q23" i="5"/>
  <c r="K24" i="5"/>
  <c r="U24" i="5"/>
  <c r="AA24" i="5"/>
  <c r="K26" i="5"/>
  <c r="AA26" i="5"/>
  <c r="K28" i="5"/>
  <c r="AA28" i="5"/>
  <c r="Q29" i="5"/>
  <c r="Q30" i="5"/>
  <c r="AA31" i="5"/>
  <c r="U32" i="5"/>
  <c r="I33" i="5"/>
  <c r="W33" i="5"/>
  <c r="Q41" i="5"/>
  <c r="E42" i="5"/>
  <c r="U42" i="5"/>
  <c r="I43" i="5"/>
  <c r="E44" i="5"/>
  <c r="U44" i="5"/>
  <c r="I45" i="5"/>
  <c r="Y45" i="5"/>
  <c r="M46" i="5"/>
  <c r="Q47" i="5"/>
  <c r="E48" i="5"/>
  <c r="U48" i="5"/>
  <c r="I49" i="5"/>
  <c r="Y49" i="5"/>
  <c r="M50" i="5"/>
  <c r="U29" i="5"/>
  <c r="O30" i="5"/>
  <c r="E31" i="5"/>
  <c r="U31" i="5"/>
  <c r="O32" i="5"/>
  <c r="E33" i="5"/>
  <c r="U33" i="5"/>
  <c r="O34" i="5"/>
  <c r="Y34" i="5"/>
  <c r="E35" i="5"/>
  <c r="U35" i="5"/>
  <c r="I36" i="5"/>
  <c r="AA36" i="5"/>
  <c r="M37" i="5"/>
  <c r="U37" i="5"/>
  <c r="I41" i="5"/>
  <c r="Y41" i="5"/>
  <c r="M42" i="5"/>
  <c r="Q43" i="5"/>
  <c r="Y43" i="5"/>
  <c r="M44" i="5"/>
  <c r="Q45" i="5"/>
  <c r="E46" i="5"/>
  <c r="U46" i="5"/>
  <c r="I47" i="5"/>
  <c r="Y47" i="5"/>
  <c r="M48" i="5"/>
  <c r="Q49" i="5"/>
  <c r="E50" i="5"/>
  <c r="U50" i="5"/>
  <c r="G8" i="5"/>
  <c r="Q37" i="5"/>
  <c r="E9" i="5"/>
  <c r="I9" i="5"/>
  <c r="Q9" i="5"/>
  <c r="U9" i="5"/>
  <c r="K30" i="5"/>
  <c r="AA30" i="5"/>
  <c r="Q31" i="5"/>
  <c r="K32" i="5"/>
  <c r="AA32" i="5"/>
  <c r="Q33" i="5"/>
  <c r="K34" i="5"/>
  <c r="U34" i="5"/>
  <c r="AA34" i="5"/>
  <c r="Q35" i="5"/>
  <c r="O37" i="5"/>
  <c r="G30" i="5"/>
  <c r="M31" i="5"/>
  <c r="G32" i="5"/>
  <c r="W32" i="5"/>
  <c r="M33" i="5"/>
  <c r="G34" i="5"/>
  <c r="Q34" i="5"/>
  <c r="W34" i="5"/>
  <c r="M35" i="5"/>
  <c r="G36" i="5"/>
  <c r="Q36" i="5"/>
  <c r="K37" i="5"/>
  <c r="AA37" i="5"/>
  <c r="G38" i="5"/>
  <c r="O38" i="5"/>
  <c r="W38" i="5"/>
  <c r="K39" i="5"/>
  <c r="S39" i="5"/>
  <c r="AA39" i="5"/>
  <c r="G40" i="5"/>
  <c r="O40" i="5"/>
  <c r="W40" i="5"/>
  <c r="K41" i="5"/>
  <c r="S41" i="5"/>
  <c r="AA41" i="5"/>
  <c r="G42" i="5"/>
  <c r="O42" i="5"/>
  <c r="W42" i="5"/>
  <c r="K43" i="5"/>
  <c r="S43" i="5"/>
  <c r="AA43" i="5"/>
  <c r="G44" i="5"/>
  <c r="O44" i="5"/>
  <c r="W44" i="5"/>
  <c r="K45" i="5"/>
  <c r="S45" i="5"/>
  <c r="AA45" i="5"/>
  <c r="G46" i="5"/>
  <c r="O46" i="5"/>
  <c r="W46" i="5"/>
  <c r="K47" i="5"/>
  <c r="S47" i="5"/>
  <c r="AA47" i="5"/>
  <c r="G48" i="5"/>
  <c r="O48" i="5"/>
  <c r="W48" i="5"/>
  <c r="K49" i="5"/>
  <c r="S49" i="5"/>
  <c r="AA49" i="5"/>
  <c r="G50" i="5"/>
  <c r="O50" i="5"/>
  <c r="G37" i="5"/>
  <c r="I38" i="5"/>
  <c r="Q38" i="5"/>
  <c r="Y38" i="5"/>
  <c r="E39" i="5"/>
  <c r="M39" i="5"/>
  <c r="U39" i="5"/>
  <c r="I40" i="5"/>
  <c r="Q40" i="5"/>
  <c r="Y40" i="5"/>
  <c r="E41" i="5"/>
  <c r="M41" i="5"/>
  <c r="U41" i="5"/>
  <c r="I42" i="5"/>
  <c r="Q42" i="5"/>
  <c r="Y42" i="5"/>
  <c r="E43" i="5"/>
  <c r="M43" i="5"/>
  <c r="U43" i="5"/>
  <c r="I44" i="5"/>
  <c r="Q44" i="5"/>
  <c r="Y44" i="5"/>
  <c r="E45" i="5"/>
  <c r="M45" i="5"/>
  <c r="U45" i="5"/>
  <c r="I46" i="5"/>
  <c r="Q46" i="5"/>
  <c r="Y46" i="5"/>
  <c r="E47" i="5"/>
  <c r="M47" i="5"/>
  <c r="U47" i="5"/>
  <c r="I48" i="5"/>
  <c r="Q48" i="5"/>
  <c r="Y48" i="5"/>
  <c r="E49" i="5"/>
  <c r="M49" i="5"/>
  <c r="U49" i="5"/>
  <c r="I50" i="5"/>
  <c r="Q50" i="5"/>
  <c r="Y36" i="5"/>
  <c r="S37" i="5"/>
  <c r="K38" i="5"/>
  <c r="S38" i="5"/>
  <c r="AA38" i="5"/>
  <c r="G39" i="5"/>
  <c r="O39" i="5"/>
  <c r="K40" i="5"/>
  <c r="S40" i="5"/>
  <c r="AA40" i="5"/>
  <c r="G41" i="5"/>
  <c r="O41" i="5"/>
  <c r="W41" i="5"/>
  <c r="K42" i="5"/>
  <c r="S42" i="5"/>
  <c r="AA42" i="5"/>
  <c r="G43" i="5"/>
  <c r="O43" i="5"/>
  <c r="W43" i="5"/>
  <c r="K44" i="5"/>
  <c r="S44" i="5"/>
  <c r="AA44" i="5"/>
  <c r="G45" i="5"/>
  <c r="O45" i="5"/>
  <c r="W45" i="5"/>
  <c r="K46" i="5"/>
  <c r="S46" i="5"/>
  <c r="AA46" i="5"/>
  <c r="G47" i="5"/>
  <c r="O47" i="5"/>
  <c r="W47" i="5"/>
  <c r="K48" i="5"/>
  <c r="S48" i="5"/>
  <c r="AA48" i="5"/>
  <c r="G49" i="5"/>
  <c r="O49" i="5"/>
  <c r="W49" i="5"/>
  <c r="K50" i="5"/>
  <c r="S50" i="5"/>
  <c r="AA50" i="5"/>
  <c r="K9" i="4"/>
  <c r="O9" i="4"/>
  <c r="Q13" i="4"/>
  <c r="S14" i="4"/>
  <c r="Q15" i="4"/>
  <c r="M16" i="4"/>
  <c r="S16" i="4"/>
  <c r="M17" i="4"/>
  <c r="S17" i="4"/>
  <c r="K18" i="4"/>
  <c r="Q18" i="4"/>
  <c r="M19" i="4"/>
  <c r="G20" i="4"/>
  <c r="I21" i="4"/>
  <c r="Q21" i="4"/>
  <c r="E22" i="4"/>
  <c r="M22" i="4"/>
  <c r="I23" i="4"/>
  <c r="Q23" i="4"/>
  <c r="E24" i="4"/>
  <c r="M24" i="4"/>
  <c r="I25" i="4"/>
  <c r="Q25" i="4"/>
  <c r="E26" i="4"/>
  <c r="S12" i="4"/>
  <c r="E8" i="4"/>
  <c r="I10" i="4"/>
  <c r="G11" i="4"/>
  <c r="O12" i="4"/>
  <c r="M13" i="4"/>
  <c r="O14" i="4"/>
  <c r="M15" i="4"/>
  <c r="O16" i="4"/>
  <c r="I17" i="4"/>
  <c r="O17" i="4"/>
  <c r="M18" i="4"/>
  <c r="O19" i="4"/>
  <c r="O20" i="4"/>
  <c r="G8" i="4"/>
  <c r="S9" i="4"/>
  <c r="E10" i="4"/>
  <c r="I11" i="4"/>
  <c r="S11" i="4"/>
  <c r="E12" i="4"/>
  <c r="K12" i="4"/>
  <c r="I13" i="4"/>
  <c r="S13" i="4"/>
  <c r="E14" i="4"/>
  <c r="K14" i="4"/>
  <c r="I15" i="4"/>
  <c r="S15" i="4"/>
  <c r="E16" i="4"/>
  <c r="K16" i="4"/>
  <c r="E17" i="4"/>
  <c r="K17" i="4"/>
  <c r="I18" i="4"/>
  <c r="K19" i="4"/>
  <c r="K20" i="4"/>
  <c r="Q8" i="4"/>
  <c r="G10" i="4"/>
  <c r="E11" i="4"/>
  <c r="G12" i="4"/>
  <c r="E13" i="4"/>
  <c r="O13" i="4"/>
  <c r="G14" i="4"/>
  <c r="Q14" i="4"/>
  <c r="E15" i="4"/>
  <c r="O15" i="4"/>
  <c r="G16" i="4"/>
  <c r="Q16" i="4"/>
  <c r="G17" i="4"/>
  <c r="Q17" i="4"/>
  <c r="E18" i="4"/>
  <c r="G19" i="4"/>
  <c r="E20" i="4"/>
  <c r="S20" i="4"/>
  <c r="M26" i="4"/>
  <c r="I27" i="4"/>
  <c r="Q27" i="4"/>
  <c r="E28" i="4"/>
  <c r="M28" i="4"/>
  <c r="I29" i="4"/>
  <c r="Q29" i="4"/>
  <c r="E30" i="4"/>
  <c r="M30" i="4"/>
  <c r="I31" i="4"/>
  <c r="Q31" i="4"/>
  <c r="E32" i="4"/>
  <c r="M32" i="4"/>
  <c r="E33" i="4"/>
  <c r="M33" i="4"/>
  <c r="I34" i="4"/>
  <c r="Q34" i="4"/>
  <c r="E35" i="4"/>
  <c r="M35" i="4"/>
  <c r="I36" i="4"/>
  <c r="Q36" i="4"/>
  <c r="E37" i="4"/>
  <c r="M37" i="4"/>
  <c r="E39" i="4"/>
  <c r="M39" i="4"/>
  <c r="S19" i="4"/>
  <c r="Q20" i="4"/>
  <c r="K21" i="4"/>
  <c r="S21" i="4"/>
  <c r="G22" i="4"/>
  <c r="O22" i="4"/>
  <c r="K23" i="4"/>
  <c r="S23" i="4"/>
  <c r="G24" i="4"/>
  <c r="O24" i="4"/>
  <c r="K25" i="4"/>
  <c r="S25" i="4"/>
  <c r="G26" i="4"/>
  <c r="K27" i="4"/>
  <c r="S27" i="4"/>
  <c r="G28" i="4"/>
  <c r="O28" i="4"/>
  <c r="K29" i="4"/>
  <c r="S29" i="4"/>
  <c r="G30" i="4"/>
  <c r="O30" i="4"/>
  <c r="K31" i="4"/>
  <c r="S31" i="4"/>
  <c r="G32" i="4"/>
  <c r="O32" i="4"/>
  <c r="G33" i="4"/>
  <c r="O33" i="4"/>
  <c r="K34" i="4"/>
  <c r="S34" i="4"/>
  <c r="G35" i="4"/>
  <c r="O35" i="4"/>
  <c r="K36" i="4"/>
  <c r="S36" i="4"/>
  <c r="G37" i="4"/>
  <c r="O37" i="4"/>
  <c r="S38" i="4"/>
  <c r="G39" i="4"/>
  <c r="O39" i="4"/>
  <c r="M20" i="4"/>
  <c r="E21" i="4"/>
  <c r="M21" i="4"/>
  <c r="I22" i="4"/>
  <c r="Q22" i="4"/>
  <c r="E23" i="4"/>
  <c r="M23" i="4"/>
  <c r="I24" i="4"/>
  <c r="Q24" i="4"/>
  <c r="E25" i="4"/>
  <c r="M25" i="4"/>
  <c r="I26" i="4"/>
  <c r="E27" i="4"/>
  <c r="M27" i="4"/>
  <c r="I28" i="4"/>
  <c r="Q28" i="4"/>
  <c r="E29" i="4"/>
  <c r="M29" i="4"/>
  <c r="I30" i="4"/>
  <c r="Q30" i="4"/>
  <c r="E31" i="4"/>
  <c r="M31" i="4"/>
  <c r="I32" i="4"/>
  <c r="Q32" i="4"/>
  <c r="I33" i="4"/>
  <c r="Q33" i="4"/>
  <c r="E34" i="4"/>
  <c r="M34" i="4"/>
  <c r="I35" i="4"/>
  <c r="Q35" i="4"/>
  <c r="E36" i="4"/>
  <c r="M36" i="4"/>
  <c r="I37" i="4"/>
  <c r="Q37" i="4"/>
  <c r="E38" i="4"/>
  <c r="I39" i="4"/>
  <c r="Q39" i="4"/>
  <c r="I20" i="4"/>
  <c r="G21" i="4"/>
  <c r="O21" i="4"/>
  <c r="K22" i="4"/>
  <c r="S22" i="4"/>
  <c r="G23" i="4"/>
  <c r="O23" i="4"/>
  <c r="K24" i="4"/>
  <c r="S24" i="4"/>
  <c r="G25" i="4"/>
  <c r="O25" i="4"/>
  <c r="K26" i="4"/>
  <c r="S26" i="4"/>
  <c r="G27" i="4"/>
  <c r="O27" i="4"/>
  <c r="K28" i="4"/>
  <c r="S28" i="4"/>
  <c r="G29" i="4"/>
  <c r="O29" i="4"/>
  <c r="K30" i="4"/>
  <c r="S30" i="4"/>
  <c r="G31" i="4"/>
  <c r="O31" i="4"/>
  <c r="K32" i="4"/>
  <c r="S32" i="4"/>
  <c r="K33" i="4"/>
  <c r="S33" i="4"/>
  <c r="G34" i="4"/>
  <c r="O34" i="4"/>
  <c r="K35" i="4"/>
  <c r="S35" i="4"/>
  <c r="G36" i="4"/>
  <c r="O36" i="4"/>
  <c r="K37" i="4"/>
  <c r="S37" i="4"/>
  <c r="G38" i="4"/>
  <c r="K39" i="4"/>
  <c r="S39" i="4"/>
  <c r="K18" i="2"/>
  <c r="E19" i="2"/>
  <c r="E10" i="2"/>
  <c r="E12" i="2"/>
  <c r="E14" i="2"/>
  <c r="E15" i="2"/>
  <c r="E17" i="2"/>
  <c r="G19" i="2"/>
  <c r="M22" i="2"/>
  <c r="Q23" i="2"/>
  <c r="E26" i="2"/>
  <c r="I27" i="2"/>
  <c r="M28" i="2"/>
  <c r="I30" i="2"/>
  <c r="M31" i="2"/>
  <c r="Q32" i="2"/>
  <c r="Q8" i="2"/>
  <c r="S15" i="2"/>
  <c r="Q16" i="2"/>
  <c r="S17" i="2"/>
  <c r="Q18" i="2"/>
  <c r="S19" i="2"/>
  <c r="G20" i="2"/>
  <c r="O20" i="2"/>
  <c r="K21" i="2"/>
  <c r="S21" i="2"/>
  <c r="G22" i="2"/>
  <c r="K23" i="2"/>
  <c r="S23" i="2"/>
  <c r="G24" i="2"/>
  <c r="O24" i="2"/>
  <c r="K25" i="2"/>
  <c r="S25" i="2"/>
  <c r="G26" i="2"/>
  <c r="O26" i="2"/>
  <c r="K27" i="2"/>
  <c r="S27" i="2"/>
  <c r="G28" i="2"/>
  <c r="O28" i="2"/>
  <c r="G29" i="2"/>
  <c r="O29" i="2"/>
  <c r="K30" i="2"/>
  <c r="S30" i="2"/>
  <c r="G31" i="2"/>
  <c r="O31" i="2"/>
  <c r="K32" i="2"/>
  <c r="S32" i="2"/>
  <c r="G33" i="2"/>
  <c r="O33" i="2"/>
  <c r="S34" i="2"/>
  <c r="G35" i="2"/>
  <c r="O35" i="2"/>
  <c r="E18" i="2"/>
  <c r="M20" i="2"/>
  <c r="E24" i="2"/>
  <c r="I25" i="2"/>
  <c r="M26" i="2"/>
  <c r="Q27" i="2"/>
  <c r="E29" i="2"/>
  <c r="E31" i="2"/>
  <c r="M33" i="2"/>
  <c r="M35" i="2"/>
  <c r="K8" i="2"/>
  <c r="E9" i="2"/>
  <c r="I9" i="2"/>
  <c r="G15" i="2"/>
  <c r="G16" i="2"/>
  <c r="M16" i="2"/>
  <c r="I17" i="2"/>
  <c r="O17" i="2"/>
  <c r="M18" i="2"/>
  <c r="O19" i="2"/>
  <c r="I20" i="2"/>
  <c r="Q20" i="2"/>
  <c r="E21" i="2"/>
  <c r="M21" i="2"/>
  <c r="I22" i="2"/>
  <c r="E23" i="2"/>
  <c r="M23" i="2"/>
  <c r="I24" i="2"/>
  <c r="Q24" i="2"/>
  <c r="E25" i="2"/>
  <c r="M25" i="2"/>
  <c r="I26" i="2"/>
  <c r="Q26" i="2"/>
  <c r="E27" i="2"/>
  <c r="M27" i="2"/>
  <c r="I28" i="2"/>
  <c r="Q28" i="2"/>
  <c r="I29" i="2"/>
  <c r="Q29" i="2"/>
  <c r="E30" i="2"/>
  <c r="M30" i="2"/>
  <c r="I31" i="2"/>
  <c r="Q31" i="2"/>
  <c r="E32" i="2"/>
  <c r="M32" i="2"/>
  <c r="I33" i="2"/>
  <c r="Q33" i="2"/>
  <c r="E34" i="2"/>
  <c r="I35" i="2"/>
  <c r="Q35" i="2"/>
  <c r="E20" i="2"/>
  <c r="E22" i="2"/>
  <c r="I23" i="2"/>
  <c r="M24" i="2"/>
  <c r="Q25" i="2"/>
  <c r="E28" i="2"/>
  <c r="M29" i="2"/>
  <c r="Q30" i="2"/>
  <c r="I32" i="2"/>
  <c r="E33" i="2"/>
  <c r="E35" i="2"/>
  <c r="I8" i="2"/>
  <c r="I16" i="2"/>
  <c r="K17" i="2"/>
  <c r="I18" i="2"/>
  <c r="K19" i="2"/>
  <c r="K20" i="2"/>
  <c r="S20" i="2"/>
  <c r="G21" i="2"/>
  <c r="O21" i="2"/>
  <c r="K22" i="2"/>
  <c r="S22" i="2"/>
  <c r="G23" i="2"/>
  <c r="O23" i="2"/>
  <c r="K24" i="2"/>
  <c r="S24" i="2"/>
  <c r="G25" i="2"/>
  <c r="O25" i="2"/>
  <c r="K26" i="2"/>
  <c r="S26" i="2"/>
  <c r="G27" i="2"/>
  <c r="O27" i="2"/>
  <c r="K28" i="2"/>
  <c r="S28" i="2"/>
  <c r="K29" i="2"/>
  <c r="S29" i="2"/>
  <c r="G30" i="2"/>
  <c r="O30" i="2"/>
  <c r="K31" i="2"/>
  <c r="S31" i="2"/>
  <c r="G32" i="2"/>
  <c r="O32" i="2"/>
  <c r="K33" i="2"/>
  <c r="S33" i="2"/>
  <c r="G34" i="2"/>
  <c r="K35" i="2"/>
  <c r="S35" i="2"/>
  <c r="E8" i="11"/>
  <c r="Q8" i="11"/>
  <c r="I9" i="11"/>
  <c r="M9" i="11"/>
  <c r="O10" i="11"/>
  <c r="F12" i="11"/>
  <c r="N12" i="11"/>
  <c r="H13" i="11"/>
  <c r="P13" i="11"/>
  <c r="J14" i="11"/>
  <c r="H12" i="11"/>
  <c r="P12" i="11"/>
  <c r="J13" i="11"/>
  <c r="D14" i="11"/>
  <c r="L14" i="11"/>
  <c r="G8" i="11"/>
  <c r="K9" i="11"/>
  <c r="D13" i="11"/>
  <c r="L13" i="11"/>
  <c r="F14" i="11"/>
  <c r="N14" i="11"/>
  <c r="M10" i="9"/>
  <c r="M69" i="8"/>
  <c r="M52" i="8"/>
  <c r="G15" i="8"/>
  <c r="O17" i="8"/>
  <c r="G18" i="8"/>
  <c r="G22" i="8"/>
  <c r="O23" i="8"/>
  <c r="Q24" i="8"/>
  <c r="E29" i="8"/>
  <c r="E33" i="8"/>
  <c r="G38" i="8"/>
  <c r="E41" i="8"/>
  <c r="G42" i="8"/>
  <c r="S43" i="8"/>
  <c r="S62" i="8"/>
  <c r="E73" i="8"/>
  <c r="M73" i="8"/>
  <c r="M9" i="8"/>
  <c r="O10" i="8"/>
  <c r="K16" i="8"/>
  <c r="E17" i="8"/>
  <c r="K17" i="8"/>
  <c r="K19" i="8"/>
  <c r="M20" i="8"/>
  <c r="K23" i="8"/>
  <c r="M24" i="8"/>
  <c r="K27" i="8"/>
  <c r="M28" i="8"/>
  <c r="G29" i="8"/>
  <c r="K31" i="8"/>
  <c r="M32" i="8"/>
  <c r="G33" i="8"/>
  <c r="K35" i="8"/>
  <c r="M36" i="8"/>
  <c r="G37" i="8"/>
  <c r="M40" i="8"/>
  <c r="G41" i="8"/>
  <c r="M43" i="8"/>
  <c r="M46" i="8"/>
  <c r="O47" i="8"/>
  <c r="S70" i="8"/>
  <c r="E52" i="8"/>
  <c r="E50" i="8"/>
  <c r="E48" i="8"/>
  <c r="E46" i="8"/>
  <c r="E42" i="8"/>
  <c r="E40" i="8"/>
  <c r="E38" i="8"/>
  <c r="E36" i="8"/>
  <c r="E34" i="8"/>
  <c r="E32" i="8"/>
  <c r="E30" i="8"/>
  <c r="E28" i="8"/>
  <c r="E26" i="8"/>
  <c r="E24" i="8"/>
  <c r="E22" i="8"/>
  <c r="E20" i="8"/>
  <c r="Q48" i="8"/>
  <c r="Q42" i="8"/>
  <c r="M15" i="8"/>
  <c r="E21" i="8"/>
  <c r="G26" i="8"/>
  <c r="O27" i="8"/>
  <c r="G34" i="8"/>
  <c r="O35" i="8"/>
  <c r="M8" i="8"/>
  <c r="G72" i="8"/>
  <c r="G64" i="8"/>
  <c r="G56" i="8"/>
  <c r="G45" i="8"/>
  <c r="G70" i="8"/>
  <c r="G62" i="8"/>
  <c r="G54" i="8"/>
  <c r="G27" i="8"/>
  <c r="G25" i="8"/>
  <c r="G23" i="8"/>
  <c r="G21" i="8"/>
  <c r="G19" i="8"/>
  <c r="G68" i="8"/>
  <c r="G60" i="8"/>
  <c r="G43" i="8"/>
  <c r="O49" i="8"/>
  <c r="G16" i="8"/>
  <c r="M16" i="8"/>
  <c r="M17" i="8"/>
  <c r="K18" i="8"/>
  <c r="E19" i="8"/>
  <c r="G20" i="8"/>
  <c r="O21" i="8"/>
  <c r="Q22" i="8"/>
  <c r="E23" i="8"/>
  <c r="G24" i="8"/>
  <c r="Q26" i="8"/>
  <c r="E27" i="8"/>
  <c r="G28" i="8"/>
  <c r="O29" i="8"/>
  <c r="E31" i="8"/>
  <c r="G32" i="8"/>
  <c r="O33" i="8"/>
  <c r="Q34" i="8"/>
  <c r="E35" i="8"/>
  <c r="G36" i="8"/>
  <c r="O37" i="8"/>
  <c r="Q38" i="8"/>
  <c r="E39" i="8"/>
  <c r="G40" i="8"/>
  <c r="O41" i="8"/>
  <c r="O43" i="8"/>
  <c r="Q44" i="8"/>
  <c r="G46" i="8"/>
  <c r="M48" i="8"/>
  <c r="G49" i="8"/>
  <c r="E57" i="8"/>
  <c r="M57" i="8"/>
  <c r="G58" i="8"/>
  <c r="O19" i="8"/>
  <c r="Q20" i="8"/>
  <c r="E25" i="8"/>
  <c r="G30" i="8"/>
  <c r="Q32" i="8"/>
  <c r="E37" i="8"/>
  <c r="K70" i="8"/>
  <c r="K51" i="8"/>
  <c r="K49" i="8"/>
  <c r="S51" i="8"/>
  <c r="S49" i="8"/>
  <c r="S47" i="8"/>
  <c r="S45" i="8"/>
  <c r="S41" i="8"/>
  <c r="S39" i="8"/>
  <c r="S37" i="8"/>
  <c r="S35" i="8"/>
  <c r="S33" i="8"/>
  <c r="S31" i="8"/>
  <c r="S29" i="8"/>
  <c r="S27" i="8"/>
  <c r="S25" i="8"/>
  <c r="S23" i="8"/>
  <c r="S21" i="8"/>
  <c r="S19" i="8"/>
  <c r="E8" i="8"/>
  <c r="O8" i="8"/>
  <c r="G9" i="8"/>
  <c r="K9" i="8"/>
  <c r="O9" i="8"/>
  <c r="S9" i="8"/>
  <c r="M12" i="8"/>
  <c r="Q12" i="8"/>
  <c r="G13" i="8"/>
  <c r="K13" i="8"/>
  <c r="S13" i="8"/>
  <c r="E14" i="8"/>
  <c r="S14" i="8"/>
  <c r="E15" i="8"/>
  <c r="K15" i="8"/>
  <c r="O16" i="8"/>
  <c r="G17" i="8"/>
  <c r="S17" i="8"/>
  <c r="E18" i="8"/>
  <c r="M18" i="8"/>
  <c r="K21" i="8"/>
  <c r="M22" i="8"/>
  <c r="K25" i="8"/>
  <c r="M26" i="8"/>
  <c r="K29" i="8"/>
  <c r="G31" i="8"/>
  <c r="K33" i="8"/>
  <c r="M34" i="8"/>
  <c r="G35" i="8"/>
  <c r="K37" i="8"/>
  <c r="M38" i="8"/>
  <c r="G39" i="8"/>
  <c r="K41" i="8"/>
  <c r="M42" i="8"/>
  <c r="E44" i="8"/>
  <c r="G51" i="8"/>
  <c r="S54" i="8"/>
  <c r="O55" i="8"/>
  <c r="E65" i="8"/>
  <c r="M65" i="8"/>
  <c r="G66" i="8"/>
  <c r="O66" i="8"/>
  <c r="Q15" i="8"/>
  <c r="S16" i="8"/>
  <c r="Q17" i="8"/>
  <c r="S18" i="8"/>
  <c r="S20" i="8"/>
  <c r="Q21" i="8"/>
  <c r="S22" i="8"/>
  <c r="Q23" i="8"/>
  <c r="S24" i="8"/>
  <c r="S26" i="8"/>
  <c r="Q27" i="8"/>
  <c r="S28" i="8"/>
  <c r="Q29" i="8"/>
  <c r="S30" i="8"/>
  <c r="Q31" i="8"/>
  <c r="S32" i="8"/>
  <c r="Q33" i="8"/>
  <c r="S34" i="8"/>
  <c r="S36" i="8"/>
  <c r="Q37" i="8"/>
  <c r="S38" i="8"/>
  <c r="S40" i="8"/>
  <c r="Q41" i="8"/>
  <c r="O42" i="8"/>
  <c r="K44" i="8"/>
  <c r="E45" i="8"/>
  <c r="K45" i="8"/>
  <c r="O46" i="8"/>
  <c r="O48" i="8"/>
  <c r="O52" i="8"/>
  <c r="S56" i="8"/>
  <c r="O57" i="8"/>
  <c r="E59" i="8"/>
  <c r="M59" i="8"/>
  <c r="S64" i="8"/>
  <c r="E67" i="8"/>
  <c r="M67" i="8"/>
  <c r="O68" i="8"/>
  <c r="S72" i="8"/>
  <c r="O18" i="8"/>
  <c r="M19" i="8"/>
  <c r="O20" i="8"/>
  <c r="M21" i="8"/>
  <c r="O22" i="8"/>
  <c r="M23" i="8"/>
  <c r="O24" i="8"/>
  <c r="M25" i="8"/>
  <c r="O26" i="8"/>
  <c r="M27" i="8"/>
  <c r="M29" i="8"/>
  <c r="M31" i="8"/>
  <c r="O32" i="8"/>
  <c r="M33" i="8"/>
  <c r="O34" i="8"/>
  <c r="M35" i="8"/>
  <c r="O36" i="8"/>
  <c r="M37" i="8"/>
  <c r="O38" i="8"/>
  <c r="O40" i="8"/>
  <c r="M41" i="8"/>
  <c r="G44" i="8"/>
  <c r="M44" i="8"/>
  <c r="M45" i="8"/>
  <c r="K47" i="8"/>
  <c r="E53" i="8"/>
  <c r="M53" i="8"/>
  <c r="S58" i="8"/>
  <c r="E61" i="8"/>
  <c r="M61" i="8"/>
  <c r="O62" i="8"/>
  <c r="S66" i="8"/>
  <c r="E69" i="8"/>
  <c r="K20" i="8"/>
  <c r="K22" i="8"/>
  <c r="K24" i="8"/>
  <c r="K26" i="8"/>
  <c r="K28" i="8"/>
  <c r="K32" i="8"/>
  <c r="K34" i="8"/>
  <c r="K36" i="8"/>
  <c r="K38" i="8"/>
  <c r="K40" i="8"/>
  <c r="K42" i="8"/>
  <c r="E43" i="8"/>
  <c r="K43" i="8"/>
  <c r="O44" i="8"/>
  <c r="K46" i="8"/>
  <c r="M47" i="8"/>
  <c r="K48" i="8"/>
  <c r="M49" i="8"/>
  <c r="K50" i="8"/>
  <c r="M51" i="8"/>
  <c r="K52" i="8"/>
  <c r="S52" i="8"/>
  <c r="O53" i="8"/>
  <c r="E55" i="8"/>
  <c r="M55" i="8"/>
  <c r="O56" i="8"/>
  <c r="S60" i="8"/>
  <c r="E63" i="8"/>
  <c r="O64" i="8"/>
  <c r="S68" i="8"/>
  <c r="E71" i="8"/>
  <c r="M71" i="8"/>
  <c r="O72" i="8"/>
  <c r="O61" i="8"/>
  <c r="O65" i="8"/>
  <c r="O67" i="8"/>
  <c r="O69" i="8"/>
  <c r="O73" i="8"/>
  <c r="E47" i="8"/>
  <c r="G48" i="8"/>
  <c r="E49" i="8"/>
  <c r="G50" i="8"/>
  <c r="E51" i="8"/>
  <c r="G52" i="8"/>
  <c r="Q53" i="8"/>
  <c r="K54" i="8"/>
  <c r="Q55" i="8"/>
  <c r="K56" i="8"/>
  <c r="K58" i="8"/>
  <c r="K60" i="8"/>
  <c r="K62" i="8"/>
  <c r="K64" i="8"/>
  <c r="Q65" i="8"/>
  <c r="K66" i="8"/>
  <c r="K68" i="8"/>
  <c r="K72" i="8"/>
  <c r="Q73" i="8"/>
  <c r="S42" i="8"/>
  <c r="Q43" i="8"/>
  <c r="S44" i="8"/>
  <c r="Q45" i="8"/>
  <c r="S46" i="8"/>
  <c r="Q47" i="8"/>
  <c r="S48" i="8"/>
  <c r="S50" i="8"/>
  <c r="K53" i="8"/>
  <c r="K55" i="8"/>
  <c r="M56" i="8"/>
  <c r="K57" i="8"/>
  <c r="M58" i="8"/>
  <c r="K59" i="8"/>
  <c r="M60" i="8"/>
  <c r="K61" i="8"/>
  <c r="M62" i="8"/>
  <c r="K63" i="8"/>
  <c r="M64" i="8"/>
  <c r="K65" i="8"/>
  <c r="M66" i="8"/>
  <c r="K67" i="8"/>
  <c r="M68" i="8"/>
  <c r="K69" i="8"/>
  <c r="M70" i="8"/>
  <c r="K71" i="8"/>
  <c r="M72" i="8"/>
  <c r="K73" i="8"/>
  <c r="G53" i="8"/>
  <c r="E54" i="8"/>
  <c r="G55" i="8"/>
  <c r="E56" i="8"/>
  <c r="G57" i="8"/>
  <c r="E58" i="8"/>
  <c r="G59" i="8"/>
  <c r="E60" i="8"/>
  <c r="G61" i="8"/>
  <c r="E62" i="8"/>
  <c r="G63" i="8"/>
  <c r="E64" i="8"/>
  <c r="G65" i="8"/>
  <c r="E66" i="8"/>
  <c r="G67" i="8"/>
  <c r="E68" i="8"/>
  <c r="G69" i="8"/>
  <c r="E70" i="8"/>
  <c r="G71" i="8"/>
  <c r="E72" i="8"/>
  <c r="G73" i="8"/>
  <c r="Q52" i="8"/>
  <c r="S53" i="8"/>
  <c r="S55" i="8"/>
  <c r="S57" i="8"/>
  <c r="S59" i="8"/>
  <c r="S61" i="8"/>
  <c r="Q62" i="8"/>
  <c r="S63" i="8"/>
  <c r="Q64" i="8"/>
  <c r="S65" i="8"/>
  <c r="Q66" i="8"/>
  <c r="S67" i="8"/>
  <c r="S69" i="8"/>
  <c r="S71" i="8"/>
  <c r="Q72" i="8"/>
  <c r="S73" i="8"/>
  <c r="A1" i="14"/>
  <c r="I8" i="3" l="1"/>
  <c r="Q8" i="3"/>
  <c r="E9" i="3"/>
  <c r="M9" i="3"/>
  <c r="G9" i="3"/>
  <c r="O9" i="3"/>
  <c r="M13" i="3"/>
  <c r="K10" i="3"/>
  <c r="E13" i="3"/>
  <c r="K14" i="3"/>
  <c r="O15" i="3"/>
  <c r="G17" i="3"/>
  <c r="G19" i="3"/>
  <c r="K21" i="3"/>
  <c r="S10" i="3"/>
  <c r="I12" i="3"/>
  <c r="G15" i="3"/>
  <c r="S16" i="3"/>
  <c r="K18" i="3"/>
  <c r="S21" i="3"/>
  <c r="Q23" i="3"/>
  <c r="E8" i="3"/>
  <c r="M8" i="3"/>
  <c r="I9" i="3"/>
  <c r="Q9" i="3"/>
  <c r="E10" i="3"/>
  <c r="M10" i="3"/>
  <c r="I11" i="3"/>
  <c r="K12" i="3"/>
  <c r="S12" i="3"/>
  <c r="G13" i="3"/>
  <c r="O13" i="3"/>
  <c r="E14" i="3"/>
  <c r="M14" i="3"/>
  <c r="I15" i="3"/>
  <c r="Q15" i="3"/>
  <c r="E16" i="3"/>
  <c r="M16" i="3"/>
  <c r="I17" i="3"/>
  <c r="Q17" i="3"/>
  <c r="E18" i="3"/>
  <c r="M18" i="3"/>
  <c r="I19" i="3"/>
  <c r="K20" i="3"/>
  <c r="E21" i="3"/>
  <c r="M21" i="3"/>
  <c r="I22" i="3"/>
  <c r="K23" i="3"/>
  <c r="S23" i="3"/>
  <c r="G11" i="3"/>
  <c r="Q12" i="3"/>
  <c r="S14" i="3"/>
  <c r="K16" i="3"/>
  <c r="O17" i="3"/>
  <c r="S18" i="3"/>
  <c r="I20" i="3"/>
  <c r="G22" i="3"/>
  <c r="I23" i="3"/>
  <c r="K9" i="3"/>
  <c r="S9" i="3"/>
  <c r="G10" i="3"/>
  <c r="O10" i="3"/>
  <c r="K11" i="3"/>
  <c r="E12" i="3"/>
  <c r="M12" i="3"/>
  <c r="I13" i="3"/>
  <c r="S13" i="3"/>
  <c r="G14" i="3"/>
  <c r="O14" i="3"/>
  <c r="K15" i="3"/>
  <c r="S15" i="3"/>
  <c r="G16" i="3"/>
  <c r="O16" i="3"/>
  <c r="K17" i="3"/>
  <c r="S17" i="3"/>
  <c r="G18" i="3"/>
  <c r="O18" i="3"/>
  <c r="K19" i="3"/>
  <c r="E20" i="3"/>
  <c r="S20" i="3"/>
  <c r="G21" i="3"/>
  <c r="O21" i="3"/>
  <c r="K22" i="3"/>
  <c r="E23" i="3"/>
  <c r="M23" i="3"/>
  <c r="I10" i="3"/>
  <c r="Q10" i="3"/>
  <c r="E11" i="3"/>
  <c r="S11" i="3"/>
  <c r="G12" i="3"/>
  <c r="O12" i="3"/>
  <c r="K13" i="3"/>
  <c r="I14" i="3"/>
  <c r="Q14" i="3"/>
  <c r="E15" i="3"/>
  <c r="M15" i="3"/>
  <c r="I16" i="3"/>
  <c r="Q16" i="3"/>
  <c r="E17" i="3"/>
  <c r="M17" i="3"/>
  <c r="I18" i="3"/>
  <c r="Q18" i="3"/>
  <c r="E19" i="3"/>
  <c r="S19" i="3"/>
  <c r="G20" i="3"/>
  <c r="I21" i="3"/>
  <c r="Q21" i="3"/>
  <c r="E22" i="3"/>
  <c r="S22" i="3"/>
  <c r="G23" i="3"/>
  <c r="O23" i="3"/>
  <c r="I8" i="7"/>
  <c r="G15" i="7"/>
  <c r="O15" i="7"/>
  <c r="K16" i="7"/>
  <c r="M8" i="7"/>
  <c r="E11" i="7"/>
  <c r="I12" i="7"/>
  <c r="S14" i="7"/>
  <c r="S16" i="7"/>
  <c r="O17" i="7"/>
  <c r="K18" i="7"/>
  <c r="G19" i="7"/>
  <c r="E20" i="7"/>
  <c r="Q21" i="7"/>
  <c r="I23" i="7"/>
  <c r="I29" i="7"/>
  <c r="E8" i="7"/>
  <c r="E9" i="7"/>
  <c r="M11" i="7"/>
  <c r="E13" i="7"/>
  <c r="E14" i="7"/>
  <c r="G17" i="7"/>
  <c r="S18" i="7"/>
  <c r="O19" i="7"/>
  <c r="M20" i="7"/>
  <c r="I21" i="7"/>
  <c r="Q23" i="7"/>
  <c r="I25" i="7"/>
  <c r="O32" i="7"/>
  <c r="K10" i="7"/>
  <c r="G11" i="7"/>
  <c r="K12" i="7"/>
  <c r="G13" i="7"/>
  <c r="G14" i="7"/>
  <c r="I15" i="7"/>
  <c r="E16" i="7"/>
  <c r="Q17" i="7"/>
  <c r="M18" i="7"/>
  <c r="S19" i="7"/>
  <c r="G20" i="7"/>
  <c r="G24" i="7"/>
  <c r="I9" i="7"/>
  <c r="E39" i="7"/>
  <c r="M31" i="7"/>
  <c r="I11" i="7"/>
  <c r="Q11" i="7"/>
  <c r="E12" i="7"/>
  <c r="M12" i="7"/>
  <c r="I13" i="7"/>
  <c r="I14" i="7"/>
  <c r="K15" i="7"/>
  <c r="S15" i="7"/>
  <c r="G16" i="7"/>
  <c r="S17" i="7"/>
  <c r="G18" i="7"/>
  <c r="I27" i="7"/>
  <c r="G32" i="7"/>
  <c r="S10" i="7"/>
  <c r="O11" i="7"/>
  <c r="S12" i="7"/>
  <c r="S13" i="7"/>
  <c r="Q15" i="7"/>
  <c r="M16" i="7"/>
  <c r="I17" i="7"/>
  <c r="E18" i="7"/>
  <c r="I19" i="7"/>
  <c r="G22" i="7"/>
  <c r="G30" i="7"/>
  <c r="S8" i="7"/>
  <c r="G10" i="7"/>
  <c r="O10" i="7"/>
  <c r="K11" i="7"/>
  <c r="S11" i="7"/>
  <c r="G12" i="7"/>
  <c r="K13" i="7"/>
  <c r="K14" i="7"/>
  <c r="E15" i="7"/>
  <c r="M15" i="7"/>
  <c r="E17" i="7"/>
  <c r="M17" i="7"/>
  <c r="I18" i="7"/>
  <c r="E19" i="7"/>
  <c r="M19" i="7"/>
  <c r="K20" i="7"/>
  <c r="G26" i="7"/>
  <c r="G28" i="7"/>
  <c r="S28" i="7"/>
  <c r="Q27" i="7"/>
  <c r="Q8" i="7"/>
  <c r="Q12" i="7"/>
  <c r="Q16" i="7"/>
  <c r="Q18" i="7"/>
  <c r="I20" i="7"/>
  <c r="I16" i="7"/>
  <c r="Q29" i="7"/>
  <c r="O12" i="7"/>
  <c r="O16" i="7"/>
  <c r="K17" i="7"/>
  <c r="O18" i="7"/>
  <c r="K19" i="7"/>
  <c r="O20" i="7"/>
  <c r="O22" i="7"/>
  <c r="O24" i="7"/>
  <c r="O26" i="7"/>
  <c r="K51" i="7"/>
  <c r="K38" i="7"/>
  <c r="K36" i="7"/>
  <c r="K34" i="7"/>
  <c r="M21" i="7"/>
  <c r="Q22" i="7"/>
  <c r="M23" i="7"/>
  <c r="Q24" i="7"/>
  <c r="S27" i="7"/>
  <c r="S31" i="7"/>
  <c r="K32" i="7"/>
  <c r="I33" i="7"/>
  <c r="Q37" i="7"/>
  <c r="M41" i="7"/>
  <c r="E43" i="7"/>
  <c r="E45" i="7"/>
  <c r="I46" i="7"/>
  <c r="M47" i="7"/>
  <c r="E49" i="7"/>
  <c r="I52" i="7"/>
  <c r="E53" i="7"/>
  <c r="I54" i="7"/>
  <c r="M55" i="7"/>
  <c r="I56" i="7"/>
  <c r="M57" i="7"/>
  <c r="E59" i="7"/>
  <c r="E61" i="7"/>
  <c r="I62" i="7"/>
  <c r="M63" i="7"/>
  <c r="Q64" i="7"/>
  <c r="M65" i="7"/>
  <c r="E67" i="7"/>
  <c r="M67" i="7"/>
  <c r="I68" i="7"/>
  <c r="E69" i="7"/>
  <c r="M69" i="7"/>
  <c r="I70" i="7"/>
  <c r="E71" i="7"/>
  <c r="M71" i="7"/>
  <c r="G8" i="7"/>
  <c r="O8" i="7"/>
  <c r="G9" i="7"/>
  <c r="K9" i="7"/>
  <c r="O9" i="7"/>
  <c r="S9" i="7"/>
  <c r="E10" i="7"/>
  <c r="I10" i="7"/>
  <c r="M10" i="7"/>
  <c r="Q10" i="7"/>
  <c r="O21" i="7"/>
  <c r="M22" i="7"/>
  <c r="O23" i="7"/>
  <c r="M24" i="7"/>
  <c r="M26" i="7"/>
  <c r="O27" i="7"/>
  <c r="M28" i="7"/>
  <c r="O29" i="7"/>
  <c r="I31" i="7"/>
  <c r="O31" i="7"/>
  <c r="K33" i="7"/>
  <c r="G34" i="7"/>
  <c r="O34" i="7"/>
  <c r="K37" i="7"/>
  <c r="G38" i="7"/>
  <c r="O38" i="7"/>
  <c r="S21" i="7"/>
  <c r="K22" i="7"/>
  <c r="S23" i="7"/>
  <c r="M25" i="7"/>
  <c r="Q26" i="7"/>
  <c r="K28" i="7"/>
  <c r="S29" i="7"/>
  <c r="Q33" i="7"/>
  <c r="S34" i="7"/>
  <c r="E35" i="7"/>
  <c r="I40" i="7"/>
  <c r="I42" i="7"/>
  <c r="M43" i="7"/>
  <c r="Q44" i="7"/>
  <c r="E47" i="7"/>
  <c r="I48" i="7"/>
  <c r="M49" i="7"/>
  <c r="Q52" i="7"/>
  <c r="E55" i="7"/>
  <c r="E57" i="7"/>
  <c r="I58" i="7"/>
  <c r="M59" i="7"/>
  <c r="E63" i="7"/>
  <c r="I64" i="7"/>
  <c r="M37" i="7"/>
  <c r="M35" i="7"/>
  <c r="M33" i="7"/>
  <c r="M32" i="7"/>
  <c r="S20" i="7"/>
  <c r="E21" i="7"/>
  <c r="K21" i="7"/>
  <c r="I22" i="7"/>
  <c r="S22" i="7"/>
  <c r="E23" i="7"/>
  <c r="K23" i="7"/>
  <c r="I24" i="7"/>
  <c r="S24" i="7"/>
  <c r="E25" i="7"/>
  <c r="K25" i="7"/>
  <c r="I26" i="7"/>
  <c r="S26" i="7"/>
  <c r="E27" i="7"/>
  <c r="K27" i="7"/>
  <c r="I28" i="7"/>
  <c r="E29" i="7"/>
  <c r="K29" i="7"/>
  <c r="S30" i="7"/>
  <c r="E31" i="7"/>
  <c r="K31" i="7"/>
  <c r="I32" i="7"/>
  <c r="S32" i="7"/>
  <c r="E33" i="7"/>
  <c r="I34" i="7"/>
  <c r="I35" i="7"/>
  <c r="S36" i="7"/>
  <c r="E37" i="7"/>
  <c r="I38" i="7"/>
  <c r="I39" i="7"/>
  <c r="Q20" i="7"/>
  <c r="K24" i="7"/>
  <c r="S25" i="7"/>
  <c r="K26" i="7"/>
  <c r="M27" i="7"/>
  <c r="M29" i="7"/>
  <c r="I36" i="7"/>
  <c r="I37" i="7"/>
  <c r="S38" i="7"/>
  <c r="E41" i="7"/>
  <c r="Q42" i="7"/>
  <c r="I44" i="7"/>
  <c r="M45" i="7"/>
  <c r="Q46" i="7"/>
  <c r="I50" i="7"/>
  <c r="Q54" i="7"/>
  <c r="I60" i="7"/>
  <c r="M61" i="7"/>
  <c r="E65" i="7"/>
  <c r="I66" i="7"/>
  <c r="Q32" i="7"/>
  <c r="K8" i="7"/>
  <c r="M9" i="7"/>
  <c r="Q9" i="7"/>
  <c r="G21" i="7"/>
  <c r="E22" i="7"/>
  <c r="G23" i="7"/>
  <c r="E24" i="7"/>
  <c r="G25" i="7"/>
  <c r="E26" i="7"/>
  <c r="G27" i="7"/>
  <c r="E28" i="7"/>
  <c r="G29" i="7"/>
  <c r="E30" i="7"/>
  <c r="G31" i="7"/>
  <c r="Q31" i="7"/>
  <c r="E32" i="7"/>
  <c r="K35" i="7"/>
  <c r="G36" i="7"/>
  <c r="O36" i="7"/>
  <c r="G40" i="7"/>
  <c r="G33" i="7"/>
  <c r="E34" i="7"/>
  <c r="G35" i="7"/>
  <c r="E36" i="7"/>
  <c r="G37" i="7"/>
  <c r="E38" i="7"/>
  <c r="G39" i="7"/>
  <c r="E40" i="7"/>
  <c r="K40" i="7"/>
  <c r="S40" i="7"/>
  <c r="G41" i="7"/>
  <c r="O41" i="7"/>
  <c r="K42" i="7"/>
  <c r="S42" i="7"/>
  <c r="G43" i="7"/>
  <c r="O43" i="7"/>
  <c r="K44" i="7"/>
  <c r="S44" i="7"/>
  <c r="G45" i="7"/>
  <c r="O45" i="7"/>
  <c r="K46" i="7"/>
  <c r="S46" i="7"/>
  <c r="G47" i="7"/>
  <c r="O47" i="7"/>
  <c r="K48" i="7"/>
  <c r="S48" i="7"/>
  <c r="G49" i="7"/>
  <c r="O49" i="7"/>
  <c r="K50" i="7"/>
  <c r="S50" i="7"/>
  <c r="G51" i="7"/>
  <c r="S33" i="7"/>
  <c r="Q34" i="7"/>
  <c r="S35" i="7"/>
  <c r="S37" i="7"/>
  <c r="Q38" i="7"/>
  <c r="S39" i="7"/>
  <c r="M40" i="7"/>
  <c r="I41" i="7"/>
  <c r="Q41" i="7"/>
  <c r="E42" i="7"/>
  <c r="M42" i="7"/>
  <c r="I43" i="7"/>
  <c r="Q43" i="7"/>
  <c r="E44" i="7"/>
  <c r="M44" i="7"/>
  <c r="I45" i="7"/>
  <c r="Q45" i="7"/>
  <c r="E46" i="7"/>
  <c r="M46" i="7"/>
  <c r="I47" i="7"/>
  <c r="Q47" i="7"/>
  <c r="E48" i="7"/>
  <c r="M48" i="7"/>
  <c r="I49" i="7"/>
  <c r="E50" i="7"/>
  <c r="M50" i="7"/>
  <c r="I51" i="7"/>
  <c r="O33" i="7"/>
  <c r="M34" i="7"/>
  <c r="O35" i="7"/>
  <c r="M36" i="7"/>
  <c r="O37" i="7"/>
  <c r="M38" i="7"/>
  <c r="O40" i="7"/>
  <c r="K41" i="7"/>
  <c r="S41" i="7"/>
  <c r="G42" i="7"/>
  <c r="O42" i="7"/>
  <c r="K43" i="7"/>
  <c r="S43" i="7"/>
  <c r="G44" i="7"/>
  <c r="O44" i="7"/>
  <c r="K45" i="7"/>
  <c r="S45" i="7"/>
  <c r="G46" i="7"/>
  <c r="O46" i="7"/>
  <c r="K47" i="7"/>
  <c r="S47" i="7"/>
  <c r="G48" i="7"/>
  <c r="O48" i="7"/>
  <c r="K49" i="7"/>
  <c r="S49" i="7"/>
  <c r="G50" i="7"/>
  <c r="E51" i="7"/>
  <c r="K52" i="7"/>
  <c r="S52" i="7"/>
  <c r="G53" i="7"/>
  <c r="K54" i="7"/>
  <c r="S54" i="7"/>
  <c r="G55" i="7"/>
  <c r="O55" i="7"/>
  <c r="K56" i="7"/>
  <c r="S56" i="7"/>
  <c r="G57" i="7"/>
  <c r="K58" i="7"/>
  <c r="S58" i="7"/>
  <c r="G59" i="7"/>
  <c r="K60" i="7"/>
  <c r="S60" i="7"/>
  <c r="G61" i="7"/>
  <c r="K62" i="7"/>
  <c r="S62" i="7"/>
  <c r="G63" i="7"/>
  <c r="O63" i="7"/>
  <c r="K64" i="7"/>
  <c r="S64" i="7"/>
  <c r="G65" i="7"/>
  <c r="O65" i="7"/>
  <c r="K66" i="7"/>
  <c r="S66" i="7"/>
  <c r="G67" i="7"/>
  <c r="O67" i="7"/>
  <c r="K68" i="7"/>
  <c r="S68" i="7"/>
  <c r="G69" i="7"/>
  <c r="K70" i="7"/>
  <c r="S70" i="7"/>
  <c r="G71" i="7"/>
  <c r="O71" i="7"/>
  <c r="E52" i="7"/>
  <c r="M52" i="7"/>
  <c r="I53" i="7"/>
  <c r="E54" i="7"/>
  <c r="M54" i="7"/>
  <c r="I55" i="7"/>
  <c r="E56" i="7"/>
  <c r="M56" i="7"/>
  <c r="I57" i="7"/>
  <c r="E58" i="7"/>
  <c r="M58" i="7"/>
  <c r="I59" i="7"/>
  <c r="Q59" i="7"/>
  <c r="E60" i="7"/>
  <c r="M60" i="7"/>
  <c r="I61" i="7"/>
  <c r="E62" i="7"/>
  <c r="I63" i="7"/>
  <c r="E64" i="7"/>
  <c r="M64" i="7"/>
  <c r="I65" i="7"/>
  <c r="Q65" i="7"/>
  <c r="E66" i="7"/>
  <c r="M66" i="7"/>
  <c r="I67" i="7"/>
  <c r="E68" i="7"/>
  <c r="M68" i="7"/>
  <c r="I69" i="7"/>
  <c r="E70" i="7"/>
  <c r="M70" i="7"/>
  <c r="I71" i="7"/>
  <c r="Q71" i="7"/>
  <c r="S51" i="7"/>
  <c r="G52" i="7"/>
  <c r="O52" i="7"/>
  <c r="K53" i="7"/>
  <c r="S53" i="7"/>
  <c r="G54" i="7"/>
  <c r="O54" i="7"/>
  <c r="K55" i="7"/>
  <c r="S55" i="7"/>
  <c r="G56" i="7"/>
  <c r="O56" i="7"/>
  <c r="K57" i="7"/>
  <c r="S57" i="7"/>
  <c r="G58" i="7"/>
  <c r="K59" i="7"/>
  <c r="S59" i="7"/>
  <c r="G60" i="7"/>
  <c r="O60" i="7"/>
  <c r="K61" i="7"/>
  <c r="S61" i="7"/>
  <c r="G62" i="7"/>
  <c r="K63" i="7"/>
  <c r="S63" i="7"/>
  <c r="G64" i="7"/>
  <c r="O64" i="7"/>
  <c r="K65" i="7"/>
  <c r="S65" i="7"/>
  <c r="G66" i="7"/>
  <c r="O66" i="7"/>
  <c r="K67" i="7"/>
  <c r="S67" i="7"/>
  <c r="G68" i="7"/>
  <c r="O68" i="7"/>
  <c r="K69" i="7"/>
  <c r="S69" i="7"/>
  <c r="G70" i="7"/>
  <c r="K71" i="7"/>
  <c r="S71" i="7"/>
  <c r="K8" i="3"/>
  <c r="S8" i="3"/>
  <c r="G8" i="3"/>
  <c r="O8" i="3"/>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9" l="1"/>
  <c r="P54" i="5"/>
  <c r="N54" i="5"/>
  <c r="V54" i="5"/>
  <c r="J48" i="6"/>
  <c r="R48" i="6"/>
  <c r="Z48" i="6"/>
  <c r="J73" i="7"/>
  <c r="R76" i="8"/>
  <c r="F54" i="5"/>
  <c r="R73" i="7"/>
  <c r="J76" i="8"/>
  <c r="D47" i="6"/>
  <c r="L47" i="6"/>
  <c r="T47" i="6"/>
  <c r="F25" i="1"/>
  <c r="H26" i="1"/>
  <c r="P26" i="1"/>
  <c r="L74" i="7"/>
  <c r="D75" i="8"/>
  <c r="L75" i="8"/>
  <c r="F77" i="8"/>
  <c r="N77" i="8"/>
  <c r="H75" i="7"/>
  <c r="P75" i="7"/>
  <c r="H77" i="8"/>
  <c r="P77" i="8"/>
  <c r="E8" i="5"/>
  <c r="F49" i="6"/>
  <c r="N49" i="6"/>
  <c r="V49" i="6"/>
  <c r="F27" i="3"/>
  <c r="F26" i="3"/>
  <c r="N25" i="3"/>
  <c r="N27" i="3"/>
  <c r="N26" i="3"/>
  <c r="R26" i="1"/>
  <c r="R25" i="1"/>
  <c r="H26" i="3"/>
  <c r="H25" i="3"/>
  <c r="H27" i="3"/>
  <c r="P26" i="3"/>
  <c r="P25" i="3"/>
  <c r="P27" i="3"/>
  <c r="R27" i="1"/>
  <c r="D27" i="1"/>
  <c r="D26" i="1"/>
  <c r="D25" i="1"/>
  <c r="F27" i="1"/>
  <c r="F26" i="1"/>
  <c r="H25" i="1"/>
  <c r="H27" i="1"/>
  <c r="J26" i="1"/>
  <c r="J25" i="1"/>
  <c r="L27" i="1"/>
  <c r="L26" i="1"/>
  <c r="L25" i="1"/>
  <c r="N27" i="1"/>
  <c r="N26" i="1"/>
  <c r="P25" i="1"/>
  <c r="P27" i="1"/>
  <c r="J27" i="3"/>
  <c r="J26" i="3"/>
  <c r="J25" i="3"/>
  <c r="R27" i="3"/>
  <c r="R26" i="3"/>
  <c r="R25" i="3"/>
  <c r="J27" i="1"/>
  <c r="F25" i="3"/>
  <c r="D27" i="3"/>
  <c r="D26" i="3"/>
  <c r="D25" i="3"/>
  <c r="L27" i="3"/>
  <c r="L26" i="3"/>
  <c r="L25" i="3"/>
  <c r="N25" i="1"/>
  <c r="I10" i="9"/>
  <c r="D75" i="7"/>
  <c r="H73" i="7"/>
  <c r="J74" i="7"/>
  <c r="L75" i="7"/>
  <c r="P73" i="7"/>
  <c r="R74" i="7"/>
  <c r="R77" i="8"/>
  <c r="N75" i="8"/>
  <c r="L76" i="8"/>
  <c r="J77" i="8"/>
  <c r="F75" i="8"/>
  <c r="D76" i="8"/>
  <c r="H39" i="2"/>
  <c r="H38" i="2"/>
  <c r="H37" i="2"/>
  <c r="P39" i="2"/>
  <c r="P38" i="2"/>
  <c r="P37" i="2"/>
  <c r="K9" i="9"/>
  <c r="F13" i="9"/>
  <c r="F12" i="9"/>
  <c r="F14" i="9"/>
  <c r="E10" i="9"/>
  <c r="F73" i="7"/>
  <c r="H74" i="7"/>
  <c r="J75" i="7"/>
  <c r="N73" i="7"/>
  <c r="P74" i="7"/>
  <c r="R75" i="7"/>
  <c r="P75" i="8"/>
  <c r="N76" i="8"/>
  <c r="L77" i="8"/>
  <c r="H75" i="8"/>
  <c r="F76" i="8"/>
  <c r="D77" i="8"/>
  <c r="J37" i="2"/>
  <c r="J39" i="2"/>
  <c r="J38" i="2"/>
  <c r="R37" i="2"/>
  <c r="R39" i="2"/>
  <c r="R38" i="2"/>
  <c r="I9" i="9"/>
  <c r="H12" i="9"/>
  <c r="H14" i="9"/>
  <c r="H13" i="9"/>
  <c r="P14" i="9"/>
  <c r="P13" i="9"/>
  <c r="P12" i="9"/>
  <c r="D73" i="7"/>
  <c r="F74" i="7"/>
  <c r="L73" i="7"/>
  <c r="N74" i="7"/>
  <c r="R75" i="8"/>
  <c r="P76" i="8"/>
  <c r="J75" i="8"/>
  <c r="H76" i="8"/>
  <c r="D38" i="2"/>
  <c r="D37" i="2"/>
  <c r="D39" i="2"/>
  <c r="L38" i="2"/>
  <c r="L37" i="2"/>
  <c r="L39" i="2"/>
  <c r="J14" i="9"/>
  <c r="J13" i="9"/>
  <c r="J12" i="9"/>
  <c r="E8" i="9"/>
  <c r="D14" i="9"/>
  <c r="D13" i="9"/>
  <c r="D12" i="9"/>
  <c r="D74" i="7"/>
  <c r="F75" i="7"/>
  <c r="N75" i="7"/>
  <c r="F39" i="2"/>
  <c r="F38" i="2"/>
  <c r="F37" i="2"/>
  <c r="N39" i="2"/>
  <c r="N38" i="2"/>
  <c r="N37" i="2"/>
  <c r="D42" i="4"/>
  <c r="D41" i="4"/>
  <c r="D43" i="4"/>
  <c r="L42" i="4"/>
  <c r="L41" i="4"/>
  <c r="L43" i="4"/>
  <c r="F43" i="4"/>
  <c r="F42" i="4"/>
  <c r="F41" i="4"/>
  <c r="N43" i="4"/>
  <c r="N42" i="4"/>
  <c r="N41" i="4"/>
  <c r="H43" i="4"/>
  <c r="H42" i="4"/>
  <c r="H41" i="4"/>
  <c r="P43" i="4"/>
  <c r="P42" i="4"/>
  <c r="P41" i="4"/>
  <c r="J41" i="4"/>
  <c r="J43" i="4"/>
  <c r="J42" i="4"/>
  <c r="R41" i="4"/>
  <c r="R43" i="4"/>
  <c r="R42" i="4"/>
  <c r="D54" i="5"/>
  <c r="H52" i="5"/>
  <c r="J53" i="5"/>
  <c r="L54" i="5"/>
  <c r="P52" i="5"/>
  <c r="R53" i="5"/>
  <c r="T54" i="5"/>
  <c r="X52" i="5"/>
  <c r="Z53" i="5"/>
  <c r="F52" i="5"/>
  <c r="H53" i="5"/>
  <c r="J54" i="5"/>
  <c r="N52" i="5"/>
  <c r="P53" i="5"/>
  <c r="R54" i="5"/>
  <c r="V52" i="5"/>
  <c r="X53" i="5"/>
  <c r="Z54" i="5"/>
  <c r="D52" i="5"/>
  <c r="F53" i="5"/>
  <c r="H54" i="5"/>
  <c r="L52" i="5"/>
  <c r="N53" i="5"/>
  <c r="T52" i="5"/>
  <c r="V53" i="5"/>
  <c r="X54" i="5"/>
  <c r="D53" i="5"/>
  <c r="J52" i="5"/>
  <c r="L53" i="5"/>
  <c r="R52" i="5"/>
  <c r="T53" i="5"/>
  <c r="Z52" i="5"/>
  <c r="F47" i="6"/>
  <c r="H48" i="6"/>
  <c r="J49" i="6"/>
  <c r="N47" i="6"/>
  <c r="P48" i="6"/>
  <c r="R49" i="6"/>
  <c r="V47" i="6"/>
  <c r="X48" i="6"/>
  <c r="Z49" i="6"/>
  <c r="F48" i="6"/>
  <c r="H49" i="6"/>
  <c r="N48" i="6"/>
  <c r="P49" i="6"/>
  <c r="V48" i="6"/>
  <c r="X49" i="6"/>
  <c r="D48" i="6"/>
  <c r="J47" i="6"/>
  <c r="L48" i="6"/>
  <c r="R47" i="6"/>
  <c r="T48" i="6"/>
  <c r="Z47" i="6"/>
  <c r="D49" i="6"/>
  <c r="H47" i="6"/>
  <c r="L49" i="6"/>
  <c r="P47" i="6"/>
  <c r="T49" i="6"/>
  <c r="X47" i="6"/>
  <c r="K10" i="9"/>
  <c r="E9" i="9"/>
  <c r="Q8" i="9"/>
  <c r="Q10" i="9"/>
  <c r="G9" i="9"/>
  <c r="G10" i="9"/>
  <c r="Q9" i="9"/>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alcChain>
</file>

<file path=xl/sharedStrings.xml><?xml version="1.0" encoding="utf-8"?>
<sst xmlns="http://schemas.openxmlformats.org/spreadsheetml/2006/main" count="11182" uniqueCount="1926">
  <si>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</si>
  <si>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</si>
  <si>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</si>
  <si>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</si>
  <si>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</si>
  <si>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</si>
  <si>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</si>
  <si>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</si>
  <si>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</si>
  <si>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</si>
  <si>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</si>
  <si>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</si>
  <si>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</si>
  <si>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</si>
  <si>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</si>
  <si>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</si>
  <si>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</si>
  <si>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</si>
  <si>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</si>
  <si>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</si>
  <si>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</si>
  <si>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</si>
  <si>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</si>
  <si>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</si>
  <si>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</si>
  <si>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</si>
  <si>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</si>
  <si>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</si>
  <si>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</si>
  <si>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</si>
  <si>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</si>
  <si>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</si>
  <si>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</si>
  <si>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</si>
  <si>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</si>
  <si>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</si>
  <si>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</si>
  <si>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</si>
  <si>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</si>
  <si>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</si>
  <si>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</si>
  <si>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</si>
  <si>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</si>
  <si>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</si>
  <si>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</si>
  <si>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</si>
  <si>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</si>
  <si>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</si>
  <si>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</si>
  <si>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</si>
  <si>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</si>
  <si>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</si>
  <si>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</si>
  <si>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</si>
  <si>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</si>
  <si>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</si>
  <si>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</si>
  <si>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</si>
  <si>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</si>
  <si>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</si>
  <si>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</si>
  <si>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</si>
  <si>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</si>
  <si>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</si>
  <si>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</si>
  <si>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</si>
  <si>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</si>
  <si>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</si>
  <si>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</si>
  <si>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</si>
  <si>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</si>
  <si>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</si>
  <si>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</si>
  <si>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</si>
  <si>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</si>
  <si>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</si>
  <si>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</si>
  <si>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</si>
  <si>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</si>
  <si>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</si>
  <si>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</si>
  <si>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</si>
  <si>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</si>
  <si>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</si>
  <si>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</si>
  <si>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</si>
  <si>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</si>
  <si>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</si>
  <si>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</si>
  <si>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</si>
  <si>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</si>
  <si>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</si>
  <si>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</si>
  <si>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</si>
  <si>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</si>
  <si>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</si>
  <si>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</si>
  <si>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</si>
  <si>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</si>
  <si>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</si>
  <si>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</si>
  <si>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</si>
  <si>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</si>
  <si>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</si>
  <si>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</si>
  <si>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</si>
  <si>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</si>
  <si>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</si>
  <si>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</si>
  <si>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</si>
  <si>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</si>
  <si>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</si>
  <si>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</si>
  <si>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</si>
  <si>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</si>
  <si>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</si>
  <si>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</si>
  <si>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</si>
  <si>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</si>
  <si>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</si>
  <si>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</si>
  <si>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</si>
  <si>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</si>
  <si>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</si>
  <si>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</si>
  <si>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</si>
  <si>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</si>
  <si>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</si>
  <si>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</si>
  <si>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</si>
  <si>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</si>
  <si>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</si>
  <si>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</si>
  <si>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</si>
  <si>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</si>
  <si>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</si>
  <si>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</si>
  <si>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</si>
  <si>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</si>
  <si>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</si>
  <si>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</si>
  <si>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</si>
  <si>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</si>
  <si>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</si>
  <si>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</si>
  <si>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</si>
  <si>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</si>
  <si>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</si>
  <si>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</si>
  <si>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</si>
  <si>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</si>
  <si>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</si>
  <si>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</si>
  <si>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</si>
  <si>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</si>
  <si>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</si>
  <si>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</si>
  <si>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</si>
  <si>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</si>
  <si>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</si>
  <si>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</si>
  <si>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</si>
  <si>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</si>
  <si>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</si>
  <si>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</si>
  <si>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</si>
  <si>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</si>
  <si>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</si>
  <si>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</si>
  <si>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</si>
  <si>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</si>
  <si>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</si>
  <si>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</si>
  <si>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</si>
  <si>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</si>
  <si>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</si>
  <si>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</si>
  <si>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</si>
  <si>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</si>
  <si>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</si>
  <si>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</si>
  <si>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</si>
  <si>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</si>
  <si>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</si>
  <si>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</si>
  <si>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</si>
  <si>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</si>
  <si>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</si>
  <si>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</si>
  <si>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</si>
  <si>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</si>
  <si>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</si>
  <si>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</si>
  <si>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</si>
  <si>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</si>
  <si>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</si>
  <si>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</si>
  <si>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</si>
  <si>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</si>
  <si>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</si>
  <si>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</si>
  <si>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</si>
  <si>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</si>
  <si>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</si>
  <si>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</si>
  <si>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</si>
  <si>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</si>
  <si>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</si>
  <si>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</si>
  <si>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</si>
  <si>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</si>
  <si>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</si>
  <si>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</si>
  <si>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</si>
  <si>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</si>
  <si>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</si>
  <si>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</si>
  <si>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</si>
  <si>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</si>
  <si>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</si>
  <si>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</si>
  <si>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</si>
  <si>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</si>
  <si>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</si>
  <si>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</si>
  <si>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</si>
  <si>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</si>
  <si>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</si>
  <si>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</si>
  <si>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</si>
  <si>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</si>
  <si>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</si>
  <si>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</si>
  <si>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</si>
  <si>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</si>
  <si>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</si>
  <si>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</si>
  <si>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</si>
  <si>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</si>
  <si>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</si>
  <si>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</si>
  <si>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</si>
  <si>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</si>
  <si>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</si>
  <si>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</si>
  <si>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</si>
  <si>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</si>
  <si>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</si>
  <si>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</si>
  <si>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</si>
  <si>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</si>
  <si>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</si>
  <si>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</si>
  <si>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</si>
  <si>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</si>
  <si>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</si>
  <si>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</si>
  <si>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</si>
  <si>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</si>
  <si>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</si>
  <si>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</si>
  <si>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</si>
  <si>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</si>
  <si>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</si>
  <si>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</si>
  <si>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</si>
  <si>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</si>
  <si>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</si>
  <si>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</si>
  <si>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</si>
  <si>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</si>
  <si>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</si>
  <si>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</si>
  <si>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</si>
  <si>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</si>
  <si>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</si>
  <si>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</si>
  <si>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</si>
  <si>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</si>
  <si>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</si>
  <si>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</si>
  <si>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</si>
  <si>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</si>
  <si>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</si>
  <si>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</si>
  <si>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</si>
  <si>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</si>
  <si>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</si>
  <si>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</si>
  <si>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</si>
  <si>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</si>
  <si>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</si>
  <si>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</si>
  <si>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</si>
  <si>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</si>
  <si>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</si>
  <si>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</si>
  <si>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</si>
  <si>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</si>
  <si>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</si>
  <si>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</si>
  <si>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</si>
  <si>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</si>
  <si>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</si>
  <si>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</si>
  <si>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</si>
  <si>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</si>
  <si>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</si>
  <si>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</si>
  <si>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</si>
  <si>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</si>
  <si>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</si>
  <si>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</si>
  <si>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</si>
  <si>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</si>
  <si>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</si>
  <si>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</si>
  <si>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</si>
  <si>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</si>
  <si>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</si>
  <si>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</si>
  <si>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</si>
  <si>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</si>
  <si>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</si>
  <si>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</si>
  <si>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</si>
  <si>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</si>
  <si>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</si>
  <si>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</si>
  <si>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</si>
  <si>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</si>
  <si>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</si>
  <si>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</si>
  <si>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</si>
  <si>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</si>
  <si>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</si>
  <si>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</si>
  <si>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</si>
  <si>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</si>
  <si>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</si>
  <si>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</si>
  <si>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</si>
  <si>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</si>
  <si>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</si>
  <si>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</si>
  <si>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</si>
  <si>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</si>
  <si>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</si>
  <si>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</si>
  <si>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</si>
  <si>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</si>
  <si>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</si>
  <si>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</si>
  <si>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</si>
  <si>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</si>
  <si>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</si>
  <si>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</si>
  <si>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</si>
  <si>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</si>
  <si>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</si>
  <si>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</si>
  <si>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</si>
  <si>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</si>
  <si>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</si>
  <si>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</si>
  <si>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</si>
  <si>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</si>
  <si>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</si>
  <si>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</si>
  <si>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</si>
  <si>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</si>
  <si>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</si>
  <si>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</si>
  <si>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</si>
  <si>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</si>
  <si>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</si>
  <si>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</si>
  <si>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</si>
  <si>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</si>
  <si>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</si>
  <si>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</si>
  <si>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</si>
  <si>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</si>
  <si>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</si>
  <si>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</si>
  <si>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</si>
  <si>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</si>
  <si>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</si>
  <si>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</si>
  <si>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</si>
  <si>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</si>
  <si>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</si>
  <si>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</si>
  <si>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</si>
  <si>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</si>
  <si>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</si>
  <si>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</si>
  <si>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</si>
  <si>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</si>
  <si>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</si>
  <si>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</si>
  <si>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</si>
  <si>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</si>
  <si>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</si>
  <si>
    <t>BNP Paribas Flexi Debt Fund-Reg-A(G)</t>
  </si>
  <si>
    <t>Franklin India Dynamic Accrual Fund-Segregated Portfolio 3-(G)</t>
  </si>
  <si>
    <t>Franklin India Dynamic Accrual Fund-Segregated Portfolio 3-(G)-Direct Plan</t>
  </si>
  <si>
    <t>HSBC Flexi Debt-Reg(G)</t>
  </si>
  <si>
    <t>Median</t>
  </si>
  <si>
    <t>BOI AXA Tax Advantage-Eco(G)</t>
  </si>
  <si>
    <t>Aditya Birla SL Liquid Fund(DAP)</t>
  </si>
  <si>
    <t>Aditya Birla SL Liquid Fund-Inst(G)</t>
  </si>
  <si>
    <t>Aditya Birla SL Liquid Fund-Ret(G)</t>
  </si>
  <si>
    <t>Axis Liquid-Ret(G)</t>
  </si>
  <si>
    <t>Baroda Liquid-Reg(G)</t>
  </si>
  <si>
    <t>BNP Paribas Liquid Fund-Reg(G)</t>
  </si>
  <si>
    <t>Edelweiss Liquid-Ret(G)</t>
  </si>
  <si>
    <t>Franklin India Liquid Fund-Inst(G)</t>
  </si>
  <si>
    <t>Franklin India Liquid Fund-Reg(G)</t>
  </si>
  <si>
    <t>Franklin India Liquid Fund-Super Inst(G)</t>
  </si>
  <si>
    <t>HSBC Cash-Reg(G)</t>
  </si>
  <si>
    <t>Invesco India Liquid-Reg(G)</t>
  </si>
  <si>
    <t>JM Liquid Fund-Super Inst(G)</t>
  </si>
  <si>
    <t>Nippon India Liquid Fund-Ret(G)</t>
  </si>
  <si>
    <t>SBI Liquid Fund-Inst(G)</t>
  </si>
  <si>
    <t>Sundaram Money Fund-Ret(G)</t>
  </si>
  <si>
    <t>Taurus Liquid Fund-Super Inst(G)</t>
  </si>
  <si>
    <t>Taurus Liquid-(G)</t>
  </si>
  <si>
    <t>UTI Liquid Cash Plan-Discontinued-Reg(G)</t>
  </si>
  <si>
    <t>Absolute</t>
  </si>
  <si>
    <t>CAGR</t>
  </si>
  <si>
    <t>Absolute / CAGR</t>
  </si>
  <si>
    <t>Returns Less Than 1 Year are Absolute; Returns More Than 1 Year are in CAGR</t>
  </si>
  <si>
    <t>Returns Less Than 1 Year are Annualised; Returns More Than 1 Year are in CAGR</t>
  </si>
  <si>
    <t>Mahindra Manulife ELSS Kar Bachat Yojana(G)-Direct Plan</t>
  </si>
  <si>
    <t>Mahindra Manulife ELSS Kar Bachat Yojana-Reg(G)</t>
  </si>
  <si>
    <t>Mahindra Manulife Liquid Fund(G)-Direct Plan</t>
  </si>
  <si>
    <t>Mahindra Manulife Liquid Fund-Reg(G)</t>
  </si>
  <si>
    <t>Equity - Large Cap Fund (Direct)</t>
  </si>
  <si>
    <t>Equity - Large Cap Fund (Regular)</t>
  </si>
  <si>
    <t>Equity - Large &amp; Mid Cap (Direct)</t>
  </si>
  <si>
    <t>Equity - Large &amp; Mid Cap (Regular)</t>
  </si>
  <si>
    <t>Equity - Mid Cap Fund (Direct)</t>
  </si>
  <si>
    <t>Equity - Mid Cap Fund (Regular)</t>
  </si>
  <si>
    <t>Equity - Small Cap Fund (Direct)</t>
  </si>
  <si>
    <t>Equity - Small Cap Fund (Regular)</t>
  </si>
  <si>
    <t>Equity - Multi Cap Fund (Direct)</t>
  </si>
  <si>
    <t>Equity - Multi Cap Fund (Regular)</t>
  </si>
  <si>
    <t>Equity - Focused Fund (Direct)</t>
  </si>
  <si>
    <t>Equity - Focused Fund (Regular)</t>
  </si>
  <si>
    <t>Equity - Contra Fund (Direct)</t>
  </si>
  <si>
    <t>Equity - Contra Fund (Regular)</t>
  </si>
  <si>
    <t>Equity - Dividend Yield (Direct)</t>
  </si>
  <si>
    <t>Equity - Dividend Yield (Regular)</t>
  </si>
  <si>
    <t>Debt - Overnight Fund (Direct)</t>
  </si>
  <si>
    <t>Debt - Overnight Fund (Regular)</t>
  </si>
  <si>
    <t>Hybrid - Aggressive (Direct)</t>
  </si>
  <si>
    <t>Hybrid - Aggressive (Regular)</t>
  </si>
  <si>
    <t>Hybrid - Balanced Advtg. (Direct)</t>
  </si>
  <si>
    <t>Hybrid - Balanced Advtg. (Regular)</t>
  </si>
  <si>
    <t>Hybrid - Multi Asset Allo (Regular)</t>
  </si>
  <si>
    <t>Hybrid - Multi Asset Allo (Direct)</t>
  </si>
  <si>
    <t>Gold - ETFs</t>
  </si>
  <si>
    <t>Gold - Savings Fund</t>
  </si>
  <si>
    <t>Debt - Low Duration (Direct)</t>
  </si>
  <si>
    <t>Debt - Low Duration (Regular)</t>
  </si>
  <si>
    <t>Debt - Money Market (Direct)</t>
  </si>
  <si>
    <t>Debt - Money Market (Regular)</t>
  </si>
  <si>
    <t>Debt - Floating Rate (Regular)</t>
  </si>
  <si>
    <t>Debt - Floating Rate (Direct)</t>
  </si>
  <si>
    <t>Debt - Short Duration (Direct)</t>
  </si>
  <si>
    <t>Debt - Short Duration (Regular)</t>
  </si>
  <si>
    <t>Debt - Medium / Long (Direct)</t>
  </si>
  <si>
    <t>Debt - Medium / Long (Regular)</t>
  </si>
  <si>
    <t>Debt - G-Sec Fund (Direct)</t>
  </si>
  <si>
    <t>Debt - G-Sec Fund (Regular)</t>
  </si>
  <si>
    <t>Debt - Banking &amp; PSU (Direct)</t>
  </si>
  <si>
    <t>Debt - Banking &amp; PSU (Regular)</t>
  </si>
  <si>
    <t xml:space="preserve">Category: Aggressive Hybrid Fund </t>
  </si>
  <si>
    <t>Aggressive Hybrid Fund</t>
  </si>
  <si>
    <t>Aditya Birla SL Equity Hybrid '95 Fund(G)</t>
  </si>
  <si>
    <t>Aditya Birla SL Equity Hybrid '95 Fund(G)-Direct Plan</t>
  </si>
  <si>
    <t>Axis Equity Hybrid Fund(G)-Direct Plan</t>
  </si>
  <si>
    <t>Axis Equity Hybrid Fund-Reg(G)</t>
  </si>
  <si>
    <t>Baroda Hybrid Equity Fund(G)</t>
  </si>
  <si>
    <t>Baroda Hybrid Equity Fund(G)-Direct Plan</t>
  </si>
  <si>
    <t>BNP Paribas Equity Hybrid Fund(G)-Direct Plan</t>
  </si>
  <si>
    <t>BNP Paribas Equity Hybrid Fund-Reg(G)</t>
  </si>
  <si>
    <t>BOI AXA Mid &amp; Small Cap Equity &amp; Debt Fund(G)-Direct Plan</t>
  </si>
  <si>
    <t>BOI AXA Mid &amp; Small Cap Equity &amp; Debt Fund-Reg(G)</t>
  </si>
  <si>
    <t>Canara Rob Equity Hybrid Fund(G)-Direct Plan</t>
  </si>
  <si>
    <t>Canara Rob Equity Hybrid Fund-Reg(G)</t>
  </si>
  <si>
    <t>DSP Equity &amp; Bond Fund(G)-Direct Plan</t>
  </si>
  <si>
    <t>DSP Equity &amp; Bond Fund-Reg(G)</t>
  </si>
  <si>
    <t>Edelweiss Aggressive Hybrid Fund(G)-Direct Plan</t>
  </si>
  <si>
    <t>Edelweiss Aggressive Hybrid Fund-Reg(G)</t>
  </si>
  <si>
    <t>Essel Equity Hybrid Fund(G)-Direct Plan</t>
  </si>
  <si>
    <t>Essel Equity Hybrid Fund-Reg(G)</t>
  </si>
  <si>
    <t>Franklin India Equity Hybrid Fund(G)</t>
  </si>
  <si>
    <t>Franklin India Equity Hybrid Fund(G)-Direct Plan</t>
  </si>
  <si>
    <t>HDFC Hybrid Equity Fund(G)</t>
  </si>
  <si>
    <t>HDFC Hybrid Equity Fund(G)-Direct Plan(Adjusted)</t>
  </si>
  <si>
    <t>HSBC Equity Hybrid Fund(G)-Direct Plan</t>
  </si>
  <si>
    <t>HSBC Equity Hybrid Fund-Reg(G)</t>
  </si>
  <si>
    <t>ICICI Pru Equity &amp; Debt Fund(G)</t>
  </si>
  <si>
    <t>ICICI Pru Equity &amp; Debt Fund(G)-Direct Plan</t>
  </si>
  <si>
    <t>IDBI Hybrid Equity Fund(G)</t>
  </si>
  <si>
    <t>IDBI Hybrid Equity Fund(G)-Direct Plan</t>
  </si>
  <si>
    <t>IDFC Hybrid Equity Fund(G)-Direct Plan</t>
  </si>
  <si>
    <t>IDFC Hybrid Equity Fund-Reg(G)</t>
  </si>
  <si>
    <t>Indiabulls Equity Hybrid Fund(G)-Direct Plan</t>
  </si>
  <si>
    <t>Indiabulls Equity Hybrid Fund-Reg(G)</t>
  </si>
  <si>
    <t>Invesco India Equity &amp; Bond Fund(G)-Direct Plan</t>
  </si>
  <si>
    <t>Invesco India Equity &amp; Bond Fund-Reg(G)</t>
  </si>
  <si>
    <t>JM Equity Hybrid Fund(G)</t>
  </si>
  <si>
    <t>JM Equity Hybrid Fund(G)-Direct Plan</t>
  </si>
  <si>
    <t>Kotak Equity Hybrid Fund(D)</t>
  </si>
  <si>
    <t>Kotak Equity Hybrid Fund(D)-Direct Plan</t>
  </si>
  <si>
    <t>L&amp;T Hybrid Equity Fund(G)-Direct Plan</t>
  </si>
  <si>
    <t>L&amp;T Hybrid Equity Fund-Reg(G)</t>
  </si>
  <si>
    <t>LIC MF Equity Hybrid Fund(G)</t>
  </si>
  <si>
    <t>LIC MF Equity Hybrid Fund(G)-Direct Plan</t>
  </si>
  <si>
    <t>Mahindra Manulife Hybrid Equity Nivesh Yojana(G)-Direct Plan</t>
  </si>
  <si>
    <t>Mahindra Manulife Hybrid Equity Nivesh Yojana-Reg(G)</t>
  </si>
  <si>
    <t>Mahindra MF Bal Vikas Yojana-Compulsory Lock-in-Reg(G)</t>
  </si>
  <si>
    <t>Mirae Asset Hybrid Equity Fund(G)-Direct Plan</t>
  </si>
  <si>
    <t>Mirae Asset Hybrid Equity Fund-Reg(G)</t>
  </si>
  <si>
    <t>Motilal Oswal Equity Hybrid Fund(G)-Direct Plan</t>
  </si>
  <si>
    <t>Motilal Oswal Equity Hybrid Fund-Reg(G)</t>
  </si>
  <si>
    <t>Nippon India Equity Hybrid Fund(G)</t>
  </si>
  <si>
    <t>Nippon India Equity Hybrid Fund(G)-Direct Plan</t>
  </si>
  <si>
    <t>Nippon India Equity Hybrid Fund-Segregated Portfolio 1-(G)</t>
  </si>
  <si>
    <t>Nippon India Equity Hybrid Fund-Segregated Portfolio 1-(G)-Direct Plan</t>
  </si>
  <si>
    <t>Nippon India Equity Hybrid Fund-Segregated Portfolio 2-(G)</t>
  </si>
  <si>
    <t>Nippon India Equity Hybrid Fund-Segregated Portfolio 2-(G)-Direct Plan</t>
  </si>
  <si>
    <t>PGIM India Hybrid Equity Fund(G)</t>
  </si>
  <si>
    <t>PGIM India Hybrid Equity Fund(G)-Direct Plan</t>
  </si>
  <si>
    <t>Principal Hybrid Equity Fund(G)</t>
  </si>
  <si>
    <t>Principal Hybrid Equity Fund(G)-Direct Plan</t>
  </si>
  <si>
    <t>Quant Absolute Fund(G)</t>
  </si>
  <si>
    <t>Quant Absolute Fund(G)-Direct Plan</t>
  </si>
  <si>
    <t>SBI Equity Hybrid Fund(D)-Direct Plan</t>
  </si>
  <si>
    <t>SBI Equity Hybrid Fund-Reg(D)</t>
  </si>
  <si>
    <t>Shriram Hybrid Equity Fund(G)-Direct Plan</t>
  </si>
  <si>
    <t>Shriram Hybrid Equity Fund-Reg(G)</t>
  </si>
  <si>
    <t>Sundaram Equity Hybrid Fund(G)</t>
  </si>
  <si>
    <t>Sundaram Equity Hybrid Fund(G)-Direct Plan</t>
  </si>
  <si>
    <t>Tata Hybrid Equity Fund(G)-Direct Plan</t>
  </si>
  <si>
    <t>Tata Hybrid Equity Fund-Reg(G)</t>
  </si>
  <si>
    <t>UTI Hybrid Equity Fund(G)-Direct Plan</t>
  </si>
  <si>
    <t>UTI Hybrid Equity Fund-Reg(G)</t>
  </si>
  <si>
    <t xml:space="preserve">Category: Balanced Advantage </t>
  </si>
  <si>
    <t>Balanced Advantage</t>
  </si>
  <si>
    <t>Aditya Birla SL Balanced Advantage Fund(G)</t>
  </si>
  <si>
    <t>Aditya Birla SL Balanced Advantage Fund(G)-Direct Plan</t>
  </si>
  <si>
    <t>HDFC Balanced Advantage Fund(G)</t>
  </si>
  <si>
    <t>HDFC Balanced Advantage Fund(G)-Direct Plan(Adjusted)</t>
  </si>
  <si>
    <t>ICICI Pru Balanced Advantage Fund(G)</t>
  </si>
  <si>
    <t>ICICI Pru Balanced Advantage Fund(G)-Direct Plan</t>
  </si>
  <si>
    <t>ITI Balanced Advantage Fund(G)-Direct Plan</t>
  </si>
  <si>
    <t>ITI Balanced Advantage Fund-Reg(G)</t>
  </si>
  <si>
    <t>Kotak Balanced Advantage Fund(G)-Direct Plan</t>
  </si>
  <si>
    <t>Kotak Balanced Advantage Fund-Reg(G)</t>
  </si>
  <si>
    <t>L&amp;T Balanced Advantage Fund(G)-Direct Plan</t>
  </si>
  <si>
    <t>L&amp;T Balanced Advantage Fund-Reg(G)</t>
  </si>
  <si>
    <t>Nippon India Balanced Advantage Fund(G)</t>
  </si>
  <si>
    <t>Nippon India Balanced Advantage Fund(G)-Direct Plan</t>
  </si>
  <si>
    <t>Sundaram Balanced Advantage Fund(G)-Direct Plan</t>
  </si>
  <si>
    <t>Sundaram Balanced Advantage Fund-Reg(G)</t>
  </si>
  <si>
    <t>Tata Balanced Adv Fund(G)-Direct Plan</t>
  </si>
  <si>
    <t>Tata Balanced Adv Fund-Reg(G)</t>
  </si>
  <si>
    <t>Union Balanced Advantage Fund(G)-Direct Plan</t>
  </si>
  <si>
    <t>Union Balanced Advantage Fund-Reg(G)</t>
  </si>
  <si>
    <t xml:space="preserve">Category: Banking and PSU Fund </t>
  </si>
  <si>
    <t>Banking and PSU Fund</t>
  </si>
  <si>
    <t>Aditya Birla SL Banking &amp; PSU Debt(G)</t>
  </si>
  <si>
    <t>Aditya Birla SL Banking &amp; PSU Debt(G)-Direct Plan</t>
  </si>
  <si>
    <t>Axis Banking &amp; PSU Debt Fund(G)-Direct Plan</t>
  </si>
  <si>
    <t>Axis Banking &amp; PSU Debt Fund-Reg(G)</t>
  </si>
  <si>
    <t>DSP Banking &amp; PSU Debt Fund(G)-Direct Plan</t>
  </si>
  <si>
    <t>DSP Banking &amp; PSU Debt Fund-Reg(G)</t>
  </si>
  <si>
    <t>Edelweiss Banking and PSU Debt Fund(G)-Direct Plan</t>
  </si>
  <si>
    <t>Edelweiss Banking and PSU Debt Fund-Reg(G)</t>
  </si>
  <si>
    <t>Franklin India Banking &amp; PSU Debt Fund(G)</t>
  </si>
  <si>
    <t>Franklin India Banking &amp; PSU Debt Fund(G)-Direct Plan</t>
  </si>
  <si>
    <t>HDFC Banking and PSU Debt Fund(G)-Direct Plan</t>
  </si>
  <si>
    <t>HDFC Banking and PSU Debt Fund-Reg(G)</t>
  </si>
  <si>
    <t>ICICI Pru Banking &amp; PSU Debt Fund(G)</t>
  </si>
  <si>
    <t>ICICI Pru Banking &amp; PSU Debt Fund(G)-Direct Plan</t>
  </si>
  <si>
    <t>IDFC Banking &amp; PSU Debt Fund(G)-Direct Plan</t>
  </si>
  <si>
    <t>IDFC Banking &amp; PSU Debt Fund-Reg(G)</t>
  </si>
  <si>
    <t>Indiabulls Banking &amp; PSU Debt Fund(G)-Direct Plan</t>
  </si>
  <si>
    <t>Indiabulls Banking &amp; PSU Debt Fund-Reg(G)</t>
  </si>
  <si>
    <t>Invesco India Banking &amp; PSU Debt Fund(G)</t>
  </si>
  <si>
    <t>Invesco India Banking &amp; PSU Debt Fund(G)-Direct Plan</t>
  </si>
  <si>
    <t>Kotak Banking and PSU Debt Fund(G)</t>
  </si>
  <si>
    <t>Kotak Banking and PSU Debt Fund(G)-Direct Plan</t>
  </si>
  <si>
    <t>L&amp;T Banking and PSU Debt Fund(G)-Direct Plan</t>
  </si>
  <si>
    <t>L&amp;T Banking and PSU Debt Fund-Reg(G)</t>
  </si>
  <si>
    <t>LIC MF Banking &amp; PSU Debt Fund(G)</t>
  </si>
  <si>
    <t>LIC MF Banking &amp; PSU Debt Fund(G)-Direct Plan</t>
  </si>
  <si>
    <t>Nippon India Banking &amp; PSU Debt Fund(G)</t>
  </si>
  <si>
    <t>Nippon India Banking &amp; PSU Debt Fund(G)-Direct Plan</t>
  </si>
  <si>
    <t>PGIM India Banking &amp; PSU Debt Fund(G)</t>
  </si>
  <si>
    <t>PGIM India Banking &amp; PSU Debt Fund(G)-Direct Plan</t>
  </si>
  <si>
    <t>SBI Banking and PSU Fund(G)-Direct Plan</t>
  </si>
  <si>
    <t>SBI Banking and PSU Fund-Reg(G)</t>
  </si>
  <si>
    <t>Sundaram Banking &amp; PSU Debt Fund(G)</t>
  </si>
  <si>
    <t>Sundaram Banking &amp; PSU Debt Fund(G)-Direct Plan</t>
  </si>
  <si>
    <t>Tata Banking &amp; PSU Debt Fund(G)-Direct Plan</t>
  </si>
  <si>
    <t>Tata Banking &amp; PSU Debt Fund-Reg(G)</t>
  </si>
  <si>
    <t>UTI Banking &amp; PSU Debt Fund(G)-Direct Plan</t>
  </si>
  <si>
    <t>UTI Banking &amp; PSU Debt Fund-Reg(G)</t>
  </si>
  <si>
    <t xml:space="preserve">Category: Contra </t>
  </si>
  <si>
    <t>Contra</t>
  </si>
  <si>
    <t>Invesco India Contra Fund(G)</t>
  </si>
  <si>
    <t>Invesco India Contra Fund(G)-Direct Plan</t>
  </si>
  <si>
    <t>Kotak India EQ Contra Fund(G)</t>
  </si>
  <si>
    <t>Kotak India EQ Contra Fund(G)-Direct Plan</t>
  </si>
  <si>
    <t>SBI Contra Fund(D)-Direct Plan</t>
  </si>
  <si>
    <t>SBI Contra Fund-Reg(D)</t>
  </si>
  <si>
    <t xml:space="preserve">Category: Corporate Bond </t>
  </si>
  <si>
    <t>Corporate Bond</t>
  </si>
  <si>
    <t>Aditya Birla SL Corp Bond Fund(G)</t>
  </si>
  <si>
    <t>Aditya Birla SL Corp Bond Fund(G)-Direct Plan</t>
  </si>
  <si>
    <t>Axis Corp Debt Fund(G)-Direct Plan</t>
  </si>
  <si>
    <t>Axis Corp Debt Fund-Reg(G)</t>
  </si>
  <si>
    <t>BNP Paribas Corp Bond Fund(G)</t>
  </si>
  <si>
    <t>BNP Paribas Corp Bond Fund(G)-Direct Plan</t>
  </si>
  <si>
    <t>Canara Rob Corp Bond Fund(G)-Direct Plan</t>
  </si>
  <si>
    <t>Canara Rob Corp Bond Fund-Reg(G)</t>
  </si>
  <si>
    <t>DSP Corp Bond Fund(G)-Direct Plan</t>
  </si>
  <si>
    <t>DSP Corp Bond Fund-Reg(G)</t>
  </si>
  <si>
    <t>Edelweiss Corporate Bond Fund(G)-Direct Plan</t>
  </si>
  <si>
    <t>Edelweiss Corporate Bond Fund-Reg(G)</t>
  </si>
  <si>
    <t>Franklin India Corp Debt Fund-A(G)</t>
  </si>
  <si>
    <t>Franklin India Corp Debt Fund-A(G)-Direct Plan</t>
  </si>
  <si>
    <t>Franklin India Short Term Income Plan-Segregated Portfolio 1-Ret(G)</t>
  </si>
  <si>
    <t>HDFC Corp Bond Fund(G)</t>
  </si>
  <si>
    <t>HDFC Corp Bond Fund(G)-Direct Plan</t>
  </si>
  <si>
    <t>ICICI Pru Corp Bond Fund(G)</t>
  </si>
  <si>
    <t>ICICI Pru Corp Bond Fund(G)-Direct Plan</t>
  </si>
  <si>
    <t>IDFC Corp Bond Fund(G)-Direct Plan</t>
  </si>
  <si>
    <t>IDFC Corp Bond Fund-Reg(G)</t>
  </si>
  <si>
    <t>Invesco India Corporate Bond Fund(G)</t>
  </si>
  <si>
    <t>Invesco India Corporate Bond Fund(G)-Direct Plan</t>
  </si>
  <si>
    <t>Kotak Corporate Bond Fund(G)</t>
  </si>
  <si>
    <t>Kotak Corporate Bond Fund(G)-Direct Plan</t>
  </si>
  <si>
    <t>L&amp;T Triple Ace Bond Fund(G)-Direct Plan</t>
  </si>
  <si>
    <t>L&amp;T Triple Ace Bond Fund-Reg(G)</t>
  </si>
  <si>
    <t>PGIM India Premier Bond Fund(G)</t>
  </si>
  <si>
    <t>PGIM India Premier Bond Fund(G)-Direct Plan</t>
  </si>
  <si>
    <t>SBI Corp Bond Fund(G)-Direct Plan</t>
  </si>
  <si>
    <t>SBI Corp Bond Fund-Reg(G)</t>
  </si>
  <si>
    <t>Sundaram Corp Bond Fund(G)</t>
  </si>
  <si>
    <t>Sundaram Corp Bond Fund(G)-Direct Plan</t>
  </si>
  <si>
    <t>Tata Corp Bond Fund(G)-Direct Plan(Segregated Portfolio 1)</t>
  </si>
  <si>
    <t>Tata Corp Bond Fund-Reg(G)(Segregated Portfolio 1)</t>
  </si>
  <si>
    <t>Union Corporate Bond Fund(G)-Direct Plan</t>
  </si>
  <si>
    <t>Union Corporate Bond Fund-Reg(G)</t>
  </si>
  <si>
    <t>UTI Corporate Bond Fund(G)-Direct Plan</t>
  </si>
  <si>
    <t>UTI Corporate Bond Fund-Reg(G)</t>
  </si>
  <si>
    <t xml:space="preserve">Category: Credit Risk Fund </t>
  </si>
  <si>
    <t>Credit Risk Fund</t>
  </si>
  <si>
    <t>Aditya Birla SL Credit Risk Fund(G)-Direct Plan</t>
  </si>
  <si>
    <t>Aditya Birla SL Credit Risk Fund-Reg(G)</t>
  </si>
  <si>
    <t>Aditya Birla SL Credit Risk Fund-Segregated Portfolio 1(G)-Direct Plan</t>
  </si>
  <si>
    <t>Aditya Birla SL Credit Risk Fund-Segregated Portfolio 1-Reg(G)</t>
  </si>
  <si>
    <t>Axis Credit Risk Fund(G)-Direct Plan</t>
  </si>
  <si>
    <t>Axis Credit Risk Fund-Reg(G)</t>
  </si>
  <si>
    <t>Baroda Credit Risk Fund-A(G)</t>
  </si>
  <si>
    <t>Baroda Credit Risk Fund-A-Segregated Portfolio 1(G)</t>
  </si>
  <si>
    <t>Baroda Credit Risk Fund-B(G)-Direct Plan</t>
  </si>
  <si>
    <t>Baroda Credit Risk Fund-B-Segregated Portfolio 1(G)-Direct Plan</t>
  </si>
  <si>
    <t>BOI AXA Credit Risk Fund(G)-Direct Plan</t>
  </si>
  <si>
    <t>BOI AXA Credit Risk Fund-Reg(G)</t>
  </si>
  <si>
    <t>DSP Credit Risk Fund(G)-Direct Plan</t>
  </si>
  <si>
    <t>DSP Credit Risk Fund-Reg(G)</t>
  </si>
  <si>
    <t>Franklin India Credit Risk Fund(G)</t>
  </si>
  <si>
    <t>Franklin India Credit Risk Fund(G)-Direct Plan</t>
  </si>
  <si>
    <t>Franklin India Credit Risk Fund-Segregated Portfolio 1-(G)</t>
  </si>
  <si>
    <t>Franklin India Credit Risk Fund-Segregated Portfolio 1-(G)-Direct Plan</t>
  </si>
  <si>
    <t>Franklin India Credit Risk Fund-Segregated Portfolio 2-(G)</t>
  </si>
  <si>
    <t>Franklin India Credit Risk Fund-Segregated Portfolio 2-(G)-Direct Plan</t>
  </si>
  <si>
    <t>Franklin India Credit Risk Fund-Segregated Portfolio 3-(G)</t>
  </si>
  <si>
    <t>Franklin India Credit Risk Fund-Segregated Portfolio 3-(G)-Direct Plan</t>
  </si>
  <si>
    <t>HDFC Credit Risk Debt Fund-(G)</t>
  </si>
  <si>
    <t>HDFC Credit Risk Debt Fund-(G)-Direct Plan</t>
  </si>
  <si>
    <t>ICICI Pru Credit Risk Fund(G)</t>
  </si>
  <si>
    <t>ICICI Pru Credit Risk Fund(G)-Direct Plan</t>
  </si>
  <si>
    <t>IDBI Credit Risk Fund(G)</t>
  </si>
  <si>
    <t>IDBI Credit Risk Fund(G)-Direct Plan</t>
  </si>
  <si>
    <t>IDFC Credit Risk Fund(G)-Direct Plan</t>
  </si>
  <si>
    <t>IDFC Credit Risk Fund-Reg(G)</t>
  </si>
  <si>
    <t>Invesco India Credit Risk Fund(G)</t>
  </si>
  <si>
    <t>Invesco India Credit Risk Fund(G)-Direct Plan</t>
  </si>
  <si>
    <t>Kotak Credit Risk Fund(G)</t>
  </si>
  <si>
    <t>Kotak Credit Risk Fund(G)-Direct Plan</t>
  </si>
  <si>
    <t>L&amp;T Credit Risk Fund(G)</t>
  </si>
  <si>
    <t>L&amp;T Credit Risk Fund(G)-Direct Plan</t>
  </si>
  <si>
    <t>Mahindra Manulife Credit Risk Fund-(G)-Direct Plan</t>
  </si>
  <si>
    <t>Mahindra Manulife Credit Risk Fund-Reg(G)</t>
  </si>
  <si>
    <t>Nippon India Credit Risk Fund(G)</t>
  </si>
  <si>
    <t>Nippon India Credit Risk Fund(G)-Direct Plan</t>
  </si>
  <si>
    <t>Nippon India Credit Risk Fund-Segregated Portfolio 1-(G)</t>
  </si>
  <si>
    <t>Nippon India Credit Risk Fund-Segregated Portfolio 1-(G)-Direct Plan</t>
  </si>
  <si>
    <t>Nippon India Credit Risk Fund-Segregated Portfolio 2-(G)</t>
  </si>
  <si>
    <t>Nippon India Credit Risk Fund-Segregated Portfolio 2-(G)-Direct Plan</t>
  </si>
  <si>
    <t>PGIM India Credit Risk Fund(G)-Direct Plan</t>
  </si>
  <si>
    <t>PGIM India Credit Risk Fund-Reg(G)</t>
  </si>
  <si>
    <t>PGIM India Credit Risk Fund-Segregated Portfolio 1-(G)-Direct Plan</t>
  </si>
  <si>
    <t>PGIM India Credit Risk Fund-Segregated Portfolio 1-Reg(G)</t>
  </si>
  <si>
    <t>Principal Credit Risk Fund(G)</t>
  </si>
  <si>
    <t>Principal Credit Risk Fund(G)-Direct Plan</t>
  </si>
  <si>
    <t>SBI Credit Risk Fund(G)-Direct Plan</t>
  </si>
  <si>
    <t>SBI Credit Risk Fund-Reg(G)</t>
  </si>
  <si>
    <t>Sundaram Short Term Credit Risk Fund(G)</t>
  </si>
  <si>
    <t>Sundaram Short Term Credit Risk Fund(G)-Direct Plan</t>
  </si>
  <si>
    <t>UTI Credit Risk Fund (Segregated - 06032020)(G)-Direct Plan</t>
  </si>
  <si>
    <t>UTI Credit Risk Fund (Segregated - 06032020)-Reg(G)</t>
  </si>
  <si>
    <t>UTI Credit Risk Fund (Segregated - 13092019)(G)-Direct Plan</t>
  </si>
  <si>
    <t>UTI Credit Risk Fund (Segregated - 13092019)-Reg(G)</t>
  </si>
  <si>
    <t>UTI Credit Risk Fund (Segregated - 17022020)(G)-Direct Plan</t>
  </si>
  <si>
    <t>UTI Credit Risk Fund (Segregated - 17022020)-Reg(G)</t>
  </si>
  <si>
    <t>UTI Credit Risk Fund(G)-Direct Plan</t>
  </si>
  <si>
    <t>UTI Credit Risk Fund-Reg(G)</t>
  </si>
  <si>
    <t xml:space="preserve">Category: Debt </t>
  </si>
  <si>
    <t>Debt</t>
  </si>
  <si>
    <t>BHARAT Bond ETF - April 2023</t>
  </si>
  <si>
    <t>BHARAT Bond ETF - April 2030</t>
  </si>
  <si>
    <t>LIC MF G-Sec LT ETF-(G)</t>
  </si>
  <si>
    <t>Nippon India ETF Long Term Gilt</t>
  </si>
  <si>
    <t>SBI-ETF 10 Year Gilt</t>
  </si>
  <si>
    <t xml:space="preserve">Category: Debt Oriented </t>
  </si>
  <si>
    <t>Debt Oriented</t>
  </si>
  <si>
    <t>Aditya Birla SL Active Debt Multi-Mgr FoF(G)</t>
  </si>
  <si>
    <t>Aditya Birla SL Active Debt Multi-Mgr FoF(G)-Direct Plan</t>
  </si>
  <si>
    <t>Aditya Birla SL Asset Allocator Multi Manager FoF(G)</t>
  </si>
  <si>
    <t>Aditya Birla SL Asset Allocator Multi Manager FoF(G)-Direct Plan</t>
  </si>
  <si>
    <t>Aditya Birla SL Financial Planning FOF Conservative Plan(G)</t>
  </si>
  <si>
    <t>Aditya Birla SL Financial Planning FOF Conservative Plan(G)-Direct Plan</t>
  </si>
  <si>
    <t>Aditya Birla SL Financial Planning FOF Moderate Plan(G)</t>
  </si>
  <si>
    <t>Aditya Birla SL Financial Planning FOF Moderate Plan(G)-Direct Plan</t>
  </si>
  <si>
    <t>Axis All Seasons Debt FOFs(G)-Direct Plan</t>
  </si>
  <si>
    <t>Axis All Seasons Debt FOFs-Reg(G)</t>
  </si>
  <si>
    <t>BHARAT Bond FOF - April 2023 -(G)-Direct Plan</t>
  </si>
  <si>
    <t>BHARAT Bond FOF - April 2023 -Reg(G)</t>
  </si>
  <si>
    <t>BHARAT Bond FOF - April 2030 -(G)-Direct Plan</t>
  </si>
  <si>
    <t>BHARAT Bond FOF - April 2030 -Reg(G)</t>
  </si>
  <si>
    <t>Franklin India Dynamic Asset Allocation FOFs(G)</t>
  </si>
  <si>
    <t>Franklin India Dynamic Asset Allocation FOFs(G)-Direct Plan</t>
  </si>
  <si>
    <t>Franklin India Life Stage FOFs-40(G)</t>
  </si>
  <si>
    <t>Franklin India Life Stage FOFs-40(G)-Direct Plan</t>
  </si>
  <si>
    <t>Franklin India Life Stage FOFs-50 Plus(G)</t>
  </si>
  <si>
    <t>Franklin India Life Stage FOFs-50 Plus(G)-Direct Plan</t>
  </si>
  <si>
    <t>Franklin India Life Stage FOFs-50s +FR(G)</t>
  </si>
  <si>
    <t>Franklin India Life Stage FOFs-50s +FR(G)-Direct Plan</t>
  </si>
  <si>
    <t>Franklin India Multi-Asset Solution Fund(G)</t>
  </si>
  <si>
    <t>Franklin India Multi-Asset Solution Fund(G)-Direct Plan</t>
  </si>
  <si>
    <t>HDFC Dynamic PE Ratio FOF(G)-Direct Plan</t>
  </si>
  <si>
    <t>HDFC Dynamic PE Ratio FOF-Reg(G)</t>
  </si>
  <si>
    <t>HSBC Managed Solutions India-Conservative(G)</t>
  </si>
  <si>
    <t>HSBC Managed Solutions India-Conservative(G)-Direct Plan</t>
  </si>
  <si>
    <t>ICICI Pru Asset Allocator Fund(FOF)(G)</t>
  </si>
  <si>
    <t>ICICI Pru Asset Allocator Fund(FOF)(G)-Direct Plan</t>
  </si>
  <si>
    <t>ICICI Pru Debt Mgmt Fund(FOF)(G)</t>
  </si>
  <si>
    <t>ICICI Pru Debt Mgmt Fund(FOF)(G)-Direct Plan</t>
  </si>
  <si>
    <t>ICICI Pru Income Optimizer Fund(FOF)(G)</t>
  </si>
  <si>
    <t>ICICI Pru Income Optimizer Fund(FOF)(G)-Direct Plan</t>
  </si>
  <si>
    <t>IDFC All Seasons Bond Fund(G)-Direct Plan</t>
  </si>
  <si>
    <t>IDFC All Seasons Bond Fund-Reg(G)</t>
  </si>
  <si>
    <t>IDFC Asset Alloc FoF-Cons(G)-Direct Plan</t>
  </si>
  <si>
    <t>IDFC Asset Alloc FoF-Cons-Reg(G)</t>
  </si>
  <si>
    <t>IDFC Asset Alloc FoF-Mod-(G)-Direct Plan</t>
  </si>
  <si>
    <t>IDFC Asset Alloc FoF-Mod-Reg(G)</t>
  </si>
  <si>
    <t>Kotak Asset Allocator Fund(G)</t>
  </si>
  <si>
    <t>Kotak Asset Allocator Fund(G)-Direct Plan</t>
  </si>
  <si>
    <t>Quantum Multi Asset FOFs(G)-Direct Plan</t>
  </si>
  <si>
    <t xml:space="preserve">Category: Dividend Yield </t>
  </si>
  <si>
    <t>Dividend Yield</t>
  </si>
  <si>
    <t>Aditya Birla SL Dividend Yield Fund(G)</t>
  </si>
  <si>
    <t>Aditya Birla SL Dividend Yield Fund(G)-Direct Plan</t>
  </si>
  <si>
    <t>ICICI Pru Dividend Yield Equity Fund(G)</t>
  </si>
  <si>
    <t>ICICI Pru Dividend Yield Equity Fund(G)-Direct Plan</t>
  </si>
  <si>
    <t>IDBI Dividend Yield Fund(G)-Direct Plan</t>
  </si>
  <si>
    <t>IDBI Dividend Yield Fund-Reg(G)</t>
  </si>
  <si>
    <t>Principal Dividend Yield Fund(G)</t>
  </si>
  <si>
    <t>Principal Dividend Yield Fund(G)-Direct Plan</t>
  </si>
  <si>
    <t>Templeton India Equity Income Fund(G)</t>
  </si>
  <si>
    <t>Templeton India Equity Income Fund(G)-Direct Plan</t>
  </si>
  <si>
    <t>UTI Dividend Yield Fund(G)-Direct Plan</t>
  </si>
  <si>
    <t>UTI Dividend Yield Fund-Reg(G)</t>
  </si>
  <si>
    <t xml:space="preserve">Category: Equity Oriented </t>
  </si>
  <si>
    <t>Equity Oriented</t>
  </si>
  <si>
    <t>Aditya Birla SL Financial Planning FOF Aggressive Plan(G)</t>
  </si>
  <si>
    <t>Aditya Birla SL Financial Planning FOF Aggressive Plan(G)-Direct Plan</t>
  </si>
  <si>
    <t>Franklin India Life Stage FOFs-20(G)</t>
  </si>
  <si>
    <t>Franklin India Life Stage FOFs-20(G)-Direct Plan</t>
  </si>
  <si>
    <t>Franklin India Life Stage FOFs-30(G)</t>
  </si>
  <si>
    <t>Franklin India Life Stage FOFs-30(G)-Direct Plan</t>
  </si>
  <si>
    <t>HSBC Managed Solutions India-Growth(G)</t>
  </si>
  <si>
    <t>HSBC Managed Solutions India-Growth(G)-Direct Plan</t>
  </si>
  <si>
    <t>HSBC Managed Solutions India-Moderate(G)</t>
  </si>
  <si>
    <t>HSBC Managed Solutions India-Moderate(G)-Direct Plan</t>
  </si>
  <si>
    <t>ICICI Pru Bharat 22 FOF-(G)</t>
  </si>
  <si>
    <t>ICICI Pru Bharat 22 FOF-(G)-Direct Plan</t>
  </si>
  <si>
    <t>ICICI Pru India Equity (FOF)(G)</t>
  </si>
  <si>
    <t>ICICI Pru India Equity (FOF)(G)-Direct Plan</t>
  </si>
  <si>
    <t>ICICI Pru Passive Strategy Fund(FOF)(G)</t>
  </si>
  <si>
    <t>ICICI Pru Passive Strategy Fund(FOF)(G)-Direct Plan</t>
  </si>
  <si>
    <t>ICICI Pru Thematic Advantage Fund(FOF)(G)</t>
  </si>
  <si>
    <t>ICICI Pru Thematic Advantage Fund(FOF)(G)-Direct Plan</t>
  </si>
  <si>
    <t>IDFC Asset Alloc FoF-Aggr(G)-Direct Plan</t>
  </si>
  <si>
    <t>IDFC Asset Alloc FoF-Aggr-Reg(G)</t>
  </si>
  <si>
    <t>Nippon India Junior BeES FoF-(G)-Direct Plan</t>
  </si>
  <si>
    <t>Nippon India Junior BeES FoF-Reg(G)</t>
  </si>
  <si>
    <t>Quantum Equity FoF Fund(G)-Direct Plan</t>
  </si>
  <si>
    <t xml:space="preserve">Category: Floating Rate </t>
  </si>
  <si>
    <t>Floating Rate</t>
  </si>
  <si>
    <t>Aditya Birla SL Floating Rate Fund(G)</t>
  </si>
  <si>
    <t>Aditya Birla SL Floating Rate Fund(G)-Direct Plan</t>
  </si>
  <si>
    <t>Franklin India Floating Rate Fund(G)</t>
  </si>
  <si>
    <t>Franklin India Floating Rate Fund(G)-Direct Plan</t>
  </si>
  <si>
    <t>HDFC Floating Rate Debt Fund(G)</t>
  </si>
  <si>
    <t>HDFC Floating Rate Debt Fund(G)-Direct Plan</t>
  </si>
  <si>
    <t>ICICI Pru Floating Interest Fund(G)</t>
  </si>
  <si>
    <t>ICICI Pru Floating Interest Fund(G)-Direct Plan</t>
  </si>
  <si>
    <t>Kotak Floating Rate Fund(G)-Direct Plan</t>
  </si>
  <si>
    <t>Kotak Floating Rate Fund-Reg(G)</t>
  </si>
  <si>
    <t>Nippon India Floating Rate Fund(G)</t>
  </si>
  <si>
    <t>Nippon India Floating Rate Fund(G)-Direct Plan</t>
  </si>
  <si>
    <t>UTI Floater Fund(G)-Direct Plan</t>
  </si>
  <si>
    <t>UTI Floater Fund-Reg(G)</t>
  </si>
  <si>
    <t xml:space="preserve">Category: Focused Fund </t>
  </si>
  <si>
    <t>Focused Fund</t>
  </si>
  <si>
    <t>Aditya Birla SL Focused Equity Fund(G)</t>
  </si>
  <si>
    <t>Aditya Birla SL Focused Equity Fund(G)-Direct Plan</t>
  </si>
  <si>
    <t>Axis Focused 25 Fund(G)-Direct Plan</t>
  </si>
  <si>
    <t>Axis Focused 25 Fund-Reg(G)</t>
  </si>
  <si>
    <t>BNP Paribas Focused 25 Equity Fund(G)-Direct Plan</t>
  </si>
  <si>
    <t>BNP Paribas Focused 25 Equity Fund-Reg(G)</t>
  </si>
  <si>
    <t>DSP Focus Fund(G)-Direct Plan</t>
  </si>
  <si>
    <t>DSP Focus Fund-Reg(G)</t>
  </si>
  <si>
    <t>Franklin India Focused Equity Fund(G)</t>
  </si>
  <si>
    <t>Franklin India Focused Equity Fund(G)-Direct Plan</t>
  </si>
  <si>
    <t>HDFC Focused 30 Fund(G)</t>
  </si>
  <si>
    <t>HDFC Focused 30 Fund(G)-Direct Plan</t>
  </si>
  <si>
    <t>HSBC Focused Equity Fund-Reg(G)</t>
  </si>
  <si>
    <t>ICICI Pru Focused Equity Fund(G)</t>
  </si>
  <si>
    <t>ICICI Pru Focused Equity Fund(G)-Direct Plan</t>
  </si>
  <si>
    <t>IDBI Focused 30 Equity Fund(G)-Direct Plan</t>
  </si>
  <si>
    <t>IDBI Focused 30 Equity Fund-Reg(G)</t>
  </si>
  <si>
    <t>IDFC Focused Equity Fund(G)-Direct Plan</t>
  </si>
  <si>
    <t>IDFC Focused Equity Fund-Reg(G)</t>
  </si>
  <si>
    <t>IIFL Focused Equity Fund(G)-Direct Plan</t>
  </si>
  <si>
    <t>IIFL Focused Equity Fund-Reg(G)</t>
  </si>
  <si>
    <t>JM Core 11 Fund(G)</t>
  </si>
  <si>
    <t>JM Core 11 Fund(G)-Direct Plan</t>
  </si>
  <si>
    <t>Kotak Focused Equity Fund(G)-Direct Plan</t>
  </si>
  <si>
    <t>Kotak Focused Equity Fund-Reg(G)</t>
  </si>
  <si>
    <t>L&amp;T Focused Equity Fund(G)-Direct Plan</t>
  </si>
  <si>
    <t>L&amp;T Focused Equity Fund-Reg(G)</t>
  </si>
  <si>
    <t>Mirae Asset Focused Fund(G)-Direct Plan</t>
  </si>
  <si>
    <t>Mirae Asset Focused Fund-Reg(G)</t>
  </si>
  <si>
    <t>Motilal Oswal Focused 25 Fund(G)-Direct Plan</t>
  </si>
  <si>
    <t>Motilal Oswal Focused 25 Fund-Reg(G)</t>
  </si>
  <si>
    <t>Nippon India Focused Equity Fund(G)</t>
  </si>
  <si>
    <t>Nippon India Focused Equity Fund(G)-Direct Plan</t>
  </si>
  <si>
    <t>Principal Focused Multicap Fund(G)</t>
  </si>
  <si>
    <t>Principal Focused Multicap Fund(G)-Direct Plan</t>
  </si>
  <si>
    <t>Quant Focused Fund(G)</t>
  </si>
  <si>
    <t>Quant Focused Fund(G)-Direct Plan</t>
  </si>
  <si>
    <t>SBI Focused Equity Fund(G)-Direct Plan</t>
  </si>
  <si>
    <t>SBI Focused Equity Fund-Reg(G)</t>
  </si>
  <si>
    <t>Sundaram Select Focus(G)</t>
  </si>
  <si>
    <t>Sundaram Select Focus(G)-Direct Plan</t>
  </si>
  <si>
    <t>Tata Focused Equity Fund(G)-Direct Plan</t>
  </si>
  <si>
    <t>Tata Focused Equity Fund-Reg(G)</t>
  </si>
  <si>
    <t>Union Focused Fund(G)-Direct Plan</t>
  </si>
  <si>
    <t>Union Focused Fund-Reg(G)</t>
  </si>
  <si>
    <t xml:space="preserve">Category: Gilt Fund with 10 year constant duration </t>
  </si>
  <si>
    <t>Gilt Fund with 10 year constant duration</t>
  </si>
  <si>
    <t>DSP 10Y G-Sec Fund(G)-Direct Plan</t>
  </si>
  <si>
    <t>DSP 10Y G-Sec Fund-Reg(G)</t>
  </si>
  <si>
    <t>ICICI Pru Constant Maturity Gilt Fund(G)</t>
  </si>
  <si>
    <t>ICICI Pru Constant Maturity Gilt Fund(G)-Direct Plan</t>
  </si>
  <si>
    <t>IDFC G-Sec-Constant Maturity Plan(G)-Direct Plan</t>
  </si>
  <si>
    <t>IDFC G-Sec-Constant Maturity Plan-Reg(G)</t>
  </si>
  <si>
    <t>SBI Magnum Constant Maturity Fund(G)</t>
  </si>
  <si>
    <t>SBI Magnum Constant Maturity Fund(G)-Direct Plan</t>
  </si>
  <si>
    <t xml:space="preserve">Category: Gold </t>
  </si>
  <si>
    <t>Gold</t>
  </si>
  <si>
    <t>Aditya Birla SL Gold ETF</t>
  </si>
  <si>
    <t>Aditya Birla SL Gold Fund(G)</t>
  </si>
  <si>
    <t>Axis Gold ETF</t>
  </si>
  <si>
    <t>Axis Gold Fund-Reg(G)</t>
  </si>
  <si>
    <t>DSP World Gold Fund-Reg(G)</t>
  </si>
  <si>
    <t>HDFC Gold ETF</t>
  </si>
  <si>
    <t>HDFC Gold Fund(G)</t>
  </si>
  <si>
    <t>ICICI Pru Gold ETF</t>
  </si>
  <si>
    <t>ICICI Pru Regular Gold Savings Fund(FOF)(G)</t>
  </si>
  <si>
    <t>IDBI Gold ETF</t>
  </si>
  <si>
    <t>IDBI Gold Fund(G)</t>
  </si>
  <si>
    <t>Invesco India Gold ETF</t>
  </si>
  <si>
    <t>Invesco India Gold Fund(G)</t>
  </si>
  <si>
    <t>Kotak Gold ETF</t>
  </si>
  <si>
    <t>Kotak Gold Fund(G)</t>
  </si>
  <si>
    <t>Nippon India ETF Gold BeES</t>
  </si>
  <si>
    <t>Nippon India Gold Savings Fund(G)</t>
  </si>
  <si>
    <t>Quantum Gold Fund ETF</t>
  </si>
  <si>
    <t>Quantum Gold Saving Fund(G)-Direct Plan</t>
  </si>
  <si>
    <t>SBI Gold-Reg(G)</t>
  </si>
  <si>
    <t>SBI-ETF Gold</t>
  </si>
  <si>
    <t>UTI Gold ETF</t>
  </si>
  <si>
    <t xml:space="preserve">Category: Large &amp; Mid Cap </t>
  </si>
  <si>
    <t>Large &amp; Mid Cap</t>
  </si>
  <si>
    <t>Aditya Birla SL Equity Advantage Fund(D)</t>
  </si>
  <si>
    <t>Aditya Birla SL Equity Advantage Fund(D)-Direct Plan</t>
  </si>
  <si>
    <t>Axis Growth Opp Fund(G)-Direct Plan</t>
  </si>
  <si>
    <t>Axis Growth Opp Fund-Reg(G)</t>
  </si>
  <si>
    <t>BOI AXA Large &amp; Mid Cap Equity Fund(G)-Direct Plan</t>
  </si>
  <si>
    <t>BOI AXA Large &amp; Mid Cap Equity Fund-Reg(G)</t>
  </si>
  <si>
    <t>Canara Rob Emerg Equities Fund(G)-Direct Plan</t>
  </si>
  <si>
    <t>Canara Rob Emerg Equities Fund-Reg(G)</t>
  </si>
  <si>
    <t>DSP Equity Opportunities Fund(G)-Direct Plan</t>
  </si>
  <si>
    <t>DSP Equity Opportunities Fund-Reg(G)</t>
  </si>
  <si>
    <t>Edelweiss Large &amp; Mid Cap Fund(G)-Direct Plan</t>
  </si>
  <si>
    <t>Edelweiss Large &amp; Mid Cap Fund-Reg(G)</t>
  </si>
  <si>
    <t>Essel Large &amp; Midcap Fund(G)-Direct Plan</t>
  </si>
  <si>
    <t>Essel Large &amp; Midcap Fund-Reg(G)</t>
  </si>
  <si>
    <t>Franklin India Equity Advantage Fund(G)</t>
  </si>
  <si>
    <t>Franklin India Equity Advantage Fund(G)-Direct Plan</t>
  </si>
  <si>
    <t>HDFC Growth Opp Fund(G)-Direct Plan</t>
  </si>
  <si>
    <t>HDFC Growth Opp Fund-Reg(G)</t>
  </si>
  <si>
    <t>HSBC Large &amp; Mid Cap Equity Fund(G)-Direct Plan</t>
  </si>
  <si>
    <t>HSBC Large &amp; Mid Cap Equity Fund-Reg(G)</t>
  </si>
  <si>
    <t>ICICI Pru Large &amp; Mid Cap Fund(G)</t>
  </si>
  <si>
    <t>ICICI Pru Large &amp; Mid Cap Fund(G)-Direct Plan</t>
  </si>
  <si>
    <t>IDFC Core Equity Fund(G)-Direct Plan</t>
  </si>
  <si>
    <t>IDFC Core Equity Fund-Reg(G)</t>
  </si>
  <si>
    <t>Invesco India Growth Opp Fund(G)</t>
  </si>
  <si>
    <t>Invesco India Growth Opp Fund(G)-Direct Plan</t>
  </si>
  <si>
    <t>Kotak Equity Opp Fund(G)</t>
  </si>
  <si>
    <t>Kotak Equity Opp Fund(G)-Direct Plan</t>
  </si>
  <si>
    <t>L&amp;T Large and Midcap Fund(G)-Direct Plan</t>
  </si>
  <si>
    <t>L&amp;T Large and Midcap Fund-Reg(G)</t>
  </si>
  <si>
    <t>LIC MF Large &amp; Midcap Fund-(G)-Direct Plan</t>
  </si>
  <si>
    <t>LIC MF Large &amp; Midcap Fund-Reg(G)</t>
  </si>
  <si>
    <t>Mahindra Manulife Top 250 Nivesh Yojana(G)-Direct Plan</t>
  </si>
  <si>
    <t>Mahindra Manulife Top 250 Nivesh Yojana-Reg(G)</t>
  </si>
  <si>
    <t>Mirae Asset Emerging Bluechip(G)-Direct Plan</t>
  </si>
  <si>
    <t>Mirae Asset Emerging Bluechip-Reg(G)</t>
  </si>
  <si>
    <t>Motilal Oswal Large &amp; Midcap Fund(G)-Direct Plan</t>
  </si>
  <si>
    <t>Motilal Oswal Large &amp; Midcap Fund-Reg(G)</t>
  </si>
  <si>
    <t>Nippon India Vision Fund(G)</t>
  </si>
  <si>
    <t>Nippon India Vision Fund(G)-Direct Plan</t>
  </si>
  <si>
    <t>Principal Emerging Bluechip Fund(G)</t>
  </si>
  <si>
    <t>Principal Emerging Bluechip Fund(G)-Direct Plan</t>
  </si>
  <si>
    <t>Quant Large &amp; Mid Cap Fund(G)</t>
  </si>
  <si>
    <t>Quant Large &amp; Mid Cap Fund(G)-Direct Plan</t>
  </si>
  <si>
    <t>SBI Large &amp; Midcap Fund(D)-Direct Plan</t>
  </si>
  <si>
    <t>SBI Large &amp; Midcap Fund-Reg(D)</t>
  </si>
  <si>
    <t>Sundaram Large and Mid Cap Fund(G)</t>
  </si>
  <si>
    <t>Sundaram Large and Mid Cap Fund(G)-Direct Plan</t>
  </si>
  <si>
    <t>Tata Large &amp; Mid Cap Fund(G)</t>
  </si>
  <si>
    <t>Tata Large &amp; Mid Cap Fund(G)-Direct Plan</t>
  </si>
  <si>
    <t>Union Large &amp; Midcap Fund(G)-Direct Plan</t>
  </si>
  <si>
    <t>Union Large &amp; Midcap Fund-Reg(G)</t>
  </si>
  <si>
    <t>UTI Core Equity Fund(G)-Direct Plan</t>
  </si>
  <si>
    <t>UTI Core Equity Fund-Reg(G)</t>
  </si>
  <si>
    <t xml:space="preserve">Category: Large Cap Fund </t>
  </si>
  <si>
    <t>Large Cap Fund</t>
  </si>
  <si>
    <t>Aditya Birla SL Frontline Equity Fund(G)</t>
  </si>
  <si>
    <t>Aditya Birla SL Frontline Equity Fund(G)-Direct Plan</t>
  </si>
  <si>
    <t>Axis Bluechip Fund(G)-Direct Plan</t>
  </si>
  <si>
    <t>Axis Bluechip Fund-Reg(G)</t>
  </si>
  <si>
    <t>Baroda Large Cap Fund(G)</t>
  </si>
  <si>
    <t>Baroda Large Cap Fund(G)-Direct Plan</t>
  </si>
  <si>
    <t>BNP Paribas Large Cap Fund(G)</t>
  </si>
  <si>
    <t>BNP Paribas Large Cap Fund(G)-Direct Plan</t>
  </si>
  <si>
    <t>Canara Rob Bluechip Equity Fund(G)-Direct Plan</t>
  </si>
  <si>
    <t>Canara Rob Bluechip Equity Fund-Reg(G)</t>
  </si>
  <si>
    <t>DSP Top 100 Equity Fund(G)-Direct Plan</t>
  </si>
  <si>
    <t>DSP Top 100 Equity Fund-Reg(G)</t>
  </si>
  <si>
    <t>Edelweiss Large Cap Fund(G)</t>
  </si>
  <si>
    <t>Edelweiss Large Cap Fund(G)-Direct Plan</t>
  </si>
  <si>
    <t>Essel Large Cap Equity Fund(G)</t>
  </si>
  <si>
    <t>Essel Large Cap Equity Fund(G)-Direct Plan</t>
  </si>
  <si>
    <t>Franklin India Bluechip Fund(G)</t>
  </si>
  <si>
    <t>Franklin India Bluechip Fund(G)-Direct Plan</t>
  </si>
  <si>
    <t>HDFC Top 100 Fund(G)</t>
  </si>
  <si>
    <t>HDFC Top 100 Fund(G)-Direct Plan</t>
  </si>
  <si>
    <t>HSBC Large Cap Equity Fund(G)</t>
  </si>
  <si>
    <t>HSBC Large Cap Equity Fund(G)-Direct Plan</t>
  </si>
  <si>
    <t>ICICI Pru Bluechip Fund(G)</t>
  </si>
  <si>
    <t>ICICI Pru Bluechip Fund(G)-Direct Plan</t>
  </si>
  <si>
    <t>IDBI India Top 100 Equity Fund(G)</t>
  </si>
  <si>
    <t>IDBI India Top 100 Equity Fund(G)-Direct Plan</t>
  </si>
  <si>
    <t>IDFC Large Cap Fund(G)-Direct Plan</t>
  </si>
  <si>
    <t>IDFC Large Cap Fund-Reg(G)</t>
  </si>
  <si>
    <t>Indiabulls Blue Chip Fund(G)</t>
  </si>
  <si>
    <t>Indiabulls Blue Chip Fund(G)-Direct Plan</t>
  </si>
  <si>
    <t>Invesco India Largecap Fund(G)</t>
  </si>
  <si>
    <t>Invesco India Largecap Fund(G)-Direct Plan</t>
  </si>
  <si>
    <t>JM Large Cap Fund(G)</t>
  </si>
  <si>
    <t>JM Large Cap Fund(G)-Direct Plan</t>
  </si>
  <si>
    <t>Kotak Bluechip Fund(D)</t>
  </si>
  <si>
    <t>Kotak Bluechip Fund(D)-Direct Plan</t>
  </si>
  <si>
    <t>L&amp;T India Large Cap Fund(G)-Direct Plan</t>
  </si>
  <si>
    <t>L&amp;T India Large Cap Fund-Reg(G)</t>
  </si>
  <si>
    <t>LIC MF Large Cap Fund(G)</t>
  </si>
  <si>
    <t>LIC MF Large Cap Fund(G)-Direct Plan</t>
  </si>
  <si>
    <t>Mahindra Manulife Large Cap Pragati Yojana(G)-Direct Plan</t>
  </si>
  <si>
    <t>Mahindra Manulife Large Cap Pragati Yojana-Reg(G)</t>
  </si>
  <si>
    <t>Mirae Asset Large Cap Fund(G)-Direct Plan</t>
  </si>
  <si>
    <t>Mirae Asset Large Cap Fund-Reg(G)</t>
  </si>
  <si>
    <t>Nippon India Large Cap Fund(G)</t>
  </si>
  <si>
    <t>Nippon India Large Cap Fund(G)-Direct Plan</t>
  </si>
  <si>
    <t>PGIM India Large Cap Fund(G)</t>
  </si>
  <si>
    <t>PGIM India Large Cap Fund(G)-Direct Plan</t>
  </si>
  <si>
    <t>SBI BlueChip Fund(G)-Direct Plan</t>
  </si>
  <si>
    <t>SBI BlueChip Fund-Reg(G)</t>
  </si>
  <si>
    <t>Tata Large Cap Fund(G)</t>
  </si>
  <si>
    <t>Tata Large Cap Fund(G)-Direct Plan</t>
  </si>
  <si>
    <t>Taurus Largecap Equity Fund(G)-Direct Plan</t>
  </si>
  <si>
    <t>Taurus Largecap Equity Fund-Reg(G)</t>
  </si>
  <si>
    <t>Union Largecap Fund(G)-Direct Plan</t>
  </si>
  <si>
    <t>Union Largecap Fund-Reg(G)</t>
  </si>
  <si>
    <t>UTI Mastershare(D)-Direct Plan</t>
  </si>
  <si>
    <t>UTI Mastershare-Reg(D)</t>
  </si>
  <si>
    <t>DSP Liquid ETF</t>
  </si>
  <si>
    <t>ICICI Pru Liquid ETF</t>
  </si>
  <si>
    <t>Nippon India ETF Liquid BeES</t>
  </si>
  <si>
    <t>Taurus Investor Education Pool - Unclaimed Div(G)</t>
  </si>
  <si>
    <t xml:space="preserve">Category: Long Duration </t>
  </si>
  <si>
    <t>Long Duration</t>
  </si>
  <si>
    <t>ICICI Pru Long Term Bond Fund(G)</t>
  </si>
  <si>
    <t>ICICI Pru Long Term Bond Fund(G)-Direct Plan</t>
  </si>
  <si>
    <t>Nippon India Nivesh Lakshya Fund(G)</t>
  </si>
  <si>
    <t>Nippon India Nivesh Lakshya Fund(G)-Direct Plan</t>
  </si>
  <si>
    <t xml:space="preserve">Category: Low Duration </t>
  </si>
  <si>
    <t>Low Duration</t>
  </si>
  <si>
    <t>Aditya Birla SL Low Duration Fund(G)</t>
  </si>
  <si>
    <t>Aditya Birla SL Low Duration Fund(G)-Direct Plan</t>
  </si>
  <si>
    <t>Axis Treasury Advantage Fund(G)-Direct Plan</t>
  </si>
  <si>
    <t>Axis Treasury Advantage Fund-Reg(G)</t>
  </si>
  <si>
    <t>Baroda Treasury Adv Fund(G)</t>
  </si>
  <si>
    <t>Baroda Treasury Adv Fund(G)-Direct Plan</t>
  </si>
  <si>
    <t>Baroda Treasury Adv Fund-Segregated Portfolio 1(G)</t>
  </si>
  <si>
    <t>Baroda Treasury Adv Fund-Segregated Portfolio 1(G)-Direct Plan</t>
  </si>
  <si>
    <t>BNP Paribas Low Duration Fund(G)</t>
  </si>
  <si>
    <t>BNP Paribas Low Duration Fund(G)-Direct Plan</t>
  </si>
  <si>
    <t>Canara Rob Savings Fund(G)-Direct Plan</t>
  </si>
  <si>
    <t>Canara Rob Savings Fund-Reg(G)</t>
  </si>
  <si>
    <t>DSP Low Duration Fund(G)-Direct Plan</t>
  </si>
  <si>
    <t>DSP Low Duration Fund-Reg(G)</t>
  </si>
  <si>
    <t>Edelweiss Low Duration Fund(G)-Direct Plan</t>
  </si>
  <si>
    <t>Edelweiss Low Duration Fund-Reg(G)</t>
  </si>
  <si>
    <t>Franklin India Low Duration Fund(MD)</t>
  </si>
  <si>
    <t>Franklin India Low Duration Fund(MD)-Direct Plan</t>
  </si>
  <si>
    <t>Franklin India Low Duration Fund-Segregated Portfolio 1-(MD)</t>
  </si>
  <si>
    <t>Franklin India Low Duration Fund-Segregated Portfolio 1-(MD)-Direct Plan</t>
  </si>
  <si>
    <t>Franklin India Low Duration Fund-Segregated Portfolio 2-(MD)</t>
  </si>
  <si>
    <t>Franklin India Low Duration Fund-Segregated Portfolio 2-(MD)-Direct Plan</t>
  </si>
  <si>
    <t>HDFC Low Duration Fund(G)</t>
  </si>
  <si>
    <t>HDFC Low Duration Fund(G)-Direct Plan</t>
  </si>
  <si>
    <t>HSBC Low Duration Fund(G)</t>
  </si>
  <si>
    <t>HSBC Low Duration Fund(G)-Direct Plan</t>
  </si>
  <si>
    <t>ICICI Pru Savings Fund(G)</t>
  </si>
  <si>
    <t>ICICI Pru Savings Fund(G)-Direct Plan</t>
  </si>
  <si>
    <t>IDFC Low Duration Fund(G)-Direct Plan</t>
  </si>
  <si>
    <t>IDFC Low Duration Fund-Reg(G)</t>
  </si>
  <si>
    <t>Invesco India Treasury Advantage Fund(G)</t>
  </si>
  <si>
    <t>Invesco India Treasury Advantage Fund(G)-Direct Plan</t>
  </si>
  <si>
    <t>JM Low Duration Fund(G)</t>
  </si>
  <si>
    <t>JM Low Duration Fund(G)-Direct Plan</t>
  </si>
  <si>
    <t>Kotak Low Duration Fund(G)</t>
  </si>
  <si>
    <t>Kotak Low Duration Fund(G)-Direct Plan</t>
  </si>
  <si>
    <t>L&amp;T Low Duration Fund(G)-Direct Plan</t>
  </si>
  <si>
    <t>L&amp;T Low Duration Fund-Reg(G)</t>
  </si>
  <si>
    <t>LIC MF Savings Fund(G)</t>
  </si>
  <si>
    <t>LIC MF Savings Fund(G)-Direct Plan</t>
  </si>
  <si>
    <t>Mahindra Manulife Low Duration Fund(G)-Direct Plan</t>
  </si>
  <si>
    <t>Mahindra Manulife Low Duration Fund-Reg(G)</t>
  </si>
  <si>
    <t>Mirae Asset Savings Fund(G)-Direct Plan</t>
  </si>
  <si>
    <t>Mirae Asset Savings Fund-Reg Savings Plan(G)</t>
  </si>
  <si>
    <t>Nippon India Low Duration Fund(G)</t>
  </si>
  <si>
    <t>Nippon India Low Duration Fund(G)-Direct Plan</t>
  </si>
  <si>
    <t>PGIM India Low Duration Fund(G)</t>
  </si>
  <si>
    <t>PGIM India Low Duration Fund(G)-Direct Plan</t>
  </si>
  <si>
    <t>Principal Low Duration Fund(G)</t>
  </si>
  <si>
    <t>Principal Low Duration Fund(G)-Direct Plan</t>
  </si>
  <si>
    <t>SBI Magnum Low Duration Fund(G)</t>
  </si>
  <si>
    <t>SBI Magnum Low Duration Fund(G)-Direct Plan</t>
  </si>
  <si>
    <t>Sundaram Low Duration Fund(G)-Direct Plan</t>
  </si>
  <si>
    <t>Sundaram Low Duration Fund-Reg(G)</t>
  </si>
  <si>
    <t>Tata Treasury Advantage Fund(G)</t>
  </si>
  <si>
    <t>Tata Treasury Advantage Fund(G)(Segregated Portfolio 1)</t>
  </si>
  <si>
    <t>Tata Treasury Advantage Fund(G)-Direct Plan</t>
  </si>
  <si>
    <t>Tata Treasury Advantage Fund(G)-Direct Plan(Segregated Portfolio 1)</t>
  </si>
  <si>
    <t>UTI Treasury Advantage Fund(G)-Direct Plan</t>
  </si>
  <si>
    <t>UTI Treasury Advantage Fund-Reg(G)</t>
  </si>
  <si>
    <t xml:space="preserve">Category: Medium Duration </t>
  </si>
  <si>
    <t>Medium Duration</t>
  </si>
  <si>
    <t>Aditya Birla SL Medium Term Plan(G)-Direct Plan</t>
  </si>
  <si>
    <t>Aditya Birla SL Medium Term Plan-Reg(G)</t>
  </si>
  <si>
    <t>Aditya Birla SL Medium Term Plan-Segregated Portfolio 1-(G)-Direct Plan</t>
  </si>
  <si>
    <t>Aditya Birla SL Medium Term Plan-Segregated Portfolio 1-Reg(G)</t>
  </si>
  <si>
    <t>Axis Strategic Bond Fund(G)-Direct Plan</t>
  </si>
  <si>
    <t>Axis Strategic Bond Fund-Reg(G)</t>
  </si>
  <si>
    <t>BNP Paribas Medium Term Fund(G)</t>
  </si>
  <si>
    <t>BNP Paribas Medium Term Fund(G)-Direct Plan</t>
  </si>
  <si>
    <t>DSP Bond Fund(G)-Direct Plan</t>
  </si>
  <si>
    <t>DSP Bond Fund-Reg(G)</t>
  </si>
  <si>
    <t>Franklin India Income Opp Fund(G)-Segregated Portfolio 1-(G)</t>
  </si>
  <si>
    <t>Franklin India Income Opp Fund(G)-Segregated Portfolio 1-(G)-Direct Plan</t>
  </si>
  <si>
    <t>Franklin India Income Opp Fund(G)-Segregated Portfolio 2-(G)</t>
  </si>
  <si>
    <t>Franklin India Income Opp Fund(G)-Segregated Portfolio 2-(G)-Direct Plan</t>
  </si>
  <si>
    <t>Franklin India Income Opportunities Fund(G)</t>
  </si>
  <si>
    <t>Franklin India Income Opportunities Fund(G)-Direct Plan</t>
  </si>
  <si>
    <t>HDFC Medium Term Debt Fund(G)</t>
  </si>
  <si>
    <t>HDFC Medium Term Debt Fund(G)-Direct Plan</t>
  </si>
  <si>
    <t>ICICI Pru Medium Term Bond Fund(G)</t>
  </si>
  <si>
    <t>ICICI Pru Medium Term Bond Fund(G)-Direct Plan</t>
  </si>
  <si>
    <t>IDFC Bond Fund - Medium Term Plan(G)-Direct Plan</t>
  </si>
  <si>
    <t>IDFC Bond Fund - Medium Term Plan-Reg(G)</t>
  </si>
  <si>
    <t>Indiabulls Income Fund(G)-Direct Plan</t>
  </si>
  <si>
    <t>Indiabulls Income Fund-Reg(G)</t>
  </si>
  <si>
    <t>Kotak Medium Term Fund(G)</t>
  </si>
  <si>
    <t>Kotak Medium Term Fund(G)-Direct Plan</t>
  </si>
  <si>
    <t>L&amp;T Resurgent India Bond Fund(G)-Direct Plan</t>
  </si>
  <si>
    <t>L&amp;T Resurgent India Bond Fund-Reg(G)</t>
  </si>
  <si>
    <t>Nippon India Strategic Debt Fund(G)</t>
  </si>
  <si>
    <t>Nippon India Strategic Debt Fund(G)-Direct Plan</t>
  </si>
  <si>
    <t>Nippon India Strategic Debt Fund-Segregated Portfolio 1-(G)</t>
  </si>
  <si>
    <t>Nippon India Strategic Debt Fund-Segregated Portfolio 1-(G)-Direct Plan</t>
  </si>
  <si>
    <t>Nippon India Strategic Debt Fund-Segregated Portfolio 2-(G)</t>
  </si>
  <si>
    <t>Nippon India Strategic Debt Fund-Segregated Portfolio 2-(G)-Direct Plan</t>
  </si>
  <si>
    <t>SBI Magnum Medium Duration Fund(G)-Direct Plan</t>
  </si>
  <si>
    <t>SBI Magnum Medium Duration Fund-Reg(G)</t>
  </si>
  <si>
    <t>Sundaram Medium Term Bond Fund(G)</t>
  </si>
  <si>
    <t>Sundaram Medium Term Bond Fund(G)-Direct Plan</t>
  </si>
  <si>
    <t>Tata Medium Term Fund(G)-Direct Plan</t>
  </si>
  <si>
    <t>Tata Medium Term Fund(G)-Direct Plan(Segregated Portfolio 1)</t>
  </si>
  <si>
    <t>Tata Medium Term Fund-Reg(G)</t>
  </si>
  <si>
    <t>Tata Medium Term Fund-Reg(G)(Segregated Portfolio 1)</t>
  </si>
  <si>
    <t>UTI Medium Term Fund (Segregated - 06032020)(G)-Direct Plan</t>
  </si>
  <si>
    <t>UTI Medium Term Fund (Segregated - 06032020)-Reg(G)</t>
  </si>
  <si>
    <t>UTI Medium Term Fund (Segregated - 17022020)(G)-Direct Plan</t>
  </si>
  <si>
    <t>UTI Medium Term Fund (Segregated - 17022020)-Reg(G)</t>
  </si>
  <si>
    <t>UTI Medium Term Fund(G)-Direct Plan</t>
  </si>
  <si>
    <t>UTI Medium Term Fund-Reg(G)</t>
  </si>
  <si>
    <t xml:space="preserve">Category: Medium to Long Duration </t>
  </si>
  <si>
    <t>Medium to Long Duration</t>
  </si>
  <si>
    <t>Aditya Birla SL Income Fund(G)</t>
  </si>
  <si>
    <t>Aditya Birla SL Income Fund(G)-Direct Plan</t>
  </si>
  <si>
    <t>Canara Rob Income Fund(G)-Direct Plan</t>
  </si>
  <si>
    <t>Canara Rob Income Fund-Reg(G)</t>
  </si>
  <si>
    <t>HDFC Income Fund(G)</t>
  </si>
  <si>
    <t>HDFC Income Fund(G)-Direct Plan</t>
  </si>
  <si>
    <t>HSBC Debt Fund(G)</t>
  </si>
  <si>
    <t>HSBC Debt Fund(G)-Direct Plan</t>
  </si>
  <si>
    <t>ICICI Pru Bond Fund(G)</t>
  </si>
  <si>
    <t>ICICI Pru Bond Fund(G)-Direct Plan</t>
  </si>
  <si>
    <t>IDFC Bond Fund - Income Plan(G)-Direct Plan</t>
  </si>
  <si>
    <t>IDFC Bond Fund - Income Plan-Reg(G)</t>
  </si>
  <si>
    <t>JM Income Fund(G)</t>
  </si>
  <si>
    <t>JM Income Fund(G)-Direct Plan</t>
  </si>
  <si>
    <t>Kotak Bond Fund(G)-Direct Plan</t>
  </si>
  <si>
    <t>Kotak Bond Fund-Reg(G)</t>
  </si>
  <si>
    <t>LIC MF Bond Fund(G)</t>
  </si>
  <si>
    <t>LIC MF Bond Fund(G)-Direct Plan</t>
  </si>
  <si>
    <t>Nippon India Income Fund(G)</t>
  </si>
  <si>
    <t>Nippon India Income Fund(G)-Direct Plan</t>
  </si>
  <si>
    <t>SBI Magnum Income Fund(G)-Direct Plan</t>
  </si>
  <si>
    <t>SBI Magnum Income Fund-Reg(G)</t>
  </si>
  <si>
    <t>Tata Income Fund(G)-Direct Plan</t>
  </si>
  <si>
    <t>Tata Income Fund-Reg(G)</t>
  </si>
  <si>
    <t>UTI Bond Fund (Segregated - 17022020)(G)-Direct Plan</t>
  </si>
  <si>
    <t>UTI Bond Fund (Segregated - 17022020)-Reg(G)</t>
  </si>
  <si>
    <t>UTI Bond Fund(G)-Direct Plan</t>
  </si>
  <si>
    <t>UTI Bond Fund-Reg(G)</t>
  </si>
  <si>
    <t xml:space="preserve">Category: Mid Cap Fund </t>
  </si>
  <si>
    <t>Mid Cap Fund</t>
  </si>
  <si>
    <t>Aditya Birla SL Midcap Fund(G)</t>
  </si>
  <si>
    <t>Aditya Birla SL Midcap Fund(G)-Direct Plan</t>
  </si>
  <si>
    <t>Axis Midcap Fund(G)-Direct Plan</t>
  </si>
  <si>
    <t>Axis Midcap Fund-Reg(G)</t>
  </si>
  <si>
    <t>Baroda Mid-cap Fund(G)</t>
  </si>
  <si>
    <t>Baroda Mid-cap Fund(G)-Direct Plan</t>
  </si>
  <si>
    <t>BNP Paribas Mid Cap Fund(G)</t>
  </si>
  <si>
    <t>BNP Paribas Mid Cap Fund(G)-Direct Plan</t>
  </si>
  <si>
    <t>DSP Midcap Fund(G)-Direct Plan</t>
  </si>
  <si>
    <t>DSP Midcap Fund-Reg(G)</t>
  </si>
  <si>
    <t>Edelweiss Mid Cap Fund(G)-Direct Plan</t>
  </si>
  <si>
    <t>Edelweiss Mid Cap Fund-Reg(G)</t>
  </si>
  <si>
    <t>Franklin India Prima Fund(G)</t>
  </si>
  <si>
    <t>Franklin India Prima Fund(G)-Direct Plan</t>
  </si>
  <si>
    <t>HDFC Mid-Cap Opportunities Fund(G)</t>
  </si>
  <si>
    <t>HDFC Mid-Cap Opportunities Fund(G)-Direct Plan</t>
  </si>
  <si>
    <t>ICICI Pru Midcap Fund(G)</t>
  </si>
  <si>
    <t>ICICI Pru Midcap Fund(G)-Direct Plan</t>
  </si>
  <si>
    <t>IDBI Midcap Fund(G)</t>
  </si>
  <si>
    <t>IDBI Midcap Fund(G)-Direct Plan</t>
  </si>
  <si>
    <t>Invesco India Midcap Fund(G)</t>
  </si>
  <si>
    <t>Invesco India Midcap Fund(G)-Direct Plan</t>
  </si>
  <si>
    <t>Kotak Emerging Equity Fund(G)</t>
  </si>
  <si>
    <t>Kotak Emerging Equity Fund(G)-Direct Plan</t>
  </si>
  <si>
    <t>L&amp;T Midcap Fund(G)-Direct Plan</t>
  </si>
  <si>
    <t>L&amp;T Midcap Fund-Reg(G)</t>
  </si>
  <si>
    <t>Mahindra Manulife Mid Cap Unnati Yojana-(G)-Direct Plan</t>
  </si>
  <si>
    <t>Mahindra Manulife Mid Cap Unnati Yojana-Reg(G)</t>
  </si>
  <si>
    <t>Mirae Asset Midcap Fund(G)-Direct Plan</t>
  </si>
  <si>
    <t>Mirae Asset Midcap Fund-Reg(G)</t>
  </si>
  <si>
    <t>Motilal Oswal Midcap 30 Fund(G)-Direct Plan</t>
  </si>
  <si>
    <t>Motilal Oswal Midcap 30 Fund-Reg(G)</t>
  </si>
  <si>
    <t>Nippon India Growth Fund(G)</t>
  </si>
  <si>
    <t>Nippon India Growth Fund(G)-Direct Plan</t>
  </si>
  <si>
    <t>PGIM India Midcap Opp Fund(G)-Direct Plan</t>
  </si>
  <si>
    <t>PGIM India Midcap Opp Fund-Reg(G)</t>
  </si>
  <si>
    <t>Principal Midcap Fund(G)-Direct Plan</t>
  </si>
  <si>
    <t>Principal Midcap Fund-Reg(G)</t>
  </si>
  <si>
    <t>Quant Mid Cap Fund(G)</t>
  </si>
  <si>
    <t>Quant Mid Cap Fund(G)-Direct Plan</t>
  </si>
  <si>
    <t>SBI Magnum Midcap Fund(G)-Direct Plan</t>
  </si>
  <si>
    <t>SBI Magnum Midcap Fund-Reg(G)</t>
  </si>
  <si>
    <t>Sundaram Mid Cap Fund(G)</t>
  </si>
  <si>
    <t>Sundaram Mid Cap Fund(G)-Direct Plan</t>
  </si>
  <si>
    <t>Tata Mid Cap Growth Fund(G)</t>
  </si>
  <si>
    <t>Tata Mid Cap Growth Fund(G)-Direct Plan</t>
  </si>
  <si>
    <t>Taurus Discovery (Midcap) Fund(G)-Direct Plan</t>
  </si>
  <si>
    <t>Taurus Discovery (Midcap) Fund-Reg(G)</t>
  </si>
  <si>
    <t>Union Midcap Fund(G)-Direct Plan</t>
  </si>
  <si>
    <t>Union Midcap Fund-Reg(G)</t>
  </si>
  <si>
    <t>UTI Mid Cap Fund(D)-Direct Plan</t>
  </si>
  <si>
    <t>UTI Mid Cap Fund-Reg(D)</t>
  </si>
  <si>
    <t xml:space="preserve">Category: Money Market </t>
  </si>
  <si>
    <t>Money Market</t>
  </si>
  <si>
    <t>Aditya Birla SL Money Manager Fund(G)</t>
  </si>
  <si>
    <t>Aditya Birla SL Money Manager Fund(G)-Direct Plan</t>
  </si>
  <si>
    <t>Axis Money Market Fund(G)-Direct Plan</t>
  </si>
  <si>
    <t>Axis Money Market Fund-Reg(G)</t>
  </si>
  <si>
    <t>Baroda Money Market Fund(G)-Direct Plan</t>
  </si>
  <si>
    <t>Baroda Money Market Fund-Reg(G)</t>
  </si>
  <si>
    <t>DSP Savings Fund(G)-Direct Plan</t>
  </si>
  <si>
    <t>DSP Savings Fund-Reg(G)</t>
  </si>
  <si>
    <t>Franklin India Savings Fund(G)</t>
  </si>
  <si>
    <t>Franklin India Savings Fund(G)-Direct Plan</t>
  </si>
  <si>
    <t>HDFC Money Market Fund(G)</t>
  </si>
  <si>
    <t>HDFC Money Market Fund(G)-Direct Plan</t>
  </si>
  <si>
    <t>ICICI Pru Money Market Fund(G)</t>
  </si>
  <si>
    <t>ICICI Pru Money Market Fund(G)-Direct Plan</t>
  </si>
  <si>
    <t>IDFC Money Manager Fund(G)-Direct Plan</t>
  </si>
  <si>
    <t>IDFC Money Manager Fund-Reg(G)</t>
  </si>
  <si>
    <t>Indiabulls Savings Fund(G)-Direct Plan</t>
  </si>
  <si>
    <t>Indiabulls Savings Fund-Reg(G)</t>
  </si>
  <si>
    <t>Invesco India Money Market Fund(G)</t>
  </si>
  <si>
    <t>Invesco India Money Market Fund(G)-Direct Plan</t>
  </si>
  <si>
    <t>JM Money Market Fund(G)</t>
  </si>
  <si>
    <t>JM Money Market Fund(G)-Direct Plan</t>
  </si>
  <si>
    <t>Kotak Money Market Fund(G)</t>
  </si>
  <si>
    <t>Kotak Money Market Fund(G)-Direct Plan</t>
  </si>
  <si>
    <t>L&amp;T Money Market Fund(G)-Direct Plan</t>
  </si>
  <si>
    <t>L&amp;T Money Market Fund-Reg(G)</t>
  </si>
  <si>
    <t>Nippon India Money Market Fund(G)</t>
  </si>
  <si>
    <t>Nippon India Money Market Fund(G)-Direct Plan</t>
  </si>
  <si>
    <t>PGIM India Money Market Fund(G)-Direct Plan</t>
  </si>
  <si>
    <t>PGIM India Money Market Fund-Reg(G)</t>
  </si>
  <si>
    <t>Quant Money Market Fund(G)</t>
  </si>
  <si>
    <t>Quant Money Market Fund(G)-Direct Plan</t>
  </si>
  <si>
    <t>SBI Savings Fund(G)-Direct Plan</t>
  </si>
  <si>
    <t>SBI Savings Fund-Reg(G)</t>
  </si>
  <si>
    <t>Sundaram Money Market Fund(G)-Direct Plan</t>
  </si>
  <si>
    <t>Sundaram Money Market Fund-Reg(G)</t>
  </si>
  <si>
    <t>Tata Money Market Fund(G)-Direct Plan</t>
  </si>
  <si>
    <t>Tata Money Market Fund-Reg(G)</t>
  </si>
  <si>
    <t>UTI Money Market Fund(G)-Direct Plan</t>
  </si>
  <si>
    <t>UTI Money Market Fund-Reg(G)</t>
  </si>
  <si>
    <t xml:space="preserve">Category: Multi Asset Allocation </t>
  </si>
  <si>
    <t>Multi Asset Allocation</t>
  </si>
  <si>
    <t>Axis Triple Advantage Fund(G)-Direct Plan</t>
  </si>
  <si>
    <t>Axis Triple Advantage Fund-Reg(G)</t>
  </si>
  <si>
    <t>Essel 3 in 1 Fund(G)</t>
  </si>
  <si>
    <t>Essel 3 in 1 Fund(G)-Direct Plan</t>
  </si>
  <si>
    <t>HDFC Multi-Asset Fund(G)</t>
  </si>
  <si>
    <t>HDFC Multi-Asset Fund(G)-Direct Plan</t>
  </si>
  <si>
    <t>ICICI Pru Multi-Asset Fund(G)</t>
  </si>
  <si>
    <t>ICICI Pru Multi-Asset Fund(G)-Direct Plan</t>
  </si>
  <si>
    <t>Quant Multi Asset Fund(G)</t>
  </si>
  <si>
    <t>Quant Multi Asset Fund(G)-Direct Plan</t>
  </si>
  <si>
    <t>SBI Multi Asset Allocation Fund(G)-Direct Plan</t>
  </si>
  <si>
    <t>SBI Multi Asset Allocation Fund-Reg(G)</t>
  </si>
  <si>
    <t>Tata Multi Asset Opp Fund(G)-Direct Plan</t>
  </si>
  <si>
    <t>Tata Multi Asset Opp Fund-Reg(G)</t>
  </si>
  <si>
    <t>UTI Multi Asset Fund(G)-Direct Plan</t>
  </si>
  <si>
    <t>UTI Multi Asset Fund-Reg(G)</t>
  </si>
  <si>
    <t xml:space="preserve">Category: Multi Cap Fund </t>
  </si>
  <si>
    <t>Multi Cap Fund</t>
  </si>
  <si>
    <t>Aditya Birla SL Equity Fund(G)</t>
  </si>
  <si>
    <t>Aditya Birla SL Equity Fund(G)-Direct Plan</t>
  </si>
  <si>
    <t>Axis Multicap Fund(G)-Direct Plan</t>
  </si>
  <si>
    <t>Axis Multicap Fund-Reg(G)</t>
  </si>
  <si>
    <t>Baroda Multi Cap Fund(G)</t>
  </si>
  <si>
    <t>Baroda Multi Cap Fund(G)-Direct Plan</t>
  </si>
  <si>
    <t>BNP Paribas Multi Cap Fund(G)</t>
  </si>
  <si>
    <t>BNP Paribas Multi Cap Fund(G)-Direct Plan</t>
  </si>
  <si>
    <t>BOI AXA Multi Cap Fund-Reg(G)</t>
  </si>
  <si>
    <t>Canara Rob Equity Diver Fund(G)-Direct Plan</t>
  </si>
  <si>
    <t>Canara Rob Equity Diver Fund-Reg(G)</t>
  </si>
  <si>
    <t>DSP Equity Fund(D)-Direct Plan</t>
  </si>
  <si>
    <t>DSP Equity Fund-Reg(D)</t>
  </si>
  <si>
    <t>Edelweiss Multi-Cap Fund(G)-Direct Plan</t>
  </si>
  <si>
    <t>Edelweiss Multi-Cap Fund-Reg(G)</t>
  </si>
  <si>
    <t>Essel Multi Cap Fund(G)-Direct Plan</t>
  </si>
  <si>
    <t>Essel Multi Cap Fund-Reg(G)</t>
  </si>
  <si>
    <t>Franklin India Equity Fund(G)</t>
  </si>
  <si>
    <t>Franklin India Equity Fund(G)-Direct Plan</t>
  </si>
  <si>
    <t>HDFC Equity Fund(G)</t>
  </si>
  <si>
    <t>HDFC Equity Fund(G)-Direct Plan</t>
  </si>
  <si>
    <t>HSBC Multi Cap Equity Fund(G)</t>
  </si>
  <si>
    <t>HSBC Multi Cap Equity Fund(G)-Direct Plan</t>
  </si>
  <si>
    <t>ICICI Pru Multicap Fund(G)</t>
  </si>
  <si>
    <t>ICICI Pru Multicap Fund(G)-Direct Plan</t>
  </si>
  <si>
    <t>IDBI Diversified Equity Fund(G)</t>
  </si>
  <si>
    <t>IDBI Diversified Equity Fund(G)-Direct Plan</t>
  </si>
  <si>
    <t>IDFC Multi Cap Fund(G)-Direct Plan</t>
  </si>
  <si>
    <t>IDFC Multi Cap Fund-Reg(G)</t>
  </si>
  <si>
    <t>Indiabulls Multi Cap Fund-Reg(G)</t>
  </si>
  <si>
    <t>Invesco India Multicap Fund(G)</t>
  </si>
  <si>
    <t>Invesco India Multicap Fund(G)-Direct Plan</t>
  </si>
  <si>
    <t>ITI Multi-Cap Fund(G)-Direct Plan</t>
  </si>
  <si>
    <t>ITI Multi-Cap Fund-Reg(G)</t>
  </si>
  <si>
    <t>JM Multicap Fund(G)</t>
  </si>
  <si>
    <t>JM Multicap Fund(G)-Direct Plan</t>
  </si>
  <si>
    <t>Kotak Standard Multicap Fund(G)</t>
  </si>
  <si>
    <t>Kotak Standard Multicap Fund(G)-Direct Plan</t>
  </si>
  <si>
    <t>L&amp;T Equity Fund(G)-Direct Plan</t>
  </si>
  <si>
    <t>L&amp;T Equity Fund-Reg(G)</t>
  </si>
  <si>
    <t>LIC MF Multi Cap Fund(G)</t>
  </si>
  <si>
    <t>LIC MF Multi Cap Fund(G)-Direct Plan</t>
  </si>
  <si>
    <t>Mahindra Manulife Multi Cap Badhat Yojana(G)-Direct Plan</t>
  </si>
  <si>
    <t>Mahindra Manulife Multi Cap Badhat Yojana-Reg(G)</t>
  </si>
  <si>
    <t>Motilal Oswal Multicap 35 Fund(G)-Direct Plan</t>
  </si>
  <si>
    <t>Motilal Oswal Multicap 35 Fund-Reg(G)</t>
  </si>
  <si>
    <t>Nippon India Multi Cap Fund(G)</t>
  </si>
  <si>
    <t>Nippon India Multi Cap Fund(G)-Direct Plan</t>
  </si>
  <si>
    <t>Parag Parikh Long Term Equity Fund(G)-Direct Plan</t>
  </si>
  <si>
    <t>Parag Parikh Long Term Equity Fund-Reg(G)</t>
  </si>
  <si>
    <t>PGIM India Diversified Equity Fund(G)-Direct Plan</t>
  </si>
  <si>
    <t>PGIM India Diversified Equity Fund-Reg(G)</t>
  </si>
  <si>
    <t>Principal Multi Cap Growth Fund(G)</t>
  </si>
  <si>
    <t>Principal Multi Cap Growth Fund(G)-Direct Plan</t>
  </si>
  <si>
    <t>Quant Active Fund(G)</t>
  </si>
  <si>
    <t>Quant Active Fund(G)-Direct Plan</t>
  </si>
  <si>
    <t>SBI Magnum Multicap Fund(G)-Direct Plan</t>
  </si>
  <si>
    <t>SBI Magnum Multicap Fund-Reg(G)</t>
  </si>
  <si>
    <t>Shriram Multicap Fund(G)-Direct Plan</t>
  </si>
  <si>
    <t>Shriram Multicap Fund-Reg(G)</t>
  </si>
  <si>
    <t>Sundaram Equity Fund(G)-Direct Plan</t>
  </si>
  <si>
    <t>Sundaram Equity Fund-Reg(G)</t>
  </si>
  <si>
    <t>Tata Multicap Fund(G)-Direct Plan</t>
  </si>
  <si>
    <t>Tata Multicap Fund-Reg(G)</t>
  </si>
  <si>
    <t>Taurus Starshare (Multi Cap) Fund(G)-Direct Plan</t>
  </si>
  <si>
    <t>Taurus Starshare (Multi Cap) Fund-Reg(G)</t>
  </si>
  <si>
    <t>Union Multi Cap Fund(G)-Direct Plan</t>
  </si>
  <si>
    <t>Union Multi Cap Fund-Reg(G)</t>
  </si>
  <si>
    <t>UTI Equity Fund(D)-Direct Plan</t>
  </si>
  <si>
    <t>UTI Equity Fund-Reg(D)</t>
  </si>
  <si>
    <t xml:space="preserve">Category: Overnight Fund </t>
  </si>
  <si>
    <t>Overnight Fund</t>
  </si>
  <si>
    <t>Aditya Birla SL Overnight Fund(G)-Direct Plan</t>
  </si>
  <si>
    <t>Aditya Birla SL Overnight Fund-Reg(G)</t>
  </si>
  <si>
    <t>Axis Overnight Fund(G)-Direct Plan</t>
  </si>
  <si>
    <t>Axis Overnight Fund-Reg(G)</t>
  </si>
  <si>
    <t>Baroda Overnight Fund(G)-Direct Plan</t>
  </si>
  <si>
    <t>Baroda Overnight Fund-Reg(G)</t>
  </si>
  <si>
    <t>BNP Paribas Overnight Fund(G)-Direct Plan</t>
  </si>
  <si>
    <t>BNP Paribas Overnight Fund-Reg(G)</t>
  </si>
  <si>
    <t>BOI AXA Overnight Fund(G)-Direct Plan</t>
  </si>
  <si>
    <t>BOI AXA Overnight Fund-Reg(G)</t>
  </si>
  <si>
    <t>Canara Rob Overnight Fund(G)-Direct Plan</t>
  </si>
  <si>
    <t>Canara Rob Overnight Fund-Reg(G)</t>
  </si>
  <si>
    <t>DSP Overnight Fund(G)-Direct Plan</t>
  </si>
  <si>
    <t>DSP Overnight Fund-Reg(G)</t>
  </si>
  <si>
    <t>Edelweiss Overnight Fund(G)-Direct Plan</t>
  </si>
  <si>
    <t>Edelweiss Overnight Fund-Reg(G)</t>
  </si>
  <si>
    <t>Franklin India Overnight Fund(G)</t>
  </si>
  <si>
    <t>Franklin India Overnight Fund(G)-Direct Plan</t>
  </si>
  <si>
    <t>HDFC Overnight Fund(G)</t>
  </si>
  <si>
    <t>HDFC Overnight Fund(G)-Direct Plan</t>
  </si>
  <si>
    <t>HSBC Overnight Fund(G)-Direct Plan</t>
  </si>
  <si>
    <t>HSBC Overnight Fund-Reg(G)</t>
  </si>
  <si>
    <t>ICICI Pru Overnight Fund(G)</t>
  </si>
  <si>
    <t>ICICI Pru Overnight Fund(G)-Direct Plan</t>
  </si>
  <si>
    <t>IDFC Overnight Fund(G)-Direct Plan</t>
  </si>
  <si>
    <t>IDFC Overnight Fund-Reg(G)</t>
  </si>
  <si>
    <t>Indiabulls Overnight Fund(G)-Direct Plan</t>
  </si>
  <si>
    <t>Indiabulls Overnight Fund-Reg(G)</t>
  </si>
  <si>
    <t>Invesco India Overnight Fund(G)-Direct Plan</t>
  </si>
  <si>
    <t>Invesco India Overnight Fund-Reg(G)</t>
  </si>
  <si>
    <t>ITI Overnight Fund(G)-Direct Plan</t>
  </si>
  <si>
    <t>ITI Overnight Fund-Reg(G)</t>
  </si>
  <si>
    <t>JM Overnight Fund(G)-Direct Plan</t>
  </si>
  <si>
    <t>JM Overnight Fund-Reg(G)</t>
  </si>
  <si>
    <t>Kotak Overnight Fund(G)-Direct Plan</t>
  </si>
  <si>
    <t>Kotak Overnight Fund-Reg(G)</t>
  </si>
  <si>
    <t>L&amp;T Overnight Fund(G)-Direct Plan</t>
  </si>
  <si>
    <t>L&amp;T Overnight Fund-Reg(G)</t>
  </si>
  <si>
    <t>LIC MF Overnight Fund(G)-Direct Plan</t>
  </si>
  <si>
    <t>LIC MF Overnight Fund-Reg(G)</t>
  </si>
  <si>
    <t>Mahindra Manulife Overnight Fund(G)-Direct Plan</t>
  </si>
  <si>
    <t>Mahindra Manulife Overnight Fund-Reg(G)</t>
  </si>
  <si>
    <t>Mirae Asset Overnight Fund(G)-Direct Plan</t>
  </si>
  <si>
    <t>Mirae Asset Overnight Fund-Reg(G)</t>
  </si>
  <si>
    <t>Nippon India Overnight Fund(G)-Direct Plan</t>
  </si>
  <si>
    <t>Nippon India Overnight Fund-Reg(G)</t>
  </si>
  <si>
    <t>PGIM India Overnight Fund(G)-Direct Plan</t>
  </si>
  <si>
    <t>PGIM India Overnight Fund-Reg(G)</t>
  </si>
  <si>
    <t>SBI Overnight Fund(G)-Direct Plan</t>
  </si>
  <si>
    <t>SBI Overnight Fund-Reg(G)</t>
  </si>
  <si>
    <t>Sundaram Overnight Fund(G)-Direct Plan</t>
  </si>
  <si>
    <t>Sundaram Overnight Fund-Reg(G)</t>
  </si>
  <si>
    <t>Tata Overnight Fund(G)-Direct Plan</t>
  </si>
  <si>
    <t>Tata Overnight Fund-Reg(G)</t>
  </si>
  <si>
    <t>Union Overnight Fund(G)-Direct Plan</t>
  </si>
  <si>
    <t>Union Overnight Fund-Reg(G)</t>
  </si>
  <si>
    <t>UTI Overnight Fund(G)-Direct plan</t>
  </si>
  <si>
    <t>UTI Overnight Fund-Reg(G)</t>
  </si>
  <si>
    <t>YES Overnight Fund(G)-Direct Plan</t>
  </si>
  <si>
    <t>YES Overnight Fund-Reg(G)</t>
  </si>
  <si>
    <t xml:space="preserve">Category: Short &amp; Mid Term </t>
  </si>
  <si>
    <t>Short &amp; Mid Term</t>
  </si>
  <si>
    <t>Aditya Birla SL G-Sec Fund(G)</t>
  </si>
  <si>
    <t>Aditya Birla SL G-Sec Fund(G)-Instant Gain-Direct Plan</t>
  </si>
  <si>
    <t>Axis Gilt Fund(G)-Direct Plan</t>
  </si>
  <si>
    <t>Axis Gilt Fund-Reg(G)</t>
  </si>
  <si>
    <t>Baroda Gilt Fund(G)</t>
  </si>
  <si>
    <t>Baroda Gilt Fund(G)-Direct Plan</t>
  </si>
  <si>
    <t>Canara Rob Gilt 1988(G)-Direct Plan</t>
  </si>
  <si>
    <t>Canara Rob Gilt 1988-Reg(G)</t>
  </si>
  <si>
    <t>DSP G-Sec Fund(G)-Direct Plan</t>
  </si>
  <si>
    <t>DSP G-Sec Fund-Reg(G)</t>
  </si>
  <si>
    <t>Edelweiss Government Securities Fund(G)-Direct Plan</t>
  </si>
  <si>
    <t>Edelweiss Government Securities Fund-Reg(G)</t>
  </si>
  <si>
    <t>Franklin India G-Sec Fund(G)</t>
  </si>
  <si>
    <t>Franklin India G-Sec Fund(G)-Direct Plan</t>
  </si>
  <si>
    <t>HDFC Gilt Fund(G)</t>
  </si>
  <si>
    <t>HDFC Gilt Fund(G)-Direct Plan</t>
  </si>
  <si>
    <t>ICICI Pru Gilt Fund(G)</t>
  </si>
  <si>
    <t>ICICI Pru Gilt Fund(G)-Direct Plan</t>
  </si>
  <si>
    <t>IDBI Gilt Fund(G)</t>
  </si>
  <si>
    <t>IDBI Gilt Fund(G)-Direct Plan</t>
  </si>
  <si>
    <t>IDFC G-Sec-Invest(G)-Direct Plan</t>
  </si>
  <si>
    <t>IDFC G-Sec-Invest-Reg(G)</t>
  </si>
  <si>
    <t>Invesco India Gilt Fund(G)</t>
  </si>
  <si>
    <t>Invesco India Gilt Fund(G)-Direct Plan</t>
  </si>
  <si>
    <t>Kotak Gilt Fund-PF&amp;Trust(G)-Direct Plan</t>
  </si>
  <si>
    <t>Kotak Gilt Fund-Reg(G)</t>
  </si>
  <si>
    <t>L&amp;T Gilt Fund(G)-Direct Plan</t>
  </si>
  <si>
    <t>L&amp;T Gilt Fund-Reg(G)</t>
  </si>
  <si>
    <t>LIC MF G-Sec Fund(G)-Direct Plan</t>
  </si>
  <si>
    <t>LIC MF G-Sec Fund-Reg(G)</t>
  </si>
  <si>
    <t>Nippon India Gilt Securities Fund(G)</t>
  </si>
  <si>
    <t>Nippon India Gilt Securities-DMDO-Direct Plan</t>
  </si>
  <si>
    <t>PGIM India Gilt Fund(G)</t>
  </si>
  <si>
    <t>PGIM India Gilt Fund(G)-Direct Plan</t>
  </si>
  <si>
    <t>SBI Magnum Gilt Fund(G)-Direct Plan</t>
  </si>
  <si>
    <t>SBI Magnum Gilt Fund-Reg(G)</t>
  </si>
  <si>
    <t>Tata Gilt Securities Fund(G)-Direct Plan</t>
  </si>
  <si>
    <t>Tata Gilt Securities Fund-Reg(G)</t>
  </si>
  <si>
    <t>UTI Gilt Fund(G)-Direct Plan</t>
  </si>
  <si>
    <t>UTI Gilt Fund-Reg(G)</t>
  </si>
  <si>
    <t xml:space="preserve">Category: Short Duration </t>
  </si>
  <si>
    <t>Short Duration</t>
  </si>
  <si>
    <t>Aditya Birla SL Short Term Fund(G)</t>
  </si>
  <si>
    <t>Aditya Birla SL Short Term Fund(G)-Direct Plan</t>
  </si>
  <si>
    <t>Axis Short Term Fund(G)-Direct Plan</t>
  </si>
  <si>
    <t>Axis Short Term Fund-Reg(G)</t>
  </si>
  <si>
    <t>Baroda ST Bond Fund(G)</t>
  </si>
  <si>
    <t>Baroda ST Bond Fund(G)-Direct Plan</t>
  </si>
  <si>
    <t>BNP Paribas Short Term Fund(G)</t>
  </si>
  <si>
    <t>BNP Paribas Short Term Fund(G)-Direct Plan</t>
  </si>
  <si>
    <t>BOI AXA Short Term Income Fund(G)-Direct Plan</t>
  </si>
  <si>
    <t>BOI AXA Short Term Income Fund-Reg(G)</t>
  </si>
  <si>
    <t>Canara Rob Short Duration Fund(G)-Direct Plan</t>
  </si>
  <si>
    <t>Canara Rob Short Duration Fund-Reg(G)</t>
  </si>
  <si>
    <t>DSP Short Term Fund(G)-Direct Plan</t>
  </si>
  <si>
    <t>DSP Short Term Fund-Reg(G)</t>
  </si>
  <si>
    <t>Edelweiss Short Term Fund(G)-Direct Plan</t>
  </si>
  <si>
    <t>Edelweiss Short Term Fund-Reg(G)</t>
  </si>
  <si>
    <t>Franklin India Short Term Income Plan-Segregated Portfolio 1-Ret(G)-Direct Plan</t>
  </si>
  <si>
    <t>Franklin India Short Term Income Plan-Segregated Portfolio 2-Ret(G)</t>
  </si>
  <si>
    <t>Franklin India Short Term Income Plan-Segregated Portfolio 2-Ret(G)-Direct Plan</t>
  </si>
  <si>
    <t>Franklin India Short Term Income Plan-Segregated Portfolio 3-Ret(G)</t>
  </si>
  <si>
    <t>Franklin India Short Term Income Plan-Segregated Portfolio 3-Ret(G)-Direct Plan</t>
  </si>
  <si>
    <t>Franklin India ST Income Plan(G)</t>
  </si>
  <si>
    <t>Franklin India ST Income Plan(G)-Direct Plan</t>
  </si>
  <si>
    <t>HDFC Short Term Debt Fund(G)</t>
  </si>
  <si>
    <t>HDFC Short Term Debt Fund(G)-Direct Plan</t>
  </si>
  <si>
    <t>HSBC Short Duration Fund(G)</t>
  </si>
  <si>
    <t>HSBC Short Duration Fund(G)-Direct Plan</t>
  </si>
  <si>
    <t>ICICI Pru Short Term Fund(G)</t>
  </si>
  <si>
    <t>ICICI Pru Short Term Fund(G)-Direct Plan</t>
  </si>
  <si>
    <t>IDBI ST Bond(G)</t>
  </si>
  <si>
    <t>IDBI ST Bond(G)-Direct Plan</t>
  </si>
  <si>
    <t>IDFC Bond Fund - Short Term Plan(G)-Direct Plan</t>
  </si>
  <si>
    <t>IDFC Bond Fund - Short Term Plan-Reg(G)</t>
  </si>
  <si>
    <t>Indiabulls Short Term Fund(G)</t>
  </si>
  <si>
    <t>Indiabulls Short Term Fund(G)-Direct Plan</t>
  </si>
  <si>
    <t>Invesco India Short Term Fund(G)</t>
  </si>
  <si>
    <t>Invesco India Short Term Fund(G)-Direct Plan</t>
  </si>
  <si>
    <t>JM Short Term Fund(G)</t>
  </si>
  <si>
    <t>JM Short Term Fund(G)-Direct Plan</t>
  </si>
  <si>
    <t>Kotak Bond Short Term Fund(G)</t>
  </si>
  <si>
    <t>Kotak Bond Short Term Fund(G)-Direct Plan</t>
  </si>
  <si>
    <t>L&amp;T Short Term Bond Fund(G)-Direct Plan</t>
  </si>
  <si>
    <t>L&amp;T Short Term Bond Fund-Reg(G)</t>
  </si>
  <si>
    <t>LIC MF ST Debt Fund(G)-Direct Plan</t>
  </si>
  <si>
    <t>LIC MF ST Debt Fund-Reg(G)</t>
  </si>
  <si>
    <t>Mirae Asset Short Term Fund(G)</t>
  </si>
  <si>
    <t>Mirae Asset Short Term Fund(G)-Direct Plan</t>
  </si>
  <si>
    <t>Nippon India Short Term Fund(G)</t>
  </si>
  <si>
    <t>Nippon India Short Term Fund(G)-Direct Plan</t>
  </si>
  <si>
    <t>PGIM India Short Maturity Fund(G)</t>
  </si>
  <si>
    <t>PGIM India Short Maturity Fund(G)-Direct Plan</t>
  </si>
  <si>
    <t>Principal Short Term Debt Fund(G)</t>
  </si>
  <si>
    <t>Principal Short Term Debt Fund(G)-Direct Plan</t>
  </si>
  <si>
    <t>SBI Short Term Debt Fund(G)-Direct Plan</t>
  </si>
  <si>
    <t>SBI Short Term Debt Fund-Reg(G)</t>
  </si>
  <si>
    <t>Sundaram Short Term Debt Fund(G)</t>
  </si>
  <si>
    <t>Sundaram Short Term Debt Fund(G)-Direct Plan</t>
  </si>
  <si>
    <t>Tata ST Bond Fund(G)</t>
  </si>
  <si>
    <t>Tata ST Bond Fund(G)-Direct Plan</t>
  </si>
  <si>
    <t>UTI ST Income Fund(G)-Direct Plan</t>
  </si>
  <si>
    <t>UTI ST Income Fund-Reg(G)</t>
  </si>
  <si>
    <t xml:space="preserve">Category: Small cap Fund </t>
  </si>
  <si>
    <t>Small cap Fund</t>
  </si>
  <si>
    <t>Aditya Birla SL Small Cap Fund(G)</t>
  </si>
  <si>
    <t>Aditya Birla SL Small Cap Fund(G)-Direct Plan</t>
  </si>
  <si>
    <t>Axis Small Cap Fund(G)-Direct Plan</t>
  </si>
  <si>
    <t>Axis Small Cap Fund-Reg(G)</t>
  </si>
  <si>
    <t>BOI AXA Small Cap Fund(G)-Direct Plan</t>
  </si>
  <si>
    <t>BOI AXA Small Cap Fund-Reg(G)</t>
  </si>
  <si>
    <t>Canara Rob Small Cap Fund(G)-Direct Plan</t>
  </si>
  <si>
    <t>Canara Rob Small Cap Fund-Reg(G)</t>
  </si>
  <si>
    <t>DSP Small Cap Fund(G)-Direct Plan</t>
  </si>
  <si>
    <t>DSP Small Cap Fund-Reg(G)</t>
  </si>
  <si>
    <t>Edelweiss Small Cap Fund(G)-Direct Plan</t>
  </si>
  <si>
    <t>Edelweiss Small Cap Fund-Reg(G)</t>
  </si>
  <si>
    <t>Franklin India Smaller Cos Fund(G)</t>
  </si>
  <si>
    <t>Franklin India Smaller Cos Fund(G)-Direct Plan</t>
  </si>
  <si>
    <t>HDFC Small Cap Fund(G)-Direct Plan</t>
  </si>
  <si>
    <t>HDFC Small Cap Fund-Reg(G)</t>
  </si>
  <si>
    <t>HSBC Small Cap Equity Fund(G)</t>
  </si>
  <si>
    <t>HSBC Small Cap Equity Fund(G)-Direct Plan</t>
  </si>
  <si>
    <t>ICICI Pru Smallcap Fund(G)</t>
  </si>
  <si>
    <t>ICICI Pru Smallcap Fund(G)-Direct Plan</t>
  </si>
  <si>
    <t>IDBI Small Cap Fund(G)</t>
  </si>
  <si>
    <t>IDBI Small Cap Fund(G)-Direct Plan</t>
  </si>
  <si>
    <t>IDFC Emerging Businesses Fund(G)-Direct Plan</t>
  </si>
  <si>
    <t>IDFC Emerging Businesses Fund-Reg(G)</t>
  </si>
  <si>
    <t>Invesco India Smallcap Fund(G)-Direct Plan</t>
  </si>
  <si>
    <t>Invesco India Smallcap Fund-Reg(G)</t>
  </si>
  <si>
    <t>ITI Small Cap Fund(G)-Direct Plan</t>
  </si>
  <si>
    <t>ITI Small Cap Fund-Reg(G)</t>
  </si>
  <si>
    <t>Kotak Small Cap Fund(G)</t>
  </si>
  <si>
    <t>Kotak Small Cap Fund(G)-Direct Plan</t>
  </si>
  <si>
    <t>L&amp;T Emerging Businesses Fund(G)-Direct Plan</t>
  </si>
  <si>
    <t>L&amp;T Emerging Businesses Fund-Reg(G)</t>
  </si>
  <si>
    <t>Nippon India Small Cap Fund(G)</t>
  </si>
  <si>
    <t>Nippon India Small Cap Fund(G)-Direct Plan</t>
  </si>
  <si>
    <t>Principal Small Cap Fund(G)-Direct Plan</t>
  </si>
  <si>
    <t>Principal Small Cap Fund-Reg(G)</t>
  </si>
  <si>
    <t>Quant Small Cap Fund(G)</t>
  </si>
  <si>
    <t>Quant Small Cap Fund(G)-direct Plan</t>
  </si>
  <si>
    <t>SBI Small Cap Fund(G)-Direct Plan</t>
  </si>
  <si>
    <t>SBI Small Cap Fund-Reg(G)</t>
  </si>
  <si>
    <t>Sundaram Small Cap Fund(G)</t>
  </si>
  <si>
    <t>Sundaram Small Cap Fund(G)-Direct Plan</t>
  </si>
  <si>
    <t>Tata Small Cap Fund(G)-Direct Plan</t>
  </si>
  <si>
    <t>Tata Small Cap Fund-Reg(G)</t>
  </si>
  <si>
    <t>Union Small Cap Fund(G)-Direct Plan</t>
  </si>
  <si>
    <t>Union Small Cap Fund-Reg(G)</t>
  </si>
  <si>
    <t xml:space="preserve">Category: Ultra Short Duration </t>
  </si>
  <si>
    <t>Ultra Short Duration</t>
  </si>
  <si>
    <t>Aditya Birla SL Savings Fund(G)-Direct Plan</t>
  </si>
  <si>
    <t>Aditya Birla SL Savings Fund-Reg(G)</t>
  </si>
  <si>
    <t>Axis Ultra Short Term Fund(G)-Direct Plan</t>
  </si>
  <si>
    <t>Axis Ultra Short Term Fund-Reg(G)</t>
  </si>
  <si>
    <t>Baroda Ultra Short Duration Fund(G)</t>
  </si>
  <si>
    <t>Baroda Ultra Short Duration Fund(G)-Direct Plan</t>
  </si>
  <si>
    <t>BOI AXA Ultra Short Duration Fund(G)-Direct Plan</t>
  </si>
  <si>
    <t>BOI AXA Ultra Short Duration Fund-Reg(G)</t>
  </si>
  <si>
    <t>Canara Rob Ultra Short Term Fund(G)-Direct Plan</t>
  </si>
  <si>
    <t>Canara Rob Ultra Short Term Fund-Reg(G)</t>
  </si>
  <si>
    <t>DSP Ultra Short Fund(G)-Direct Plan</t>
  </si>
  <si>
    <t>DSP Ultra Short Fund-Reg(G)</t>
  </si>
  <si>
    <t>Essel Ultra Short Term Fund(G)-Direct Plan</t>
  </si>
  <si>
    <t>Essel Ultra Short Term Fund-Reg(G)</t>
  </si>
  <si>
    <t>Franklin India Ultra Short Bond Fund-Segregated Portfolio 1-Super Inst(G)</t>
  </si>
  <si>
    <t>Franklin India Ultra Short Bond Fund-Segregated Portfolio 1-Super Inst(G)-Direct Plan</t>
  </si>
  <si>
    <t>Franklin India Ultra Short Bond Fund-Super Inst(G)</t>
  </si>
  <si>
    <t>Franklin India Ultra Short Bond Fund-Super Inst(G)-Direct Plan</t>
  </si>
  <si>
    <t>HDFC Ultra Short Term Fund(G)-Direct Plan</t>
  </si>
  <si>
    <t>HDFC Ultra Short Term Fund-Reg(G)</t>
  </si>
  <si>
    <t>HSBC Ultra Short Duration Fund(G)-Direct Plan</t>
  </si>
  <si>
    <t>HSBC Ultra Short Duration Fund-Reg(G)</t>
  </si>
  <si>
    <t>ICICI Pru Ultra Short Term Fund Fund(G)</t>
  </si>
  <si>
    <t>ICICI Pru Ultra Short Term Fund Fund(G)-Direct Plan</t>
  </si>
  <si>
    <t>IDBI Ultra ST(G)</t>
  </si>
  <si>
    <t>IDBI Ultra ST(G)-Direct Plan</t>
  </si>
  <si>
    <t>IDFC Ultra Short Term Fund(G)-Direct Plan</t>
  </si>
  <si>
    <t>IDFC Ultra Short Term Fund-Reg(G)</t>
  </si>
  <si>
    <t>Indiabulls Ultra Short Term Fund(G)</t>
  </si>
  <si>
    <t>Indiabulls Ultra Short Term Fund(G)-Direct Plan</t>
  </si>
  <si>
    <t>Invesco India Ultra Short Term Fund(G)</t>
  </si>
  <si>
    <t>Invesco India Ultra Short Term Fund(G)-Direct Plan</t>
  </si>
  <si>
    <t>JM Ultra Short Duration Fund(G)</t>
  </si>
  <si>
    <t>JM Ultra Short Duration Fund(G)-Direct Plan</t>
  </si>
  <si>
    <t>Kotak Savings Fund(G)</t>
  </si>
  <si>
    <t>Kotak Savings Fund(G)-Direct Plan</t>
  </si>
  <si>
    <t>L&amp;T Ultra Short Term Fund(G)</t>
  </si>
  <si>
    <t>L&amp;T Ultra Short Term Fund(G)-Direct Plan</t>
  </si>
  <si>
    <t>LIC MF Ultra Short Term Fund(G)-Direct Plan</t>
  </si>
  <si>
    <t>LIC MF Ultra Short Term Fund-Reg(G)</t>
  </si>
  <si>
    <t>Mahindra Manulife Ultra Short Term Fund(G)-Direct Plan</t>
  </si>
  <si>
    <t>Mahindra Manulife Ultra Short Term Fund-Reg(G)</t>
  </si>
  <si>
    <t>Motilal Oswal Ultra Short Term Fund(G)-Direct Plan</t>
  </si>
  <si>
    <t>Motilal Oswal Ultra Short Term Fund-Reg(G)</t>
  </si>
  <si>
    <t>Nippon India Ultra Short Duration Fund(G)</t>
  </si>
  <si>
    <t>Nippon India Ultra Short Duration Fund(G)-Direct Plan</t>
  </si>
  <si>
    <t>Nippon India Ultra Short Duration Fund-Segregated Portfolio 1-(G)</t>
  </si>
  <si>
    <t>Nippon India Ultra Short Duration Fund-Segregated Portfolio 1-(G)-Direct Plan</t>
  </si>
  <si>
    <t>PGIM India Ultra ST Fund(G)</t>
  </si>
  <si>
    <t>PGIM India Ultra ST Fund(G)-Direct Plan</t>
  </si>
  <si>
    <t>Principal Ultra Short Term Fund(G)</t>
  </si>
  <si>
    <t>Principal Ultra Short Term Fund(G)-Direct Plan</t>
  </si>
  <si>
    <t>SBI Magnum Ultra Short Duration Fund(G)-Direct Plan</t>
  </si>
  <si>
    <t>SBI Magnum Ultra Short Duration Fund-Reg(G)</t>
  </si>
  <si>
    <t>Sundaram Ultra Short Term Fund(G)-Direct Plan</t>
  </si>
  <si>
    <t>Sundaram Ultra Short Term Fund-Reg(G)</t>
  </si>
  <si>
    <t>Tata Ultra Short Term Fund(G)-Direct Plan</t>
  </si>
  <si>
    <t>Tata Ultra Short Term Fund-Reg(G)</t>
  </si>
  <si>
    <t>UTI Ultra Short Term Fund(G)-Direct Plan</t>
  </si>
  <si>
    <t>UTI Ultra Short Term Fund-Reg(G)</t>
  </si>
  <si>
    <t>YES Ultra Short Term Fund(G)-Direct Plan</t>
  </si>
  <si>
    <t>YES Ultra Short Term Fund-Reg(G)</t>
  </si>
  <si>
    <t>Category: Large Cap Fund [Direct Plans]</t>
  </si>
  <si>
    <t>Category: Large Cap Fund [Regular Plans]</t>
  </si>
  <si>
    <t>Debt - Credit Risk (Direct)</t>
  </si>
  <si>
    <t>Debt - Credit Risk (Regular)</t>
  </si>
  <si>
    <t>Debt - Ultra Short Dur. (Direct)</t>
  </si>
  <si>
    <t>Debt - Ultra Short Dur. (Regular)</t>
  </si>
  <si>
    <t>Category: Large &amp; Mid Cap Fund [Direct Plans]</t>
  </si>
  <si>
    <t>Category: Large &amp; Mid Cap Fund [Regular Plans]</t>
  </si>
  <si>
    <t>Category: Multi Cap Fund [Direct Plans]</t>
  </si>
  <si>
    <t>Category: Mid Cap Fund [Direct Plans]</t>
  </si>
  <si>
    <t>Category: Mid Cap Fund [Regular Plans]</t>
  </si>
  <si>
    <t>Category: Small Cap Fund [Direct Plans]</t>
  </si>
  <si>
    <t>Category: Small Cap Fund [RegularPlans]</t>
  </si>
  <si>
    <t>Category: Focused Fund [Direct Plans]</t>
  </si>
  <si>
    <t>Category: Focused Fund [Regular Plans]</t>
  </si>
  <si>
    <t>Category: Contra Fund [Direct Plans]</t>
  </si>
  <si>
    <t>Category: Contra Fund [Regular Plans]</t>
  </si>
  <si>
    <t>Category: Dividend Yield [Regular Plans]</t>
  </si>
  <si>
    <t>Category: Dividend Yield [Direct Plans]</t>
  </si>
  <si>
    <t>Category: Aggressive Hybrid Fund [Direct Plans]</t>
  </si>
  <si>
    <t>Category: Aggressive Hybrid Fund [Regular Plans]</t>
  </si>
  <si>
    <t>Category: Balanced Advantage [Regular Plans]</t>
  </si>
  <si>
    <t>Category: Balanced Advantage [Direct Plans]</t>
  </si>
  <si>
    <t>Category: Multi Asset Allocation [Regular Plans]</t>
  </si>
  <si>
    <t>Category: Multi Asset Allocation [Direct Plans]</t>
  </si>
  <si>
    <t>Category: Overnight Fund [Direct Plans]</t>
  </si>
  <si>
    <t>Category: Overnight Fund [Regular Plans]</t>
  </si>
  <si>
    <t>Category: Ultra Short Duration Fund [Direct Plans]</t>
  </si>
  <si>
    <t>Category: Ultra Short Duration Fund [Regular Plans]</t>
  </si>
  <si>
    <t>Category: Low Duration Fund [Direct Plans]</t>
  </si>
  <si>
    <t>Category: Low Duration Fund [Regular Plans]</t>
  </si>
  <si>
    <t>Category: Money Market Fund [Direct Plans]</t>
  </si>
  <si>
    <t>Category: Floating Rate Fund [Direct Plans]</t>
  </si>
  <si>
    <t>Category: Floating Rate Fund [Regular Plans]</t>
  </si>
  <si>
    <t>Category: Short Duration Fund [Direct Plans]</t>
  </si>
  <si>
    <t>Category: Short Duration Fund [Regular Plans]</t>
  </si>
  <si>
    <t>Category: Medium / Medium-Long / Long Duration Fund [Direct Plans]</t>
  </si>
  <si>
    <t>Category: Medium / Medium-Long / Long Duration Fund [Regular Plans]</t>
  </si>
  <si>
    <t>Category: G-Sec Funds [Direct Plans]</t>
  </si>
  <si>
    <t>Category: G-Sec Funds [Regular Plans]</t>
  </si>
  <si>
    <t>Category: Banking &amp; PSU Debt Fund [Direct Plans]</t>
  </si>
  <si>
    <t>Category: Banking &amp; PSU Debt Fund [Regular Plans]</t>
  </si>
  <si>
    <t>Category: Corporate Bond Fund [Regular Plans]</t>
  </si>
  <si>
    <t>Category: Corporate Bond Fund [Direct Plans]</t>
  </si>
  <si>
    <t>Debt - Corporate Bond (Direct)</t>
  </si>
  <si>
    <t>Debt - Corporate Bond (Regular)</t>
  </si>
  <si>
    <t>Category: Credit Risk Fund [Direct Plans]</t>
  </si>
  <si>
    <t>Category: Credit Risk Fund [Regular Plans]</t>
  </si>
  <si>
    <t>Category: Gold Exchange Traded Funds (ETFs)</t>
  </si>
  <si>
    <t>Category: Gold Funds</t>
  </si>
  <si>
    <t>Category: Multi Cap Fund [Regular Plans]</t>
  </si>
  <si>
    <t>Category: Money Market Fund [Regular Plans]</t>
  </si>
  <si>
    <t>Quantum Multi Asset FOFs-Reg(G)</t>
  </si>
  <si>
    <t>Hybrid - Conservative (Direct)</t>
  </si>
  <si>
    <t>Hybrid - Conservative (Regular)</t>
  </si>
  <si>
    <t>Equity - Arbitrage (Direct)</t>
  </si>
  <si>
    <t>Equity - Arbitrage (Regular)</t>
  </si>
  <si>
    <t>Category: Conservative Hybrid Fund [Regular Plans]</t>
  </si>
  <si>
    <t>Category: Conservative Hybrid Fund [Direct Plans]</t>
  </si>
  <si>
    <t>Aditya Birla SL Regular Savings Fund(G)-Direct Plan</t>
  </si>
  <si>
    <t>Axis Regular Saver Fund(G)-Direct Plan</t>
  </si>
  <si>
    <t>Baroda Conservative Hybrid Fund(G)-Direct Plan</t>
  </si>
  <si>
    <t>BNP Paribas Conservative Hybrid Fund(G)-Direct Plan</t>
  </si>
  <si>
    <t>BOI AXA Conservative Hybrid Fund(G)-Direct Plan</t>
  </si>
  <si>
    <t>Canara Rob Conservative Hybrid Fund(G)-Direct Plan</t>
  </si>
  <si>
    <t>DSP Regular Savings Fund(G)-Direct Plan</t>
  </si>
  <si>
    <t>Essel Regular Savings Fund(G)-Direct Plan</t>
  </si>
  <si>
    <t>Franklin India Debt Hybrid Fund(G)-Direct Plan</t>
  </si>
  <si>
    <t>Franklin India Debt Hybrid Fund-Segregated Portfolio 1(G)-Direct Plan</t>
  </si>
  <si>
    <t>HDFC Hybrid Debt Fund(G)-Direct Plan</t>
  </si>
  <si>
    <t>HSBC Regular Savings Fund(G)-Direct Plan</t>
  </si>
  <si>
    <t>ICICI Pru Regular Savings Fund(G)-Direct Plan</t>
  </si>
  <si>
    <t>IDFC Regular Savings Fund(G)-Direct Plan</t>
  </si>
  <si>
    <t>Indiabulls Savings Income Fund(G)-Direct Plan</t>
  </si>
  <si>
    <t>Kotak Debt Hybrid Fund(G)-Direct Plan</t>
  </si>
  <si>
    <t>L&amp;T Conservative Hybrid Fund(G)-Direct Plan</t>
  </si>
  <si>
    <t>LIC MF Debt Hybrid Fund(G)-Direct Plan</t>
  </si>
  <si>
    <t>Nippon India Hybrid Bond Fund(G)-Direct Plan</t>
  </si>
  <si>
    <t>Nippon India Hybrid Bond Fund-Segregated Portfolio 2-(G)-Direct Plan</t>
  </si>
  <si>
    <t>SBI Debt Hybrid Fund(G)-Direct Plan</t>
  </si>
  <si>
    <t>Sundaram Debt Oriented Hybrid Fund(G)-Direct Plan</t>
  </si>
  <si>
    <t>UTI Regular Savings Fund (Segregated - 17022020)(G)-Direct Plan</t>
  </si>
  <si>
    <t>UTI Regular Savings Fund(G)-Direct Plan</t>
  </si>
  <si>
    <t>Aditya Birla SL Regular Savings Fund(G)</t>
  </si>
  <si>
    <t>Axis Regular Saver Fund(G)</t>
  </si>
  <si>
    <t>Baroda Conservative Hybrid Fund(G)</t>
  </si>
  <si>
    <t>BNP Paribas Conservative Hybrid Fund-Reg(G)</t>
  </si>
  <si>
    <t>BOI AXA Conservative Hybrid Fund-Reg(G)</t>
  </si>
  <si>
    <t>Canara Rob Conservative Hybrid Fund-Reg(G)</t>
  </si>
  <si>
    <t>DSP Regular Savings Fund-Reg(G)</t>
  </si>
  <si>
    <t>Essel Regular Savings Fund-Reg(G)</t>
  </si>
  <si>
    <t>Franklin India Debt Hybrid Fund(G)</t>
  </si>
  <si>
    <t>Franklin India Debt Hybrid Fund-Segregated Portfolio 1(G)</t>
  </si>
  <si>
    <t>HDFC Hybrid Debt Fund(G)</t>
  </si>
  <si>
    <t>HSBC Regular Savings Fund(G)</t>
  </si>
  <si>
    <t>ICICI Pru Regular Savings Fund(G)</t>
  </si>
  <si>
    <t>IDFC Regular Savings Fund-Reg(G)</t>
  </si>
  <si>
    <t>Indiabulls Savings Income Fund-Reg(G)</t>
  </si>
  <si>
    <t>Kotak Debt Hybrid Fund(G)</t>
  </si>
  <si>
    <t>L&amp;T Conservative Hybrid Fund-Reg(G)</t>
  </si>
  <si>
    <t>LIC MF Debt Hybrid Fund(G)</t>
  </si>
  <si>
    <t>Nippon India Hybrid Bond Fund(G)</t>
  </si>
  <si>
    <t>Nippon India Hybrid Bond Fund-Segregated Portfolio 2-(G)</t>
  </si>
  <si>
    <t>SBI Debt Hybrid Fund-Reg(G)</t>
  </si>
  <si>
    <t>Sundaram Debt Oriented Hybrid Fund(G)</t>
  </si>
  <si>
    <t>UTI Regular Savings Fund (Segregated - 17022020)-Reg(G)</t>
  </si>
  <si>
    <t>UTI Regular Savings Fund-Reg(G)</t>
  </si>
  <si>
    <t>Category: Arbitrage Fund [Regular Plans]</t>
  </si>
  <si>
    <t>Category: Arbitrage Fund [Direct Plans]</t>
  </si>
  <si>
    <t>Category: Equity Savings Fund [Direct Plans]</t>
  </si>
  <si>
    <t>Category: Equity Savings Fund [Regular Plans]</t>
  </si>
  <si>
    <t>Aditya Birla SL Equity Savings Fund(G)-Direct Plan</t>
  </si>
  <si>
    <t>Axis Equity Saver Fund(G)-Direct Plan</t>
  </si>
  <si>
    <t>Baroda Equity Savings Fund(G)-Direct Plan</t>
  </si>
  <si>
    <t>DSP Equity Savings Fund(G)-Direct Plan</t>
  </si>
  <si>
    <t>Edelweiss Equity Savings Fund(G)-Direct Plan</t>
  </si>
  <si>
    <t>Franklin India Equity Savings Fund(G)-Direct Plan</t>
  </si>
  <si>
    <t>HDFC Equity Savings Fund(G)-Direct Plan</t>
  </si>
  <si>
    <t>ICICI Pru Equity Savings Fund(G)-Direct Plan</t>
  </si>
  <si>
    <t>IDBI Equity Savings Fund(G)-Direct Plan</t>
  </si>
  <si>
    <t>IDFC Equity Savings Fund(G)-Direct Plan</t>
  </si>
  <si>
    <t>Invesco India Equity Savings Fund(G)-Direct Plan</t>
  </si>
  <si>
    <t>Kotak Equity Savings Fund(G)-Direct Plan</t>
  </si>
  <si>
    <t>L&amp;T Equity Savings Fund(G)-Direct Plan</t>
  </si>
  <si>
    <t>Mahindra Manulife Equity Savings Dhan Sanchay Yojana(G)-Direct Plan</t>
  </si>
  <si>
    <t>Mirae Asset Equity Savings Fund(G)-Direct Plan</t>
  </si>
  <si>
    <t>Nippon India Equity Savings Fund(G)-Direct Plan</t>
  </si>
  <si>
    <t>Nippon India Equity Savings Fund-Segregated Portfolio 1-(G)-Direct Plan</t>
  </si>
  <si>
    <t>Nippon India Equity Savings Fund-Segregated Portfolio 2-(G)-Direct Plan</t>
  </si>
  <si>
    <t>PGIM India Equity Savings Fund(G)-Direct Plan</t>
  </si>
  <si>
    <t>Principal Equity Savings Fund(G)-Direct Plan</t>
  </si>
  <si>
    <t>SBI Equity Savings Fund(G)-Direct Plan</t>
  </si>
  <si>
    <t>Sundaram Equity Savings Fund(G)-Direct Plan</t>
  </si>
  <si>
    <t>Tata Equity Savings Fund(G)-Direct Plan</t>
  </si>
  <si>
    <t>Union Equity Savings Fund(G)-Direct Plan</t>
  </si>
  <si>
    <t>UTI Equity Savings Fund(G)-Direct Plan</t>
  </si>
  <si>
    <t>Aditya Birla SL Equity Savings Fund-Reg(G)</t>
  </si>
  <si>
    <t>Axis Equity Saver Fund-Reg(G)</t>
  </si>
  <si>
    <t>Baroda Equity Savings Fund-Reg(G)</t>
  </si>
  <si>
    <t>DSP Equity Savings Fund-Reg(G)</t>
  </si>
  <si>
    <t>Edelweiss Equity Savings Fund-Reg(G)</t>
  </si>
  <si>
    <t>Franklin India Equity Savings Fund(G)</t>
  </si>
  <si>
    <t>HDFC Equity Savings Fund(G)</t>
  </si>
  <si>
    <t>ICICI Pru Equity Savings Fund(G)</t>
  </si>
  <si>
    <t>IDBI Equity Savings Fund(G)</t>
  </si>
  <si>
    <t>IDFC Equity Savings Fund-Reg(G)</t>
  </si>
  <si>
    <t>Invesco India Equity Savings Fund-Reg(G)</t>
  </si>
  <si>
    <t>Kotak Equity Savings Fund(G)</t>
  </si>
  <si>
    <t>L&amp;T Equity Savings Fund-Reg(G)</t>
  </si>
  <si>
    <t>Mahindra Manulife Equity Savings Dhan Sanchay Yojana-Reg(G)</t>
  </si>
  <si>
    <t>Mirae Asset Equity Savings Fund-Reg(G)</t>
  </si>
  <si>
    <t>Nippon India Equity Savings Fund(G)</t>
  </si>
  <si>
    <t>Nippon India Equity Savings Fund-Segregated Portfolio 1-(G)</t>
  </si>
  <si>
    <t>Nippon India Equity Savings Fund-Segregated Portfolio 2-(G)</t>
  </si>
  <si>
    <t>PGIM India Equity Savings Fund(G)</t>
  </si>
  <si>
    <t>Principal Equity Savings Fund(G)</t>
  </si>
  <si>
    <t>SBI Equity Savings Fund-Reg(G)</t>
  </si>
  <si>
    <t>Sundaram Equity Savings Fund-Reg(G)</t>
  </si>
  <si>
    <t>Tata Equity Savings Fund-Reg(G)</t>
  </si>
  <si>
    <t>Union Equity Savings Fund-Reg(G)</t>
  </si>
  <si>
    <t>UTI Equity Savings Fund-Reg(G)</t>
  </si>
  <si>
    <t>Aditya Birla SL Arbitrage Fund(G)-Direct Plan</t>
  </si>
  <si>
    <t>Axis Arbitrage Fund(G)-Direct Plan</t>
  </si>
  <si>
    <t>BNP Paribas Arbitrage Fund(G)-Direct Plan</t>
  </si>
  <si>
    <t>BOI AXA Arbitrage Fund(G)-Direct Plan</t>
  </si>
  <si>
    <t>DSP Arbitrage Fund(G)-Direct Plan</t>
  </si>
  <si>
    <t>Edelweiss Arbitrage Fund(G)-Direct Plan</t>
  </si>
  <si>
    <t>Essel Arbitrage Fund(G)-Direct Plan</t>
  </si>
  <si>
    <t>HDFC Arbitrage-WP(G)-Direct Plan</t>
  </si>
  <si>
    <t>ICICI Pru Equity-Arbitrage Fund(G)-Direct Plan</t>
  </si>
  <si>
    <t>IDFC Arbitrage Fund(G)-Direct Plan</t>
  </si>
  <si>
    <t>Indiabulls Arbitrage Fund(G)-Direct Plan</t>
  </si>
  <si>
    <t>Invesco India Arbitrage Fund(G)-Direct Plan</t>
  </si>
  <si>
    <t>ITI Arbitrage Fund(G)-Direct Plan</t>
  </si>
  <si>
    <t>JM Arbitrage Fund(G)-Direct Plan</t>
  </si>
  <si>
    <t>Kotak Equity Arbitrage Fund(G)-Direct Plan</t>
  </si>
  <si>
    <t>L&amp;T Arbitrage Opp Fund(G)-Direct Plan</t>
  </si>
  <si>
    <t>LIC MF Arbitrage Fund(G)-Direct Plan</t>
  </si>
  <si>
    <t>Mahindra Manulife Arbitrage Yojana(G)-Direct Plan</t>
  </si>
  <si>
    <t>Mirae Asset Arbitrage Fund(G)-Direct Plan</t>
  </si>
  <si>
    <t>Nippon India Arbitrage Fund(G)-Direct Plan</t>
  </si>
  <si>
    <t>PGIM India Arbitrage Fund(G)-Direct Plan</t>
  </si>
  <si>
    <t>Principal Arbitrage Fund(G)-Direct Plan</t>
  </si>
  <si>
    <t>SBI Arbitrage Opportunities Fund(G)-Direct Plan</t>
  </si>
  <si>
    <t>Sundaram Arbitrage Fund(G)-Direct Plan</t>
  </si>
  <si>
    <t>Tata Arbitrage Fund(G)-Direct Plan</t>
  </si>
  <si>
    <t>Union Arbitrage Fund(G)-Direct Plan</t>
  </si>
  <si>
    <t>UTI Arbitrage Fund(G)-Direct Plan</t>
  </si>
  <si>
    <t>Aditya Birla SL Arbitrage Fund(G)</t>
  </si>
  <si>
    <t>Axis Arbitrage Fund-Reg(G)</t>
  </si>
  <si>
    <t>BNP Paribas Arbitrage Fund-Reg(G)</t>
  </si>
  <si>
    <t>BOI AXA Arbitrage Fund-Reg(G)</t>
  </si>
  <si>
    <t>DSP Arbitrage Fund-Reg(G)</t>
  </si>
  <si>
    <t>Edelweiss Arbitrage Fund-Reg(G)</t>
  </si>
  <si>
    <t>Essel Arbitrage Fund-Reg(G)</t>
  </si>
  <si>
    <t>HDFC Arbitrage-WP(G)</t>
  </si>
  <si>
    <t>ICICI Pru Equity-Arbitrage Fund(G)</t>
  </si>
  <si>
    <t>IDFC Arbitrage Fund-Reg(G)</t>
  </si>
  <si>
    <t>Indiabulls Arbitrage Fund-Reg(G)</t>
  </si>
  <si>
    <t>Invesco India Arbitrage Fund(G)</t>
  </si>
  <si>
    <t>ITI Arbitrage Fund-Reg(G)</t>
  </si>
  <si>
    <t>JM Arbitrage Fund(G)</t>
  </si>
  <si>
    <t>Kotak Equity Arbitrage Fund(G)</t>
  </si>
  <si>
    <t>L&amp;T Arbitrage Opp Fund-Reg(G)</t>
  </si>
  <si>
    <t>LIC MF Arbitrage Fund-Reg(G)</t>
  </si>
  <si>
    <t>Mahindra Manulife Arbitrage Yojana-Reg(G)</t>
  </si>
  <si>
    <t>Mirae Asset Arbitrage Fund-Reg(G)</t>
  </si>
  <si>
    <t>Nippon India Arbitrage Fund(G)</t>
  </si>
  <si>
    <t>PGIM India Arbitrage Fund-Reg(G)</t>
  </si>
  <si>
    <t>Principal Arbitrage Fund(G)</t>
  </si>
  <si>
    <t>SBI Arbitrage Opportunities Fund-Reg(G)</t>
  </si>
  <si>
    <t>Sundaram Arbitrage Fund-Reg(G)</t>
  </si>
  <si>
    <t>Tata Arbitrage Fund-Reg(G)</t>
  </si>
  <si>
    <t>Union Arbitrage Fund-Reg(G)</t>
  </si>
  <si>
    <t>UTI Arbitrage Fund-Reg(G)</t>
  </si>
  <si>
    <t xml:space="preserve">Category: Arbitrage Fund </t>
  </si>
  <si>
    <t>Arbitrage Fund</t>
  </si>
  <si>
    <t xml:space="preserve">Category: Conservative Hybrid Fund </t>
  </si>
  <si>
    <t>Conservative Hybrid Fund</t>
  </si>
  <si>
    <t xml:space="preserve">Category: Equity Savings </t>
  </si>
  <si>
    <t>Equity Savings</t>
  </si>
  <si>
    <t>Equity - Equity Savings (Direct)</t>
  </si>
  <si>
    <t>Equity - Equity Savings (Regular)</t>
  </si>
  <si>
    <t>SI Benchmark</t>
  </si>
  <si>
    <t>CRISIL Hybrid 35+65 - Aggressive Index</t>
  </si>
  <si>
    <t>Nifty MidSmallcap 400 Index - TRI</t>
  </si>
  <si>
    <t>Crisil Composite Bond Fund Index</t>
  </si>
  <si>
    <t>NIFTY 50 - TRI</t>
  </si>
  <si>
    <t>Nifty 50 Arbitrage Index</t>
  </si>
  <si>
    <t>Crisil Liquid Fund Index</t>
  </si>
  <si>
    <t>S&amp;P BSE 200 - TRI</t>
  </si>
  <si>
    <t>S&amp;P BSE Sensex 50</t>
  </si>
  <si>
    <t>CRISIL Hybrid 85+15 - Conservative Index</t>
  </si>
  <si>
    <t>CRISIL Short Term Debt Hybrid 75+25 Fund Index</t>
  </si>
  <si>
    <t>S&amp;P BSE 500 - TRI</t>
  </si>
  <si>
    <t>NIFTY 100 - TRI</t>
  </si>
  <si>
    <t>Crisil Short Term Bond Fund Index</t>
  </si>
  <si>
    <t>Nifty 8-13 yr G-Sec index</t>
  </si>
  <si>
    <t>Nifty 10 yr Benchmark G-Sec Index</t>
  </si>
  <si>
    <t>NIFTY 500</t>
  </si>
  <si>
    <t>NIFTY 50</t>
  </si>
  <si>
    <t>S&amp;P BSE SENSEX - TRI</t>
  </si>
  <si>
    <t>NIFTY DIV OPPS 50 - TRI</t>
  </si>
  <si>
    <t>NIFTY DIV OPPS 50</t>
  </si>
  <si>
    <t>NIFTY 200 - TRI</t>
  </si>
  <si>
    <t>Nifty Midcap 100 - TRI</t>
  </si>
  <si>
    <t>S&amp;P BSE 100 - TRI</t>
  </si>
  <si>
    <t>NIFTY 500 - TRI</t>
  </si>
  <si>
    <t>Nifty LargeMidcap 250 Index</t>
  </si>
  <si>
    <t>S&amp;P BSE 500</t>
  </si>
  <si>
    <t>Nifty Smallcap 100</t>
  </si>
  <si>
    <t>S&amp;P BSE 100</t>
  </si>
  <si>
    <t>S&amp;P BSE 200</t>
  </si>
  <si>
    <t>S&amp;P BSE Bharat 22 Index</t>
  </si>
  <si>
    <t>NIFTY 200</t>
  </si>
  <si>
    <t>NIFTY NEXT 50</t>
  </si>
  <si>
    <t>S&amp;P BSE 250 LargeMidCap Index - TRI</t>
  </si>
  <si>
    <t>NIFTY 100</t>
  </si>
  <si>
    <t>Crisil 10 Yr Gilt Index</t>
  </si>
  <si>
    <t>Nifty LargeMidcap 250 Index - TRI</t>
  </si>
  <si>
    <t>S&amp;P BSE 250 LargeMidCap 65:35 Index - TRI</t>
  </si>
  <si>
    <t>Nifty 1D Rate Index</t>
  </si>
  <si>
    <t>S&amp;P BSE Mid-Cap - TRI</t>
  </si>
  <si>
    <t>Nifty Midcap 150 - TRI</t>
  </si>
  <si>
    <t>Nifty Midcap 150</t>
  </si>
  <si>
    <t>S&amp;P BSE AllCap - TRI</t>
  </si>
  <si>
    <t>Nifty Smallcap 100 - TRI</t>
  </si>
  <si>
    <t>Nifty Smallcap 250</t>
  </si>
  <si>
    <t>S&amp;P BSE Small-Cap - TRI</t>
  </si>
  <si>
    <t>Nifty Smallcap 250 - TRI</t>
  </si>
  <si>
    <t>S&amp;P BSE 250 Small Cap - TRI</t>
  </si>
  <si>
    <t>Nifty 100 ESG Index - TRI</t>
  </si>
  <si>
    <t>S&amp;P BSE Enhanced Value Index</t>
  </si>
  <si>
    <t>NIFTY500 Value 50 - TRI</t>
  </si>
  <si>
    <t>Nippon India Corp Bond Fund(G)</t>
  </si>
  <si>
    <t>Nippon India Corp Bond Fund(G)-Direct Plan</t>
  </si>
  <si>
    <t>Edelweiss Money Market Fund(G)-Direct Plan</t>
  </si>
  <si>
    <t>Edelweiss Money Market Fund-Inst(G)</t>
  </si>
  <si>
    <t>Edelweiss Money Market Fund-Reg(G)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</si>
</sst>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
      <patternFill patternType="solid">
        <fgColor rgb="FFADD8E6"/>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002060"/>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79">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6" fillId="6" borderId="25" xfId="0" applyFont="1" applyFill="1" applyBorder="1"/>
    <xf numFmtId="0" fontId="0" fillId="0" borderId="0" xfId="0"/>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16" fillId="6" borderId="26" xfId="0" applyFont="1" applyFill="1" applyBorder="1"/>
    <xf numFmtId="0" fontId="16" fillId="6" borderId="25" xfId="0" applyFont="1" applyFill="1" applyBorder="1"/>
    <xf numFmtId="0" fontId="12" fillId="2" borderId="0" xfId="5" applyFont="1" applyFill="1" applyBorder="1" applyAlignment="1">
      <alignment horizontal="center"/>
    </xf>
    <xf numFmtId="0" fontId="0" fillId="0" borderId="0" xfId="0"/>
    <xf numFmtId="0" fontId="17" fillId="9" borderId="25" xfId="0" applyFont="1" applyFill="1" applyBorder="1"/>
    <xf numFmtId="0" fontId="18" fillId="2" borderId="0" xfId="0" applyFont="1" applyFill="1" applyBorder="1"/>
    <xf numFmtId="0" fontId="0" fillId="0" borderId="0" xfId="0"/>
    <xf numFmtId="0" fontId="14" fillId="5" borderId="0" xfId="0" applyFont="1" applyFill="1" applyBorder="1" applyAlignment="1">
      <alignment horizontal="center"/>
    </xf>
    <xf numFmtId="0" fontId="19" fillId="5" borderId="0" xfId="6" applyFont="1" applyFill="1" applyBorder="1"/>
    <xf numFmtId="0" fontId="0" fillId="0" borderId="0" xfId="0"/>
    <xf numFmtId="0" fontId="0" fillId="0" borderId="0" xfId="0"/>
    <xf numFmtId="0" fontId="0" fillId="0" borderId="0" xfId="0"/>
    <xf numFmtId="0" fontId="17" fillId="9" borderId="25" xfId="0" applyFont="1" applyFill="1" applyBorder="1"/>
    <xf numFmtId="0" fontId="17" fillId="7" borderId="0" xfId="0" applyFont="1" applyFill="1"/>
    <xf numFmtId="0" fontId="0" fillId="0" borderId="0" xfId="0"/>
    <xf numFmtId="165" fontId="0" fillId="0" borderId="0" xfId="0" applyNumberFormat="1"/>
    <xf numFmtId="164" fontId="0" fillId="0" borderId="0" xfId="0" applyNumberFormat="1"/>
    <xf numFmtId="0" fontId="6" fillId="0" borderId="0" xfId="0" applyFont="1"/>
    <xf numFmtId="164" fontId="6" fillId="0" borderId="0" xfId="0" applyNumberFormat="1" applyFont="1"/>
    <xf numFmtId="0" fontId="9" fillId="10" borderId="3" xfId="6" applyFont="1" applyFill="1" applyBorder="1" applyAlignment="1">
      <alignment horizontal="center" vertical="center"/>
    </xf>
    <xf numFmtId="0" fontId="9" fillId="10" borderId="4" xfId="6" applyFont="1" applyFill="1" applyBorder="1" applyAlignment="1">
      <alignment horizontal="center" vertical="center"/>
    </xf>
    <xf numFmtId="0" fontId="9" fillId="10" borderId="5" xfId="6" applyFont="1" applyFill="1" applyBorder="1" applyAlignment="1">
      <alignment horizontal="center" vertical="center"/>
    </xf>
    <xf numFmtId="0" fontId="9" fillId="10" borderId="6" xfId="6" applyFont="1" applyFill="1" applyBorder="1" applyAlignment="1">
      <alignment horizontal="center" vertical="center"/>
    </xf>
    <xf numFmtId="0" fontId="9" fillId="10" borderId="7" xfId="6" applyFont="1" applyFill="1" applyBorder="1" applyAlignment="1">
      <alignment horizontal="center" vertical="center"/>
    </xf>
    <xf numFmtId="0" fontId="9" fillId="10" borderId="8" xfId="6" applyFont="1" applyFill="1" applyBorder="1" applyAlignment="1">
      <alignment horizontal="center" vertical="center"/>
    </xf>
    <xf numFmtId="0" fontId="14" fillId="5" borderId="0" xfId="0" applyFont="1" applyFill="1" applyBorder="1" applyAlignment="1">
      <alignment horizontal="center"/>
    </xf>
    <xf numFmtId="0" fontId="9" fillId="12" borderId="3" xfId="6" applyFont="1" applyFill="1" applyBorder="1" applyAlignment="1">
      <alignment horizontal="center" vertical="center"/>
    </xf>
    <xf numFmtId="0" fontId="9" fillId="12" borderId="4" xfId="6" applyFont="1" applyFill="1" applyBorder="1" applyAlignment="1">
      <alignment horizontal="center" vertical="center"/>
    </xf>
    <xf numFmtId="0" fontId="9" fillId="12" borderId="5" xfId="6" applyFont="1" applyFill="1" applyBorder="1" applyAlignment="1">
      <alignment horizontal="center" vertical="center"/>
    </xf>
    <xf numFmtId="0" fontId="9" fillId="12" borderId="6" xfId="6" applyFont="1" applyFill="1" applyBorder="1" applyAlignment="1">
      <alignment horizontal="center" vertical="center"/>
    </xf>
    <xf numFmtId="0" fontId="9" fillId="12" borderId="7" xfId="6" applyFont="1" applyFill="1" applyBorder="1" applyAlignment="1">
      <alignment horizontal="center" vertical="center"/>
    </xf>
    <xf numFmtId="0" fontId="9" fillId="12" borderId="8" xfId="6" applyFont="1" applyFill="1" applyBorder="1" applyAlignment="1">
      <alignment horizontal="center" vertical="center"/>
    </xf>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12" fillId="11" borderId="3" xfId="6" applyFont="1" applyFill="1" applyBorder="1" applyAlignment="1">
      <alignment horizontal="center" vertical="center"/>
    </xf>
    <xf numFmtId="0" fontId="12" fillId="11" borderId="4" xfId="6" applyFont="1" applyFill="1" applyBorder="1" applyAlignment="1">
      <alignment horizontal="center" vertical="center"/>
    </xf>
    <xf numFmtId="0" fontId="12" fillId="11" borderId="5" xfId="6" applyFont="1" applyFill="1" applyBorder="1" applyAlignment="1">
      <alignment horizontal="center" vertical="center"/>
    </xf>
    <xf numFmtId="0" fontId="12" fillId="11" borderId="6" xfId="6" applyFont="1" applyFill="1" applyBorder="1" applyAlignment="1">
      <alignment horizontal="center" vertical="center"/>
    </xf>
    <xf numFmtId="0" fontId="12" fillId="11" borderId="7" xfId="6" applyFont="1" applyFill="1" applyBorder="1" applyAlignment="1">
      <alignment horizontal="center" vertical="center"/>
    </xf>
    <xf numFmtId="0" fontId="12" fillId="11" borderId="8" xfId="6" applyFont="1" applyFill="1" applyBorder="1" applyAlignment="1">
      <alignment horizontal="center" vertic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6" fillId="6" borderId="26"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xf numFmtId="0" fontId="0" fillId="0" borderId="0" xfId="0"/>
    <xf numFmtId="0" fontId="17" fillId="9" borderId="25" xfId="0" applyFont="1" applyFill="1" applyBorder="1"/>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cellXfs>
  <cellStyles count="7">
    <cellStyle name="Hyperlink" xfId="6" builtinId="8"/>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 name="Normal 6" xfId="5" xr:uid="{00000000-0005-0000-0000-000006000000}"/>
  </cellStyles>
  <dxfs count="0"/>
  <tableStyles count="0" defaultTableStyle="TableStyleMedium2" defaultPivotStyle="PivotStyleLight16"/>
  <colors>
    <mruColors>
      <color rgb="FFECE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8.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Z44"/>
  <sheetViews>
    <sheetView showRowColHeaders="0" tabSelected="1" zoomScale="75" zoomScaleNormal="75" workbookViewId="0"/>
  </sheetViews>
  <sheetFormatPr defaultColWidth="9.88671875" defaultRowHeight="14.4" x14ac:dyDescent="0.3"/>
  <cols>
    <col min="1" max="1" width="8.88671875" style="15" customWidth="1"/>
    <col min="2" max="16384" width="9.88671875" style="15"/>
  </cols>
  <sheetData>
    <row r="1" spans="2:26" ht="7.8" customHeight="1" thickBot="1" x14ac:dyDescent="0.35"/>
    <row r="2" spans="2:26" ht="6.6" customHeight="1" thickBot="1" x14ac:dyDescent="0.35">
      <c r="B2" s="44"/>
      <c r="C2" s="45"/>
      <c r="D2" s="45"/>
      <c r="E2" s="45"/>
      <c r="F2" s="45"/>
      <c r="G2" s="45"/>
      <c r="H2" s="45"/>
      <c r="I2" s="45"/>
      <c r="J2" s="45"/>
      <c r="K2" s="45"/>
      <c r="L2" s="45"/>
      <c r="M2" s="45"/>
      <c r="N2" s="45"/>
      <c r="O2" s="45"/>
      <c r="P2" s="45"/>
      <c r="Q2" s="45"/>
      <c r="R2" s="45"/>
      <c r="S2" s="45"/>
      <c r="T2" s="45"/>
      <c r="U2" s="45"/>
      <c r="V2" s="45"/>
      <c r="W2" s="45"/>
      <c r="X2" s="45"/>
      <c r="Y2" s="45"/>
      <c r="Z2" s="46"/>
    </row>
    <row r="3" spans="2:26" x14ac:dyDescent="0.3">
      <c r="B3" s="47"/>
      <c r="C3" s="139" t="s">
        <v>438</v>
      </c>
      <c r="D3" s="140"/>
      <c r="E3" s="141"/>
      <c r="F3" s="48"/>
      <c r="G3" s="139" t="s">
        <v>439</v>
      </c>
      <c r="H3" s="140"/>
      <c r="I3" s="141"/>
      <c r="J3" s="48"/>
      <c r="K3" s="139" t="s">
        <v>440</v>
      </c>
      <c r="L3" s="140"/>
      <c r="M3" s="141"/>
      <c r="N3" s="48"/>
      <c r="O3" s="139" t="s">
        <v>441</v>
      </c>
      <c r="P3" s="140"/>
      <c r="Q3" s="141"/>
      <c r="R3" s="48"/>
      <c r="S3" s="139" t="s">
        <v>446</v>
      </c>
      <c r="T3" s="140"/>
      <c r="U3" s="141"/>
      <c r="V3" s="48"/>
      <c r="W3" s="139" t="s">
        <v>447</v>
      </c>
      <c r="X3" s="140"/>
      <c r="Y3" s="141"/>
      <c r="Z3" s="49"/>
    </row>
    <row r="4" spans="2:26" ht="15" thickBot="1" x14ac:dyDescent="0.35">
      <c r="B4" s="47"/>
      <c r="C4" s="142"/>
      <c r="D4" s="143"/>
      <c r="E4" s="144"/>
      <c r="F4" s="48"/>
      <c r="G4" s="142"/>
      <c r="H4" s="143"/>
      <c r="I4" s="144"/>
      <c r="J4" s="48"/>
      <c r="K4" s="142"/>
      <c r="L4" s="143"/>
      <c r="M4" s="144"/>
      <c r="N4" s="48"/>
      <c r="O4" s="142"/>
      <c r="P4" s="143"/>
      <c r="Q4" s="144"/>
      <c r="R4" s="48"/>
      <c r="S4" s="142"/>
      <c r="T4" s="143"/>
      <c r="U4" s="144"/>
      <c r="V4" s="48"/>
      <c r="W4" s="142"/>
      <c r="X4" s="143"/>
      <c r="Y4" s="144"/>
      <c r="Z4" s="49"/>
    </row>
    <row r="5" spans="2:26" ht="12" customHeight="1" x14ac:dyDescent="0.3">
      <c r="B5" s="47"/>
      <c r="C5" s="48"/>
      <c r="D5" s="48"/>
      <c r="E5" s="48"/>
      <c r="F5" s="48"/>
      <c r="G5" s="48"/>
      <c r="H5" s="48"/>
      <c r="I5" s="48"/>
      <c r="Z5" s="49"/>
    </row>
    <row r="6" spans="2:26" ht="12" customHeight="1" thickBot="1" x14ac:dyDescent="0.35">
      <c r="B6" s="47"/>
      <c r="C6" s="48"/>
      <c r="D6" s="48"/>
      <c r="E6" s="48"/>
      <c r="F6" s="48"/>
      <c r="G6" s="48"/>
      <c r="H6" s="48"/>
      <c r="I6" s="48"/>
      <c r="Z6" s="49"/>
    </row>
    <row r="7" spans="2:26" s="16" customFormat="1" x14ac:dyDescent="0.3">
      <c r="B7" s="50"/>
      <c r="C7" s="139" t="s">
        <v>442</v>
      </c>
      <c r="D7" s="140"/>
      <c r="E7" s="141"/>
      <c r="F7" s="48"/>
      <c r="G7" s="139" t="s">
        <v>443</v>
      </c>
      <c r="H7" s="140"/>
      <c r="I7" s="141"/>
      <c r="J7" s="48"/>
      <c r="K7" s="139" t="s">
        <v>444</v>
      </c>
      <c r="L7" s="140"/>
      <c r="M7" s="141"/>
      <c r="N7" s="48"/>
      <c r="O7" s="139" t="s">
        <v>445</v>
      </c>
      <c r="P7" s="140"/>
      <c r="Q7" s="141"/>
      <c r="R7" s="48"/>
      <c r="S7" s="139" t="s">
        <v>448</v>
      </c>
      <c r="T7" s="140"/>
      <c r="U7" s="141"/>
      <c r="V7" s="48"/>
      <c r="W7" s="139" t="s">
        <v>449</v>
      </c>
      <c r="X7" s="140"/>
      <c r="Y7" s="141"/>
      <c r="Z7" s="52"/>
    </row>
    <row r="8" spans="2:26" s="16" customFormat="1" ht="15" thickBot="1" x14ac:dyDescent="0.35">
      <c r="B8" s="50"/>
      <c r="C8" s="142"/>
      <c r="D8" s="143"/>
      <c r="E8" s="144"/>
      <c r="F8" s="48"/>
      <c r="G8" s="142"/>
      <c r="H8" s="143"/>
      <c r="I8" s="144"/>
      <c r="J8" s="48"/>
      <c r="K8" s="142"/>
      <c r="L8" s="143"/>
      <c r="M8" s="144"/>
      <c r="N8" s="48"/>
      <c r="O8" s="142"/>
      <c r="P8" s="143"/>
      <c r="Q8" s="144"/>
      <c r="R8" s="48"/>
      <c r="S8" s="142"/>
      <c r="T8" s="143"/>
      <c r="U8" s="144"/>
      <c r="V8" s="48"/>
      <c r="W8" s="142"/>
      <c r="X8" s="143"/>
      <c r="Y8" s="144"/>
      <c r="Z8" s="52"/>
    </row>
    <row r="9" spans="2:26" ht="12" customHeight="1" x14ac:dyDescent="0.3">
      <c r="B9" s="47"/>
      <c r="C9" s="48"/>
      <c r="D9" s="48"/>
      <c r="E9" s="48"/>
      <c r="F9" s="48"/>
      <c r="G9" s="48"/>
      <c r="H9" s="48"/>
      <c r="I9" s="48"/>
      <c r="Z9" s="49"/>
    </row>
    <row r="10" spans="2:26" ht="12" customHeight="1" thickBot="1" x14ac:dyDescent="0.35">
      <c r="B10" s="47"/>
      <c r="C10" s="48"/>
      <c r="D10" s="48"/>
      <c r="E10" s="48"/>
      <c r="F10" s="48"/>
      <c r="G10" s="48"/>
      <c r="H10" s="48"/>
      <c r="I10" s="48"/>
      <c r="Z10" s="49"/>
    </row>
    <row r="11" spans="2:26" s="16" customFormat="1" x14ac:dyDescent="0.3">
      <c r="B11" s="50"/>
      <c r="C11" s="139" t="s">
        <v>332</v>
      </c>
      <c r="D11" s="140"/>
      <c r="E11" s="141"/>
      <c r="F11" s="48"/>
      <c r="G11" s="139" t="s">
        <v>333</v>
      </c>
      <c r="H11" s="140"/>
      <c r="I11" s="141"/>
      <c r="K11" s="139" t="s">
        <v>452</v>
      </c>
      <c r="L11" s="140"/>
      <c r="M11" s="141"/>
      <c r="N11" s="51"/>
      <c r="O11" s="139" t="s">
        <v>453</v>
      </c>
      <c r="P11" s="140"/>
      <c r="Q11" s="141"/>
      <c r="R11" s="48"/>
      <c r="S11" s="139" t="s">
        <v>450</v>
      </c>
      <c r="T11" s="140"/>
      <c r="U11" s="141"/>
      <c r="V11" s="51"/>
      <c r="W11" s="139" t="s">
        <v>451</v>
      </c>
      <c r="X11" s="140"/>
      <c r="Y11" s="141"/>
      <c r="Z11" s="52"/>
    </row>
    <row r="12" spans="2:26" s="16" customFormat="1" ht="15" thickBot="1" x14ac:dyDescent="0.35">
      <c r="B12" s="50"/>
      <c r="C12" s="142"/>
      <c r="D12" s="143"/>
      <c r="E12" s="144"/>
      <c r="F12" s="48"/>
      <c r="G12" s="142"/>
      <c r="H12" s="143"/>
      <c r="I12" s="144"/>
      <c r="K12" s="142"/>
      <c r="L12" s="143"/>
      <c r="M12" s="144"/>
      <c r="N12" s="51"/>
      <c r="O12" s="142"/>
      <c r="P12" s="143"/>
      <c r="Q12" s="144"/>
      <c r="R12" s="48"/>
      <c r="S12" s="142"/>
      <c r="T12" s="143"/>
      <c r="U12" s="144"/>
      <c r="V12" s="51"/>
      <c r="W12" s="142"/>
      <c r="X12" s="143"/>
      <c r="Y12" s="144"/>
      <c r="Z12" s="52"/>
    </row>
    <row r="13" spans="2:26" s="16" customFormat="1" ht="12" customHeight="1" x14ac:dyDescent="0.3">
      <c r="B13" s="50"/>
      <c r="C13" s="51"/>
      <c r="D13" s="51"/>
      <c r="E13" s="51"/>
      <c r="F13" s="51"/>
      <c r="G13" s="51"/>
      <c r="H13" s="51"/>
      <c r="I13" s="51"/>
      <c r="Z13" s="52"/>
    </row>
    <row r="14" spans="2:26" s="16" customFormat="1" ht="12" customHeight="1" thickBot="1" x14ac:dyDescent="0.35">
      <c r="B14" s="50"/>
      <c r="C14" s="51"/>
      <c r="D14" s="51"/>
      <c r="E14" s="51"/>
      <c r="F14" s="51"/>
      <c r="G14" s="51"/>
      <c r="H14" s="51"/>
      <c r="I14" s="51"/>
      <c r="Z14" s="52"/>
    </row>
    <row r="15" spans="2:26" s="16" customFormat="1" x14ac:dyDescent="0.3">
      <c r="B15" s="50"/>
      <c r="C15" s="139" t="s">
        <v>334</v>
      </c>
      <c r="D15" s="140"/>
      <c r="E15" s="141"/>
      <c r="F15" s="51"/>
      <c r="G15" s="139" t="s">
        <v>335</v>
      </c>
      <c r="H15" s="140"/>
      <c r="I15" s="141"/>
      <c r="K15" s="139" t="s">
        <v>1868</v>
      </c>
      <c r="L15" s="140"/>
      <c r="M15" s="141"/>
      <c r="N15" s="51"/>
      <c r="O15" s="139" t="s">
        <v>1869</v>
      </c>
      <c r="P15" s="140"/>
      <c r="Q15" s="141"/>
      <c r="S15" s="139" t="s">
        <v>1702</v>
      </c>
      <c r="T15" s="140"/>
      <c r="U15" s="141"/>
      <c r="V15" s="51"/>
      <c r="W15" s="139" t="s">
        <v>1703</v>
      </c>
      <c r="X15" s="140"/>
      <c r="Y15" s="141"/>
      <c r="Z15" s="52"/>
    </row>
    <row r="16" spans="2:26" s="16" customFormat="1" ht="15" thickBot="1" x14ac:dyDescent="0.35">
      <c r="B16" s="50"/>
      <c r="C16" s="142"/>
      <c r="D16" s="143"/>
      <c r="E16" s="144"/>
      <c r="F16" s="51"/>
      <c r="G16" s="142"/>
      <c r="H16" s="143"/>
      <c r="I16" s="144"/>
      <c r="K16" s="142"/>
      <c r="L16" s="143"/>
      <c r="M16" s="144"/>
      <c r="N16" s="51"/>
      <c r="O16" s="142"/>
      <c r="P16" s="143"/>
      <c r="Q16" s="144"/>
      <c r="S16" s="142"/>
      <c r="T16" s="143"/>
      <c r="U16" s="144"/>
      <c r="V16" s="51"/>
      <c r="W16" s="142"/>
      <c r="X16" s="143"/>
      <c r="Y16" s="144"/>
      <c r="Z16" s="52"/>
    </row>
    <row r="17" spans="2:26" s="16" customFormat="1" ht="12" customHeight="1" x14ac:dyDescent="0.3">
      <c r="B17" s="50"/>
      <c r="C17" s="51"/>
      <c r="D17" s="51"/>
      <c r="E17" s="51"/>
      <c r="F17" s="51"/>
      <c r="G17" s="51"/>
      <c r="H17" s="51"/>
      <c r="I17" s="51"/>
      <c r="K17" s="51"/>
      <c r="L17" s="51"/>
      <c r="M17" s="51"/>
      <c r="N17" s="51"/>
      <c r="O17" s="51"/>
      <c r="P17" s="51"/>
      <c r="Q17" s="51"/>
      <c r="S17" s="51"/>
      <c r="T17" s="51"/>
      <c r="U17" s="51"/>
      <c r="V17" s="51"/>
      <c r="W17" s="51"/>
      <c r="X17" s="51"/>
      <c r="Y17" s="51"/>
      <c r="Z17" s="52"/>
    </row>
    <row r="18" spans="2:26" s="16" customFormat="1" ht="12" customHeight="1" thickBot="1" x14ac:dyDescent="0.35">
      <c r="B18" s="50"/>
      <c r="C18" s="51"/>
      <c r="D18" s="51"/>
      <c r="E18" s="51"/>
      <c r="F18" s="51"/>
      <c r="G18" s="51"/>
      <c r="H18" s="51"/>
      <c r="I18" s="51"/>
      <c r="K18" s="51"/>
      <c r="L18" s="51"/>
      <c r="M18" s="51"/>
      <c r="N18" s="51"/>
      <c r="O18" s="51"/>
      <c r="P18" s="51"/>
      <c r="Q18" s="51"/>
      <c r="S18" s="51"/>
      <c r="T18" s="51"/>
      <c r="U18" s="51"/>
      <c r="V18" s="51"/>
      <c r="W18" s="51"/>
      <c r="X18" s="51"/>
      <c r="Y18" s="51"/>
      <c r="Z18" s="52"/>
    </row>
    <row r="19" spans="2:26" s="16" customFormat="1" ht="14.4" customHeight="1" x14ac:dyDescent="0.3">
      <c r="B19" s="50"/>
      <c r="C19" s="126" t="s">
        <v>456</v>
      </c>
      <c r="D19" s="127"/>
      <c r="E19" s="128"/>
      <c r="F19" s="51"/>
      <c r="G19" s="126" t="s">
        <v>457</v>
      </c>
      <c r="H19" s="127"/>
      <c r="I19" s="128"/>
      <c r="K19" s="126" t="s">
        <v>458</v>
      </c>
      <c r="L19" s="127"/>
      <c r="M19" s="128"/>
      <c r="N19" s="51"/>
      <c r="O19" s="126" t="s">
        <v>459</v>
      </c>
      <c r="P19" s="127"/>
      <c r="Q19" s="128"/>
      <c r="S19" s="126" t="s">
        <v>461</v>
      </c>
      <c r="T19" s="127"/>
      <c r="U19" s="128"/>
      <c r="V19" s="51"/>
      <c r="W19" s="126" t="s">
        <v>460</v>
      </c>
      <c r="X19" s="127"/>
      <c r="Y19" s="128"/>
      <c r="Z19" s="52"/>
    </row>
    <row r="20" spans="2:26" s="16" customFormat="1" ht="15" customHeight="1" thickBot="1" x14ac:dyDescent="0.35">
      <c r="B20" s="50"/>
      <c r="C20" s="129"/>
      <c r="D20" s="130"/>
      <c r="E20" s="131"/>
      <c r="F20" s="51"/>
      <c r="G20" s="129"/>
      <c r="H20" s="130"/>
      <c r="I20" s="131"/>
      <c r="K20" s="129"/>
      <c r="L20" s="130"/>
      <c r="M20" s="131"/>
      <c r="N20" s="51"/>
      <c r="O20" s="129"/>
      <c r="P20" s="130"/>
      <c r="Q20" s="131"/>
      <c r="S20" s="129"/>
      <c r="T20" s="130"/>
      <c r="U20" s="131"/>
      <c r="V20" s="51"/>
      <c r="W20" s="129"/>
      <c r="X20" s="130"/>
      <c r="Y20" s="131"/>
      <c r="Z20" s="52"/>
    </row>
    <row r="21" spans="2:26" s="16" customFormat="1" ht="12" customHeight="1" x14ac:dyDescent="0.3">
      <c r="B21" s="50"/>
      <c r="C21" s="51"/>
      <c r="D21" s="51"/>
      <c r="E21" s="51"/>
      <c r="F21" s="51"/>
      <c r="G21" s="51"/>
      <c r="H21" s="51"/>
      <c r="I21" s="51"/>
      <c r="K21" s="51"/>
      <c r="L21" s="51"/>
      <c r="M21" s="51"/>
      <c r="N21" s="51"/>
      <c r="O21" s="51"/>
      <c r="P21" s="51"/>
      <c r="Q21" s="51"/>
      <c r="S21" s="51"/>
      <c r="T21" s="51"/>
      <c r="U21" s="51"/>
      <c r="V21" s="51"/>
      <c r="W21" s="51"/>
      <c r="X21" s="51"/>
      <c r="Y21" s="51"/>
      <c r="Z21" s="52"/>
    </row>
    <row r="22" spans="2:26" s="16" customFormat="1" ht="12" customHeight="1" thickBot="1" x14ac:dyDescent="0.35">
      <c r="B22" s="50"/>
      <c r="C22" s="51"/>
      <c r="D22" s="51"/>
      <c r="E22" s="51"/>
      <c r="F22" s="51"/>
      <c r="G22" s="51"/>
      <c r="H22" s="51"/>
      <c r="I22" s="51"/>
      <c r="K22" s="51"/>
      <c r="L22" s="51"/>
      <c r="M22" s="51"/>
      <c r="N22" s="51"/>
      <c r="O22" s="51"/>
      <c r="P22" s="51"/>
      <c r="Q22" s="51"/>
      <c r="S22" s="51"/>
      <c r="T22" s="51"/>
      <c r="U22" s="51"/>
      <c r="V22" s="51"/>
      <c r="W22" s="51"/>
      <c r="X22" s="51"/>
      <c r="Y22" s="51"/>
      <c r="Z22" s="52"/>
    </row>
    <row r="23" spans="2:26" s="16" customFormat="1" x14ac:dyDescent="0.3">
      <c r="B23" s="50"/>
      <c r="C23" s="126" t="s">
        <v>1700</v>
      </c>
      <c r="D23" s="127"/>
      <c r="E23" s="128"/>
      <c r="F23" s="51"/>
      <c r="G23" s="126" t="s">
        <v>1701</v>
      </c>
      <c r="H23" s="127"/>
      <c r="I23" s="128"/>
      <c r="K23" s="133" t="s">
        <v>454</v>
      </c>
      <c r="L23" s="134"/>
      <c r="M23" s="135"/>
      <c r="N23" s="51"/>
      <c r="O23" s="133" t="s">
        <v>455</v>
      </c>
      <c r="P23" s="134"/>
      <c r="Q23" s="135"/>
      <c r="S23" s="133" t="s">
        <v>336</v>
      </c>
      <c r="T23" s="134"/>
      <c r="U23" s="135"/>
      <c r="V23" s="51"/>
      <c r="W23" s="133" t="s">
        <v>337</v>
      </c>
      <c r="X23" s="134"/>
      <c r="Y23" s="135"/>
      <c r="Z23" s="52"/>
    </row>
    <row r="24" spans="2:26" s="16" customFormat="1" ht="15" thickBot="1" x14ac:dyDescent="0.35">
      <c r="B24" s="50"/>
      <c r="C24" s="129"/>
      <c r="D24" s="130"/>
      <c r="E24" s="131"/>
      <c r="F24" s="51"/>
      <c r="G24" s="129"/>
      <c r="H24" s="130"/>
      <c r="I24" s="131"/>
      <c r="K24" s="136"/>
      <c r="L24" s="137"/>
      <c r="M24" s="138"/>
      <c r="N24" s="51"/>
      <c r="O24" s="136"/>
      <c r="P24" s="137"/>
      <c r="Q24" s="138"/>
      <c r="S24" s="136"/>
      <c r="T24" s="137"/>
      <c r="U24" s="138"/>
      <c r="V24" s="51"/>
      <c r="W24" s="136"/>
      <c r="X24" s="137"/>
      <c r="Y24" s="138"/>
      <c r="Z24" s="52"/>
    </row>
    <row r="25" spans="2:26" s="16" customFormat="1" ht="12" customHeight="1" x14ac:dyDescent="0.3">
      <c r="B25" s="50"/>
      <c r="C25" s="51"/>
      <c r="D25" s="51"/>
      <c r="E25" s="51"/>
      <c r="F25" s="51"/>
      <c r="G25" s="51"/>
      <c r="H25" s="51"/>
      <c r="I25" s="51"/>
      <c r="Z25" s="52"/>
    </row>
    <row r="26" spans="2:26" s="16" customFormat="1" ht="12" customHeight="1" thickBot="1" x14ac:dyDescent="0.35">
      <c r="B26" s="50"/>
      <c r="C26" s="51"/>
      <c r="D26" s="51"/>
      <c r="E26" s="51"/>
      <c r="F26" s="51"/>
      <c r="G26" s="51"/>
      <c r="H26" s="51"/>
      <c r="I26" s="51"/>
      <c r="K26" s="51"/>
      <c r="L26" s="51"/>
      <c r="M26" s="51"/>
      <c r="N26" s="51"/>
      <c r="O26" s="51"/>
      <c r="P26" s="51"/>
      <c r="Q26" s="51"/>
      <c r="S26" s="51"/>
      <c r="T26" s="51"/>
      <c r="U26" s="51"/>
      <c r="V26" s="51"/>
      <c r="W26" s="51"/>
      <c r="X26" s="51"/>
      <c r="Y26" s="51"/>
      <c r="Z26" s="52"/>
    </row>
    <row r="27" spans="2:26" s="16" customFormat="1" x14ac:dyDescent="0.3">
      <c r="B27" s="50"/>
      <c r="C27" s="133" t="s">
        <v>1651</v>
      </c>
      <c r="D27" s="134"/>
      <c r="E27" s="135"/>
      <c r="F27" s="51"/>
      <c r="G27" s="133" t="s">
        <v>1652</v>
      </c>
      <c r="H27" s="134"/>
      <c r="I27" s="135"/>
      <c r="K27" s="133" t="s">
        <v>464</v>
      </c>
      <c r="L27" s="134"/>
      <c r="M27" s="135"/>
      <c r="N27" s="51"/>
      <c r="O27" s="133" t="s">
        <v>465</v>
      </c>
      <c r="P27" s="134"/>
      <c r="Q27" s="135"/>
      <c r="S27" s="133" t="s">
        <v>466</v>
      </c>
      <c r="T27" s="134"/>
      <c r="U27" s="135"/>
      <c r="V27" s="51"/>
      <c r="W27" s="133" t="s">
        <v>467</v>
      </c>
      <c r="X27" s="134"/>
      <c r="Y27" s="135"/>
      <c r="Z27" s="52"/>
    </row>
    <row r="28" spans="2:26" s="16" customFormat="1" ht="15" thickBot="1" x14ac:dyDescent="0.35">
      <c r="B28" s="50"/>
      <c r="C28" s="136"/>
      <c r="D28" s="137"/>
      <c r="E28" s="138"/>
      <c r="F28" s="51"/>
      <c r="G28" s="136"/>
      <c r="H28" s="137"/>
      <c r="I28" s="138"/>
      <c r="K28" s="136"/>
      <c r="L28" s="137"/>
      <c r="M28" s="138"/>
      <c r="N28" s="51"/>
      <c r="O28" s="136"/>
      <c r="P28" s="137"/>
      <c r="Q28" s="138"/>
      <c r="S28" s="136"/>
      <c r="T28" s="137"/>
      <c r="U28" s="138"/>
      <c r="V28" s="51"/>
      <c r="W28" s="136"/>
      <c r="X28" s="137"/>
      <c r="Y28" s="138"/>
      <c r="Z28" s="52"/>
    </row>
    <row r="29" spans="2:26" s="16" customFormat="1" ht="12" customHeight="1" x14ac:dyDescent="0.3">
      <c r="B29" s="50"/>
      <c r="C29" s="51"/>
      <c r="D29" s="51"/>
      <c r="E29" s="51"/>
      <c r="F29" s="51"/>
      <c r="G29" s="51"/>
      <c r="H29" s="51"/>
      <c r="I29" s="51"/>
      <c r="Z29" s="52"/>
    </row>
    <row r="30" spans="2:26" s="16" customFormat="1" ht="12" customHeight="1" thickBot="1" x14ac:dyDescent="0.35">
      <c r="B30" s="50"/>
      <c r="C30" s="51"/>
      <c r="D30" s="51"/>
      <c r="E30" s="51"/>
      <c r="F30" s="51"/>
      <c r="G30" s="51"/>
      <c r="H30" s="51"/>
      <c r="I30" s="51"/>
      <c r="K30" s="51"/>
      <c r="L30" s="51"/>
      <c r="M30" s="51"/>
      <c r="N30" s="51"/>
      <c r="O30" s="51"/>
      <c r="P30" s="51"/>
      <c r="Q30" s="51"/>
      <c r="S30" s="51"/>
      <c r="T30" s="51"/>
      <c r="U30" s="51"/>
      <c r="V30" s="51"/>
      <c r="W30" s="51"/>
      <c r="X30" s="51"/>
      <c r="Y30" s="51"/>
      <c r="Z30" s="52"/>
    </row>
    <row r="31" spans="2:26" s="16" customFormat="1" x14ac:dyDescent="0.3">
      <c r="B31" s="50"/>
      <c r="C31" s="133" t="s">
        <v>469</v>
      </c>
      <c r="D31" s="134"/>
      <c r="E31" s="135"/>
      <c r="F31" s="51"/>
      <c r="G31" s="133" t="s">
        <v>468</v>
      </c>
      <c r="H31" s="134"/>
      <c r="I31" s="135"/>
      <c r="K31" s="133" t="s">
        <v>470</v>
      </c>
      <c r="L31" s="134"/>
      <c r="M31" s="135"/>
      <c r="N31" s="51"/>
      <c r="O31" s="133" t="s">
        <v>471</v>
      </c>
      <c r="P31" s="134"/>
      <c r="Q31" s="135"/>
      <c r="S31" s="133" t="s">
        <v>472</v>
      </c>
      <c r="T31" s="134"/>
      <c r="U31" s="135"/>
      <c r="W31" s="133" t="s">
        <v>473</v>
      </c>
      <c r="X31" s="134"/>
      <c r="Y31" s="135"/>
      <c r="Z31" s="52"/>
    </row>
    <row r="32" spans="2:26" s="16" customFormat="1" ht="15" thickBot="1" x14ac:dyDescent="0.35">
      <c r="B32" s="50"/>
      <c r="C32" s="136"/>
      <c r="D32" s="137"/>
      <c r="E32" s="138"/>
      <c r="F32" s="51"/>
      <c r="G32" s="136"/>
      <c r="H32" s="137"/>
      <c r="I32" s="138"/>
      <c r="K32" s="136"/>
      <c r="L32" s="137"/>
      <c r="M32" s="138"/>
      <c r="N32" s="51"/>
      <c r="O32" s="136"/>
      <c r="P32" s="137"/>
      <c r="Q32" s="138"/>
      <c r="S32" s="136"/>
      <c r="T32" s="137"/>
      <c r="U32" s="138"/>
      <c r="W32" s="136"/>
      <c r="X32" s="137"/>
      <c r="Y32" s="138"/>
      <c r="Z32" s="52"/>
    </row>
    <row r="33" spans="2:26" s="16" customFormat="1" ht="12" customHeight="1" x14ac:dyDescent="0.3">
      <c r="B33" s="50"/>
      <c r="C33" s="51"/>
      <c r="D33" s="51"/>
      <c r="E33" s="51"/>
      <c r="F33" s="51"/>
      <c r="G33" s="51"/>
      <c r="H33" s="51"/>
      <c r="I33" s="51"/>
      <c r="Z33" s="52"/>
    </row>
    <row r="34" spans="2:26" s="16" customFormat="1" ht="12" customHeight="1" thickBot="1" x14ac:dyDescent="0.35">
      <c r="B34" s="50"/>
      <c r="C34" s="51"/>
      <c r="D34" s="51"/>
      <c r="E34" s="51"/>
      <c r="F34" s="51"/>
      <c r="G34" s="51"/>
      <c r="H34" s="51"/>
      <c r="I34" s="51"/>
      <c r="K34" s="51"/>
      <c r="L34" s="51"/>
      <c r="M34" s="51"/>
      <c r="N34" s="51"/>
      <c r="O34" s="51"/>
      <c r="P34" s="51"/>
      <c r="Q34" s="51"/>
      <c r="S34" s="51"/>
      <c r="T34" s="51"/>
      <c r="U34" s="51"/>
      <c r="V34" s="51"/>
      <c r="W34" s="51"/>
      <c r="X34" s="51"/>
      <c r="Y34" s="51"/>
      <c r="Z34" s="52"/>
    </row>
    <row r="35" spans="2:26" s="16" customFormat="1" x14ac:dyDescent="0.3">
      <c r="B35" s="50"/>
      <c r="C35" s="133" t="s">
        <v>474</v>
      </c>
      <c r="D35" s="134"/>
      <c r="E35" s="135"/>
      <c r="F35" s="51"/>
      <c r="G35" s="133" t="s">
        <v>475</v>
      </c>
      <c r="H35" s="134"/>
      <c r="I35" s="135"/>
      <c r="K35" s="133" t="s">
        <v>338</v>
      </c>
      <c r="L35" s="134"/>
      <c r="M35" s="135"/>
      <c r="O35" s="133" t="s">
        <v>339</v>
      </c>
      <c r="P35" s="134"/>
      <c r="Q35" s="135"/>
      <c r="S35" s="133" t="s">
        <v>476</v>
      </c>
      <c r="T35" s="134"/>
      <c r="U35" s="135"/>
      <c r="W35" s="133" t="s">
        <v>477</v>
      </c>
      <c r="X35" s="134"/>
      <c r="Y35" s="135"/>
      <c r="Z35" s="52"/>
    </row>
    <row r="36" spans="2:26" s="16" customFormat="1" ht="15" thickBot="1" x14ac:dyDescent="0.35">
      <c r="B36" s="50"/>
      <c r="C36" s="136"/>
      <c r="D36" s="137"/>
      <c r="E36" s="138"/>
      <c r="F36" s="51"/>
      <c r="G36" s="136"/>
      <c r="H36" s="137"/>
      <c r="I36" s="138"/>
      <c r="K36" s="136"/>
      <c r="L36" s="137"/>
      <c r="M36" s="138"/>
      <c r="O36" s="136"/>
      <c r="P36" s="137"/>
      <c r="Q36" s="138"/>
      <c r="S36" s="136"/>
      <c r="T36" s="137"/>
      <c r="U36" s="138"/>
      <c r="W36" s="136"/>
      <c r="X36" s="137"/>
      <c r="Y36" s="138"/>
      <c r="Z36" s="52"/>
    </row>
    <row r="37" spans="2:26" s="16" customFormat="1" ht="12.6" customHeight="1" x14ac:dyDescent="0.3">
      <c r="B37" s="50"/>
      <c r="C37" s="51"/>
      <c r="D37" s="51"/>
      <c r="E37" s="51"/>
      <c r="F37" s="51"/>
      <c r="G37" s="51"/>
      <c r="H37" s="51"/>
      <c r="I37" s="51"/>
      <c r="Z37" s="52"/>
    </row>
    <row r="38" spans="2:26" s="16" customFormat="1" ht="12.6" customHeight="1" thickBot="1" x14ac:dyDescent="0.35">
      <c r="B38" s="50"/>
      <c r="C38" s="51"/>
      <c r="D38" s="51"/>
      <c r="E38" s="51"/>
      <c r="F38" s="51"/>
      <c r="G38" s="51"/>
      <c r="H38" s="51"/>
      <c r="I38" s="51"/>
      <c r="K38" s="51"/>
      <c r="L38" s="51"/>
      <c r="M38" s="51"/>
      <c r="N38" s="51"/>
      <c r="O38" s="51"/>
      <c r="P38" s="51"/>
      <c r="Q38" s="51"/>
      <c r="S38" s="51"/>
      <c r="T38" s="51"/>
      <c r="U38" s="51"/>
      <c r="V38" s="51"/>
      <c r="W38" s="51"/>
      <c r="X38" s="51"/>
      <c r="Y38" s="51"/>
      <c r="Z38" s="52"/>
    </row>
    <row r="39" spans="2:26" s="16" customFormat="1" x14ac:dyDescent="0.3">
      <c r="B39" s="50"/>
      <c r="C39" s="133" t="s">
        <v>1691</v>
      </c>
      <c r="D39" s="134"/>
      <c r="E39" s="135"/>
      <c r="F39" s="51"/>
      <c r="G39" s="133" t="s">
        <v>1692</v>
      </c>
      <c r="H39" s="134"/>
      <c r="I39" s="135"/>
      <c r="K39" s="133" t="s">
        <v>1649</v>
      </c>
      <c r="L39" s="134"/>
      <c r="M39" s="135"/>
      <c r="N39" s="51"/>
      <c r="O39" s="133" t="s">
        <v>1650</v>
      </c>
      <c r="P39" s="134"/>
      <c r="Q39" s="135"/>
      <c r="S39" s="145" t="s">
        <v>462</v>
      </c>
      <c r="T39" s="146"/>
      <c r="U39" s="147"/>
      <c r="V39" s="51"/>
      <c r="W39" s="145" t="s">
        <v>463</v>
      </c>
      <c r="X39" s="146"/>
      <c r="Y39" s="147"/>
      <c r="Z39" s="52"/>
    </row>
    <row r="40" spans="2:26" s="16" customFormat="1" ht="15" thickBot="1" x14ac:dyDescent="0.35">
      <c r="B40" s="50"/>
      <c r="C40" s="136"/>
      <c r="D40" s="137"/>
      <c r="E40" s="138"/>
      <c r="F40" s="51"/>
      <c r="G40" s="136"/>
      <c r="H40" s="137"/>
      <c r="I40" s="138"/>
      <c r="K40" s="136"/>
      <c r="L40" s="137"/>
      <c r="M40" s="138"/>
      <c r="N40" s="51"/>
      <c r="O40" s="136"/>
      <c r="P40" s="137"/>
      <c r="Q40" s="138"/>
      <c r="S40" s="148"/>
      <c r="T40" s="149"/>
      <c r="U40" s="150"/>
      <c r="V40" s="51"/>
      <c r="W40" s="148"/>
      <c r="X40" s="149"/>
      <c r="Y40" s="150"/>
      <c r="Z40" s="52"/>
    </row>
    <row r="41" spans="2:26" s="16" customFormat="1" ht="12" customHeight="1" x14ac:dyDescent="0.3">
      <c r="B41" s="50"/>
      <c r="C41" s="51"/>
      <c r="D41" s="51"/>
      <c r="E41" s="51"/>
      <c r="F41" s="51"/>
      <c r="G41" s="51"/>
      <c r="H41" s="51"/>
      <c r="I41" s="51"/>
      <c r="Z41" s="52"/>
    </row>
    <row r="42" spans="2:26" x14ac:dyDescent="0.3">
      <c r="B42" s="47"/>
      <c r="C42" s="48"/>
      <c r="D42" s="48"/>
      <c r="E42" s="132"/>
      <c r="F42" s="132"/>
      <c r="G42" s="132"/>
      <c r="H42" s="132" t="s">
        <v>353</v>
      </c>
      <c r="I42" s="132"/>
      <c r="J42" s="132"/>
      <c r="K42" s="132" t="s">
        <v>352</v>
      </c>
      <c r="L42" s="132"/>
      <c r="M42" s="132"/>
      <c r="N42" s="132"/>
      <c r="O42" s="132" t="s">
        <v>354</v>
      </c>
      <c r="P42" s="132"/>
      <c r="Q42" s="132"/>
      <c r="R42" s="132"/>
      <c r="S42" s="132"/>
      <c r="T42" s="114"/>
      <c r="U42" s="114"/>
      <c r="V42" s="115"/>
      <c r="Y42" s="115" t="s">
        <v>401</v>
      </c>
      <c r="Z42" s="49"/>
    </row>
    <row r="43" spans="2:26" ht="7.5" customHeight="1" x14ac:dyDescent="0.3">
      <c r="B43" s="47"/>
      <c r="C43" s="48"/>
      <c r="D43" s="48"/>
      <c r="E43" s="48"/>
      <c r="F43" s="53"/>
      <c r="G43" s="48"/>
      <c r="H43" s="48"/>
      <c r="I43" s="48"/>
      <c r="Z43" s="49"/>
    </row>
    <row r="44" spans="2:26" ht="6.75" customHeight="1" thickBot="1" x14ac:dyDescent="0.35">
      <c r="B44" s="54"/>
      <c r="C44" s="55"/>
      <c r="D44" s="55"/>
      <c r="E44" s="55"/>
      <c r="F44" s="55"/>
      <c r="G44" s="55"/>
      <c r="H44" s="55"/>
      <c r="I44" s="55"/>
      <c r="J44" s="55"/>
      <c r="K44" s="55"/>
      <c r="L44" s="55"/>
      <c r="M44" s="55"/>
      <c r="N44" s="55"/>
      <c r="O44" s="55"/>
      <c r="P44" s="55"/>
      <c r="Q44" s="55"/>
      <c r="R44" s="55"/>
      <c r="S44" s="55"/>
      <c r="T44" s="55"/>
      <c r="U44" s="55"/>
      <c r="V44" s="55"/>
      <c r="W44" s="55"/>
      <c r="X44" s="55"/>
      <c r="Y44" s="55"/>
      <c r="Z44" s="56"/>
    </row>
  </sheetData>
  <sheetProtection algorithmName="SHA-512" hashValue="HHFVvqlrm8U4KY0rQ0wSomurk4C6FT5FIfChlyK6djRaw7t0N2FCh9KUSieWX3LgkbVyOxWp+50m9BT0IIohJA==" saltValue="r83CFlwdLuvFyz4TT/WZ6g==" spinCount="100000" sheet="1" objects="1" scenarios="1"/>
  <mergeCells count="64">
    <mergeCell ref="K42:N42"/>
    <mergeCell ref="O42:S42"/>
    <mergeCell ref="K39:M40"/>
    <mergeCell ref="O39:Q40"/>
    <mergeCell ref="S39:U40"/>
    <mergeCell ref="K35:M36"/>
    <mergeCell ref="O35:Q36"/>
    <mergeCell ref="S35:U36"/>
    <mergeCell ref="W39:Y40"/>
    <mergeCell ref="K31:M32"/>
    <mergeCell ref="O31:Q32"/>
    <mergeCell ref="S31:U32"/>
    <mergeCell ref="W31:Y32"/>
    <mergeCell ref="W35:Y36"/>
    <mergeCell ref="W15:Y16"/>
    <mergeCell ref="S23:U24"/>
    <mergeCell ref="W23:Y24"/>
    <mergeCell ref="C27:E28"/>
    <mergeCell ref="G27:I28"/>
    <mergeCell ref="K27:M28"/>
    <mergeCell ref="O27:Q28"/>
    <mergeCell ref="S27:U28"/>
    <mergeCell ref="W27:Y28"/>
    <mergeCell ref="K15:M16"/>
    <mergeCell ref="O15:Q16"/>
    <mergeCell ref="K23:M24"/>
    <mergeCell ref="O23:Q24"/>
    <mergeCell ref="S15:U16"/>
    <mergeCell ref="C15:E16"/>
    <mergeCell ref="G15:I16"/>
    <mergeCell ref="K11:M12"/>
    <mergeCell ref="O11:Q12"/>
    <mergeCell ref="S11:U12"/>
    <mergeCell ref="W3:Y4"/>
    <mergeCell ref="W7:Y8"/>
    <mergeCell ref="W11:Y12"/>
    <mergeCell ref="K3:M4"/>
    <mergeCell ref="O3:Q4"/>
    <mergeCell ref="S3:U4"/>
    <mergeCell ref="K7:M8"/>
    <mergeCell ref="O7:Q8"/>
    <mergeCell ref="S7:U8"/>
    <mergeCell ref="C3:E4"/>
    <mergeCell ref="G3:I4"/>
    <mergeCell ref="C7:E8"/>
    <mergeCell ref="G7:I8"/>
    <mergeCell ref="C11:E12"/>
    <mergeCell ref="G11:I12"/>
    <mergeCell ref="C23:E24"/>
    <mergeCell ref="G23:I24"/>
    <mergeCell ref="E42:G42"/>
    <mergeCell ref="C31:E32"/>
    <mergeCell ref="G31:I32"/>
    <mergeCell ref="C39:E40"/>
    <mergeCell ref="G39:I40"/>
    <mergeCell ref="H42:J42"/>
    <mergeCell ref="C35:E36"/>
    <mergeCell ref="G35:I36"/>
    <mergeCell ref="W19:Y20"/>
    <mergeCell ref="C19:E20"/>
    <mergeCell ref="G19:I20"/>
    <mergeCell ref="K19:M20"/>
    <mergeCell ref="O19:Q20"/>
    <mergeCell ref="S19:U20"/>
  </mergeCells>
  <hyperlinks>
    <hyperlink ref="S11:U12" location="'Equity - Contra (Direct)'!A1" display="Equity - Contra Fund (Direct)" xr:uid="{066D0143-3D4A-4017-B897-018137DC0A3B}"/>
    <hyperlink ref="W11:Y12" location="'Equity - Contra (Regular)'!A1" display="Equity - Contra Fund (Regular)" xr:uid="{BC28BB66-E720-4237-BDE3-6F3D8F2C9239}"/>
    <hyperlink ref="G15:I16" location="'ELSS (Regular)'!A1" display="Equity - ELSS Fund (Regular)" xr:uid="{47436CDD-51A2-4EB6-AC3A-3EB0FDC3B276}"/>
    <hyperlink ref="C15:E16" location="'ELSS (Direct)'!A1" display="Equity - ELSS Fund (Direct)" xr:uid="{9DB4949A-C709-47A2-BA40-978BC29A5E2C}"/>
    <hyperlink ref="G23:I24" location="'Hybrid - Conserv. Hyb (Regular)'!A1" display="Hybrid - Conservative (Regular)" xr:uid="{D201040B-BF30-4440-A505-F23386D076A5}"/>
    <hyperlink ref="C23:E24" location="'Hybrid - Conserv. Hyb (Direct)'!A1" display="Hybrid - Conservative (Direct)" xr:uid="{4EB056CE-5912-4555-A5FC-14D1AD8D9952}"/>
    <hyperlink ref="S52:U53" location="'Equity - ESG Fund(Direct)'!A1" display="Equity - ESG Fund (Direct)" xr:uid="{775B9740-68DC-408A-B5DA-437E75D05DAD}"/>
    <hyperlink ref="W52:Y53" location="'Equity - ESG Fund(Regular)'!A1" display="Equity - ESG Fund (Regular)" xr:uid="{CCB68D77-1566-49E1-8B18-ABB592D6595E}"/>
    <hyperlink ref="K23:M24" location="'Debt - Overnight (Direct)'!A1" display="Debt - Overnight Fund (Direct)" xr:uid="{24591737-3D50-49FA-BFCF-D748144D849B}"/>
    <hyperlink ref="O23:Q24" location="'Debt - Overnight (Regular)'!A1" display="Debt - Overnight Fund (Regular)" xr:uid="{8793A7A9-7698-4DFA-8DC2-560DDA73B668}"/>
    <hyperlink ref="S23:U24" location="'Debt - Liquid (Direct)'!A1" display="Debt - Liquid Fund (Direct)" xr:uid="{43E87655-09BB-4C04-B495-C4F509605AA4}"/>
    <hyperlink ref="W23:Y24" location="'Debt - Liquid (Regular)'!A1" display="Debt - Liquid Fund (Regular)" xr:uid="{9D75F099-5BB0-4BB2-877F-6709CCCAD15D}"/>
    <hyperlink ref="C27:E28" location="'Debt - Ultra Short (Direct)'!A1" display="Debt - Ultra Short Dur. (Direct)" xr:uid="{0D1B274F-C854-4F07-94E0-6CA391FFD4A9}"/>
    <hyperlink ref="G27:I28" location="'Debt - Ultra Short (Regular)'!A1" display="Debt - Ultra Short Dur. (Regular)" xr:uid="{1C21EFCD-9261-4C17-931B-002EC874773E}"/>
    <hyperlink ref="K27:M28" location="'Debt - Low Duraton (Direct)'!A1" display="Debt - Low Duration (Direct)" xr:uid="{E0D18BC6-9145-471F-AA03-C520326549F1}"/>
    <hyperlink ref="O27:Q28" location="'Debt - Low Duraton (Regular)'!A1" display="Debt - Low Duration (Regular)" xr:uid="{010F5215-2B1A-4CC4-A70A-28D5BB23F8B5}"/>
    <hyperlink ref="S27:U28" location="'Debt - Money Market (Direct)'!A1" display="Debt - Money Market (Direct)" xr:uid="{273276CF-0A61-42ED-A0C2-C58829177D49}"/>
    <hyperlink ref="W27:Y28" location="'Debt - Money Market (Regular)'!A1" display="Debt - Money Market (Regular)" xr:uid="{3A153A15-7718-4A0A-815B-66D3E91B60E5}"/>
    <hyperlink ref="K31:M32" location="'Debt - Short Durat (Direct)'!A1" display="Debt - Short Duration (Direct)" xr:uid="{D4009A5B-130D-41F0-A6C4-0287EFB8E4DA}"/>
    <hyperlink ref="O31:Q32" location="'Debt - Short Durat (Regular)'!A1" display="Debt - Short Duration (Regular)" xr:uid="{052CAE5E-837F-4277-8A67-131B286BA76A}"/>
    <hyperlink ref="S31:U32" location="'Debt - Med.Long Durat (Direct)'!A1" display="Debt - Medium / Long (Direct)" xr:uid="{EF83CC3A-1AA5-4A5D-B952-572EB1374F7E}"/>
    <hyperlink ref="W31:Y32" location="'Debt - Med.Long Durat (Regular)'!A1" display="Debt - Medium / Long (Regular)" xr:uid="{F8270290-E91D-4FB7-A00D-4AC98519F1CA}"/>
    <hyperlink ref="C35:E36" location="'Debt - G-Sec (Direct)'!A1" display="Debt - G-Sec Fund (Direct)" xr:uid="{C9DB2362-24BC-4B71-847F-E5620F68E62A}"/>
    <hyperlink ref="G35:I36" location="'Debt - G-Sec (Regular)'!A1" display="Debt - G-Sec Fund (Regular)" xr:uid="{1BE04635-813D-4C12-9D3D-8153893BE5A1}"/>
    <hyperlink ref="S35:U36" location="'Debt - Bank.PSU (Direct)'!A1" display="Debt - Banking &amp; PSU (Direct)" xr:uid="{6E263110-BF23-48AF-9506-A6363D42DA01}"/>
    <hyperlink ref="W35:Y36" location="'Debt - Bank.PSU (Regular)'!A1" display="Debt - Banking &amp; PSU (Regular)" xr:uid="{E442FF61-6E6A-4DBC-87E2-546D631F7660}"/>
    <hyperlink ref="K35:M36" location="'Debt - Dynamic Bond (Direct)'!A1" display="Debt - Dynamic Bond (Direct)" xr:uid="{A556D31B-DF0E-49A1-B06B-09A40AEDE99D}"/>
    <hyperlink ref="O35:Q36" location="'Debt - Dynamic Bond (Regular)'!A1" display="Debt - Dynamic Bond (Regular)" xr:uid="{66754A09-45D2-48EE-A2BF-2441269D6D1D}"/>
    <hyperlink ref="C39:E40" location="'Debt - Corporate (Direct)'!A1" display="Debt - Corporate Debt (Direct)" xr:uid="{52A919D7-6A18-4334-BB35-A176EFEC90A5}"/>
    <hyperlink ref="G39:I40" location="'Debt - Corporate (Regular)'!A1" display="Debt - Corporate Debt (Regular)" xr:uid="{BE23306F-394F-4F4B-A62E-F3AD57D8635B}"/>
    <hyperlink ref="K39:M40" location="'Debt - Credit Risk (Direct)'!A1" display="Debt - Credit Risk (Direct)" xr:uid="{FBF6A1C9-FB98-4250-BB79-0B3291761733}"/>
    <hyperlink ref="O39:Q40" location="'Debt - Credit Risk (Regular)'!A1" display="Debt - Credit Risk (Regular)" xr:uid="{40B17509-E7DE-4F31-B83C-6DD26F6CB35C}"/>
    <hyperlink ref="S39:U40" location="'Gold ETFs'!A1" display="Gold - ETFs" xr:uid="{BD7E017D-1827-4405-8CD2-A1365DFE2DC6}"/>
    <hyperlink ref="W39:Y40" location="'Gold Funds'!A1" display="Gold - Savings Fund" xr:uid="{3DF5EA1E-9D89-4C9A-A50E-CE97D0AB2FDB}"/>
    <hyperlink ref="K52:M53" location="'Equity - Value Fund (Direct)'!A1" display="Equity - Value Fund (Direct)" xr:uid="{B14E66D5-1E7A-425A-97C0-11CF3AB4CDB0}"/>
    <hyperlink ref="O52:Q53" location="'Equity - Value Fund (Regular)'!A1" display="Equity - Value Fund (Regular)" xr:uid="{E111AF24-51AD-4C85-B2DD-3A7026E65898}"/>
    <hyperlink ref="K3:M4" location="'Equity - Large&amp;Mid (Direct)'!A1" display="Equity - Large &amp; Mid Cap (Direct)" xr:uid="{E8C500D3-B376-4FDC-8A36-839AEDA6A6B2}"/>
    <hyperlink ref="S3:U4" location="'Equity - Multi Cap (Direct)'!A1" display="Equity - Multi Cap Fund (Direct)" xr:uid="{F7124F87-0B54-4AFB-AFD9-9392E177EC6B}"/>
    <hyperlink ref="K7:M8" location="'Equity - Small Cap (Direct)'!A1" display="Equity - Small Cap Fund (Direct)" xr:uid="{5E49CCCC-88A3-44FD-85C7-CD13EABEF5BC}"/>
    <hyperlink ref="S7:U8" location="'Equity - Focused (Direct)'!A1" display="Equity - Focused Fund (Direct)" xr:uid="{F8BA2E50-0C01-47C3-9B55-F31BA24D679A}"/>
    <hyperlink ref="C11:E12" location="'Equity - Value Fund (Direct)'!A1" display="Equity - Value Fund (Direct)" xr:uid="{4C889C53-3E53-448D-9CA5-B69B859DAFA7}"/>
    <hyperlink ref="G11:I12" location="'Equity - Value Fund (Regular)'!A1" display="Equity - Value Fund (Regular)" xr:uid="{4B50C93D-9AE7-4BAD-BD62-21F9E52B4746}"/>
    <hyperlink ref="Y42" location="Disclaimer!A1" display="Disclaimer" xr:uid="{22E0C1B4-7F3A-43F7-80CF-F22006E370DE}"/>
    <hyperlink ref="K42" location="'ELSS (Regular)'!A1" display="Equity - ELSS Fund (Regular)" xr:uid="{0AB71B05-57C7-4C29-BB47-4CC5903ADDA8}"/>
    <hyperlink ref="O42" location="'ELSS (Direct)'!A1" display="Equity - ELSS Fund (Direct)" xr:uid="{12546A6D-13B6-4B5A-8ADC-5FCCB2E37E6A}"/>
    <hyperlink ref="C3:E4" location="'Equity - Large Cap (Direct)'!A1" display="Equity - Large Cap Fund (Direct)" xr:uid="{2CB67BAC-B594-4A75-9876-1CF340F1CE67}"/>
    <hyperlink ref="G3:I4" location="'Equity - Large Cap (Regular)'!A1" display="Equity - Large Cap Fund (Regular)" xr:uid="{506595DB-290B-40D7-B33B-E7C0D3C95B06}"/>
    <hyperlink ref="O3:Q4" location="'Equity - Large&amp;Mid (Regular)'!A1" display="Equity - Large &amp; Mid Cap (Regular)" xr:uid="{4F71D818-8E05-49A4-B075-0973BD0B3953}"/>
    <hyperlink ref="W3:Y4" location="'Equity - Multi Cap (Regular)'!A1" display="Equity - Multi Cap Fund (Regular)" xr:uid="{1CDE16BB-6E04-451A-9146-BD3CF6356FC4}"/>
    <hyperlink ref="C7:E8" location="'Equity - Mid Cap (Direct)'!A1" display="Equity - Mid Cap Fund (Direct)" xr:uid="{037251D3-38F0-4970-8BA2-FE53BF02FC65}"/>
    <hyperlink ref="G7:I8" location="'Equity - Mid Cap (Regular)'!A1" display="Equity - Mid Cap Fund (Regular)" xr:uid="{BC24BF13-F766-45E3-BE3D-0F9620D05620}"/>
    <hyperlink ref="O7:Q8" location="'Equity - Small Cap (Regular)'!A1" display="Equity - Small Cap Fund (Regular)" xr:uid="{B6583F7A-EC77-4300-B45B-3658C0D6D9AF}"/>
    <hyperlink ref="W7:Y8" location="'Equity - Focused (Regular)'!A1" display="Equity - Focused Fund (Regular)" xr:uid="{F3705142-4E81-43D0-9EEB-511415CBC834}"/>
    <hyperlink ref="K11:M12" location="'Equity - Divid. Yield (Direct)'!A1" display="Equity - Dividend Yield (Direct)" xr:uid="{FCBA554F-1391-4CB6-B895-B8460A099632}"/>
    <hyperlink ref="O11:Q12" location="'Equity - Divid. Yield (Regular)'!A1" display="Equity - Dividend Yield (Regular)" xr:uid="{E6C6BC51-C1CA-4224-A193-3C0DC340208A}"/>
    <hyperlink ref="C31:E32" location="'Debt - Floating Rate (Direct)'!A1" display="Debt - Floating Rate (Direct)" xr:uid="{395E5FE6-567E-40F3-B0D3-465552DB1C27}"/>
    <hyperlink ref="G31:I32" location="'Debt - Floating Rate (Regular)'!A1" display="Debt - Floating Rate (Regular)" xr:uid="{3E75AF70-07CF-49FD-B7A5-6E9F666A1F99}"/>
    <hyperlink ref="K19:M20" location="'Hybrid - Bal. Advtg. (Direct)'!A1" display="Hybrid - Balanced Advtg. (Direct)" xr:uid="{36B9B048-4523-4228-8DC3-3332ECD59C14}"/>
    <hyperlink ref="O19:Q20" location="'Hybrid - Bal. Advtg. (Regular)'!A1" display="Hybrid - Balanced Advtg. (Regular)" xr:uid="{7FFB9983-C9C0-4530-AA80-B6D2ACCA4AAE}"/>
    <hyperlink ref="C19:E20" location="'Hybrid - Agg. Hyb (Direct)'!A1" display="Hybrid - Aggressive (Direct)" xr:uid="{000F1F94-F79C-4BB2-947F-C9806BCC070F}"/>
    <hyperlink ref="G19:I20" location="'Hybrid - Agg. Hyb (Regular)'!A1" display="Hybrid - Aggressive (Regular)" xr:uid="{91D9F666-2772-48E1-87EA-C24410A70252}"/>
    <hyperlink ref="W19:Y20" location="'Hybrid - MultiAsset (Regular)'!A1" display="Hybrid - Multi Asset Allo (Regular)" xr:uid="{D4E09715-10AA-4A26-87F0-5B50537F35DA}"/>
    <hyperlink ref="S19:U20" location="'Hybrid - MultiAsset (Direct)'!A1" display="Hybrid - Multi Asset Allo (Direct)" xr:uid="{1AE8E59E-75A5-4DAE-8222-DC45E7EE9C80}"/>
    <hyperlink ref="O15:Q16" location="'Equity - Savings (Regular)'!A1" display="Equity - Savings (Regular)" xr:uid="{5DFA1D87-D686-4F4E-AF4A-05378E9EFCC7}"/>
    <hyperlink ref="K15:M16" location="'Equity - Savings (Direct)'!A1" display="Equity - Savings (Direct)" xr:uid="{72A3D2CE-F931-4C25-87B8-9B838F535133}"/>
    <hyperlink ref="W15:Y16" location="'Equity - Arbitrage (Regular)'!A1" display="Equity - Arbitrage (Regular)" xr:uid="{746A9263-5514-4E87-8032-7DD777DFC113}"/>
    <hyperlink ref="S15:U16" location="'Equity - Arbitrage (Direct)'!A1" display="Equity - Arbitrage (Direct)" xr:uid="{58A7F2C9-8501-4329-BF9E-5740F34268DF}"/>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44891-062C-4A70-866E-C6A592D58A1F}">
  <sheetPr codeName="Sheet23"/>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1666</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481</v>
      </c>
      <c r="B8" s="64">
        <f>VLOOKUP($A8,'Return Data'!$B$7:$R$2700,3,0)</f>
        <v>44174</v>
      </c>
      <c r="C8" s="65">
        <f>VLOOKUP($A8,'Return Data'!$B$7:$R$2700,4,0)</f>
        <v>900.94</v>
      </c>
      <c r="D8" s="65">
        <f>VLOOKUP($A8,'Return Data'!$B$7:$R$2700,10,0)</f>
        <v>17.773</v>
      </c>
      <c r="E8" s="66">
        <f t="shared" ref="E8:E40" si="0">RANK(D8,D$8:D$40,0)</f>
        <v>6</v>
      </c>
      <c r="F8" s="65">
        <f>VLOOKUP($A8,'Return Data'!$B$7:$R$2700,11,0)</f>
        <v>31.0992</v>
      </c>
      <c r="G8" s="66">
        <f t="shared" ref="G8:G40" si="1">RANK(F8,F$8:F$40,0)</f>
        <v>5</v>
      </c>
      <c r="H8" s="65">
        <f>VLOOKUP($A8,'Return Data'!$B$7:$R$2700,12,0)</f>
        <v>22.545200000000001</v>
      </c>
      <c r="I8" s="66">
        <f t="shared" ref="I8:I40" si="2">RANK(H8,H$8:H$40,0)</f>
        <v>12</v>
      </c>
      <c r="J8" s="65">
        <f>VLOOKUP($A8,'Return Data'!$B$7:$R$2700,13,0)</f>
        <v>10.709199999999999</v>
      </c>
      <c r="K8" s="66">
        <f t="shared" ref="K8:K28" si="3">RANK(J8,J$8:J$40,0)</f>
        <v>27</v>
      </c>
      <c r="L8" s="65">
        <f>VLOOKUP($A8,'Return Data'!$B$7:$R$2700,17,0)</f>
        <v>8.6021999999999998</v>
      </c>
      <c r="M8" s="66">
        <f>RANK(L8,L$8:L$40,0)</f>
        <v>27</v>
      </c>
      <c r="N8" s="65">
        <f>VLOOKUP($A8,'Return Data'!$B$7:$R$2700,14,0)</f>
        <v>4.1186999999999996</v>
      </c>
      <c r="O8" s="66">
        <f>RANK(N8,N$8:N$40,0)</f>
        <v>23</v>
      </c>
      <c r="P8" s="65">
        <f>VLOOKUP($A8,'Return Data'!$B$7:$R$2700,15,0)</f>
        <v>9.9917999999999996</v>
      </c>
      <c r="Q8" s="66">
        <f>RANK(P8,P$8:P$40,0)</f>
        <v>16</v>
      </c>
      <c r="R8" s="65">
        <f>VLOOKUP($A8,'Return Data'!$B$7:$R$2700,16,0)</f>
        <v>12.6858</v>
      </c>
      <c r="S8" s="67">
        <f t="shared" ref="S8:S40" si="4">RANK(R8,R$8:R$40,0)</f>
        <v>16</v>
      </c>
    </row>
    <row r="9" spans="1:20" x14ac:dyDescent="0.3">
      <c r="A9" s="63" t="s">
        <v>482</v>
      </c>
      <c r="B9" s="64">
        <f>VLOOKUP($A9,'Return Data'!$B$7:$R$2700,3,0)</f>
        <v>44174</v>
      </c>
      <c r="C9" s="65">
        <f>VLOOKUP($A9,'Return Data'!$B$7:$R$2700,4,0)</f>
        <v>13.02</v>
      </c>
      <c r="D9" s="65">
        <f>VLOOKUP($A9,'Return Data'!$B$7:$R$2700,10,0)</f>
        <v>16.353899999999999</v>
      </c>
      <c r="E9" s="66">
        <f t="shared" si="0"/>
        <v>13</v>
      </c>
      <c r="F9" s="65">
        <f>VLOOKUP($A9,'Return Data'!$B$7:$R$2700,11,0)</f>
        <v>28.1496</v>
      </c>
      <c r="G9" s="66">
        <f t="shared" si="1"/>
        <v>10</v>
      </c>
      <c r="H9" s="65">
        <f>VLOOKUP($A9,'Return Data'!$B$7:$R$2700,12,0)</f>
        <v>21.003699999999998</v>
      </c>
      <c r="I9" s="66">
        <f t="shared" si="2"/>
        <v>22</v>
      </c>
      <c r="J9" s="65">
        <f>VLOOKUP($A9,'Return Data'!$B$7:$R$2700,13,0)</f>
        <v>15.3233</v>
      </c>
      <c r="K9" s="66">
        <f t="shared" si="3"/>
        <v>15</v>
      </c>
      <c r="L9" s="65">
        <f>VLOOKUP($A9,'Return Data'!$B$7:$R$2700,17,0)</f>
        <v>15.490500000000001</v>
      </c>
      <c r="M9" s="66">
        <f>RANK(L9,L$8:L$40,0)</f>
        <v>6</v>
      </c>
      <c r="N9" s="65"/>
      <c r="O9" s="66"/>
      <c r="P9" s="65"/>
      <c r="Q9" s="66"/>
      <c r="R9" s="65">
        <f>VLOOKUP($A9,'Return Data'!$B$7:$R$2700,16,0)</f>
        <v>11.954700000000001</v>
      </c>
      <c r="S9" s="67">
        <f t="shared" si="4"/>
        <v>19</v>
      </c>
    </row>
    <row r="10" spans="1:20" x14ac:dyDescent="0.3">
      <c r="A10" s="63" t="s">
        <v>485</v>
      </c>
      <c r="B10" s="64">
        <f>VLOOKUP($A10,'Return Data'!$B$7:$R$2700,3,0)</f>
        <v>44174</v>
      </c>
      <c r="C10" s="65">
        <f>VLOOKUP($A10,'Return Data'!$B$7:$R$2700,4,0)</f>
        <v>68.63</v>
      </c>
      <c r="D10" s="65">
        <f>VLOOKUP($A10,'Return Data'!$B$7:$R$2700,10,0)</f>
        <v>15.461</v>
      </c>
      <c r="E10" s="66">
        <f t="shared" si="0"/>
        <v>19</v>
      </c>
      <c r="F10" s="65">
        <f>VLOOKUP($A10,'Return Data'!$B$7:$R$2700,11,0)</f>
        <v>28.785900000000002</v>
      </c>
      <c r="G10" s="66">
        <f t="shared" si="1"/>
        <v>9</v>
      </c>
      <c r="H10" s="65">
        <f>VLOOKUP($A10,'Return Data'!$B$7:$R$2700,12,0)</f>
        <v>21.469000000000001</v>
      </c>
      <c r="I10" s="66">
        <f t="shared" si="2"/>
        <v>18</v>
      </c>
      <c r="J10" s="65">
        <f>VLOOKUP($A10,'Return Data'!$B$7:$R$2700,13,0)</f>
        <v>15.714</v>
      </c>
      <c r="K10" s="66">
        <f t="shared" si="3"/>
        <v>12</v>
      </c>
      <c r="L10" s="65">
        <f>VLOOKUP($A10,'Return Data'!$B$7:$R$2700,17,0)</f>
        <v>10.442</v>
      </c>
      <c r="M10" s="66">
        <f t="shared" ref="M10:M18" si="5">RANK(L10,L$8:L$40,0)</f>
        <v>20</v>
      </c>
      <c r="N10" s="65">
        <f>VLOOKUP($A10,'Return Data'!$B$7:$R$2700,14,0)</f>
        <v>4.6134000000000004</v>
      </c>
      <c r="O10" s="66">
        <f t="shared" ref="O10:O15" si="6">RANK(N10,N$8:N$40,0)</f>
        <v>22</v>
      </c>
      <c r="P10" s="65">
        <f>VLOOKUP($A10,'Return Data'!$B$7:$R$2700,15,0)</f>
        <v>10.011100000000001</v>
      </c>
      <c r="Q10" s="66">
        <f>RANK(P10,P$8:P$40,0)</f>
        <v>15</v>
      </c>
      <c r="R10" s="65">
        <f>VLOOKUP($A10,'Return Data'!$B$7:$R$2700,16,0)</f>
        <v>10.883800000000001</v>
      </c>
      <c r="S10" s="67">
        <f t="shared" si="4"/>
        <v>25</v>
      </c>
    </row>
    <row r="11" spans="1:20" x14ac:dyDescent="0.3">
      <c r="A11" s="63" t="s">
        <v>486</v>
      </c>
      <c r="B11" s="64">
        <f>VLOOKUP($A11,'Return Data'!$B$7:$R$2700,3,0)</f>
        <v>44174</v>
      </c>
      <c r="C11" s="65">
        <f>VLOOKUP($A11,'Return Data'!$B$7:$R$2700,4,0)</f>
        <v>15.429399999999999</v>
      </c>
      <c r="D11" s="65">
        <f>VLOOKUP($A11,'Return Data'!$B$7:$R$2700,10,0)</f>
        <v>14.171799999999999</v>
      </c>
      <c r="E11" s="66">
        <f t="shared" si="0"/>
        <v>29</v>
      </c>
      <c r="F11" s="65">
        <f>VLOOKUP($A11,'Return Data'!$B$7:$R$2700,11,0)</f>
        <v>22.435099999999998</v>
      </c>
      <c r="G11" s="66">
        <f t="shared" si="1"/>
        <v>29</v>
      </c>
      <c r="H11" s="65">
        <f>VLOOKUP($A11,'Return Data'!$B$7:$R$2700,12,0)</f>
        <v>19.200299999999999</v>
      </c>
      <c r="I11" s="66">
        <f t="shared" si="2"/>
        <v>27</v>
      </c>
      <c r="J11" s="65">
        <f>VLOOKUP($A11,'Return Data'!$B$7:$R$2700,13,0)</f>
        <v>16.121400000000001</v>
      </c>
      <c r="K11" s="66">
        <f t="shared" si="3"/>
        <v>11</v>
      </c>
      <c r="L11" s="65">
        <f>VLOOKUP($A11,'Return Data'!$B$7:$R$2700,17,0)</f>
        <v>17.0624</v>
      </c>
      <c r="M11" s="66">
        <f t="shared" si="5"/>
        <v>2</v>
      </c>
      <c r="N11" s="65">
        <f>VLOOKUP($A11,'Return Data'!$B$7:$R$2700,14,0)</f>
        <v>11.6891</v>
      </c>
      <c r="O11" s="66">
        <f t="shared" si="6"/>
        <v>3</v>
      </c>
      <c r="P11" s="65"/>
      <c r="Q11" s="66"/>
      <c r="R11" s="65">
        <f>VLOOKUP($A11,'Return Data'!$B$7:$R$2700,16,0)</f>
        <v>12.519399999999999</v>
      </c>
      <c r="S11" s="67">
        <f t="shared" si="4"/>
        <v>17</v>
      </c>
    </row>
    <row r="12" spans="1:20" x14ac:dyDescent="0.3">
      <c r="A12" s="63" t="s">
        <v>488</v>
      </c>
      <c r="B12" s="64">
        <f>VLOOKUP($A12,'Return Data'!$B$7:$R$2700,3,0)</f>
        <v>44174</v>
      </c>
      <c r="C12" s="65">
        <f>VLOOKUP($A12,'Return Data'!$B$7:$R$2700,4,0)</f>
        <v>15.81</v>
      </c>
      <c r="D12" s="65">
        <f>VLOOKUP($A12,'Return Data'!$B$7:$R$2700,10,0)</f>
        <v>16.7651</v>
      </c>
      <c r="E12" s="66">
        <f t="shared" si="0"/>
        <v>9</v>
      </c>
      <c r="F12" s="65">
        <f>VLOOKUP($A12,'Return Data'!$B$7:$R$2700,11,0)</f>
        <v>35.3596</v>
      </c>
      <c r="G12" s="66">
        <f t="shared" si="1"/>
        <v>3</v>
      </c>
      <c r="H12" s="65">
        <f>VLOOKUP($A12,'Return Data'!$B$7:$R$2700,12,0)</f>
        <v>25.976099999999999</v>
      </c>
      <c r="I12" s="66">
        <f t="shared" si="2"/>
        <v>3</v>
      </c>
      <c r="J12" s="65">
        <f>VLOOKUP($A12,'Return Data'!$B$7:$R$2700,13,0)</f>
        <v>29.272300000000001</v>
      </c>
      <c r="K12" s="66">
        <f t="shared" si="3"/>
        <v>3</v>
      </c>
      <c r="L12" s="65">
        <f>VLOOKUP($A12,'Return Data'!$B$7:$R$2700,17,0)</f>
        <v>12.319800000000001</v>
      </c>
      <c r="M12" s="66">
        <f t="shared" si="5"/>
        <v>11</v>
      </c>
      <c r="N12" s="65">
        <f>VLOOKUP($A12,'Return Data'!$B$7:$R$2700,14,0)</f>
        <v>3.1568999999999998</v>
      </c>
      <c r="O12" s="66">
        <f t="shared" si="6"/>
        <v>25</v>
      </c>
      <c r="P12" s="65"/>
      <c r="Q12" s="66"/>
      <c r="R12" s="65">
        <f>VLOOKUP($A12,'Return Data'!$B$7:$R$2700,16,0)</f>
        <v>10.9932</v>
      </c>
      <c r="S12" s="67">
        <f t="shared" si="4"/>
        <v>23</v>
      </c>
    </row>
    <row r="13" spans="1:20" x14ac:dyDescent="0.3">
      <c r="A13" s="63" t="s">
        <v>490</v>
      </c>
      <c r="B13" s="64">
        <f>VLOOKUP($A13,'Return Data'!$B$7:$R$2700,3,0)</f>
        <v>44174</v>
      </c>
      <c r="C13" s="65">
        <f>VLOOKUP($A13,'Return Data'!$B$7:$R$2700,4,0)</f>
        <v>210.66</v>
      </c>
      <c r="D13" s="65">
        <f>VLOOKUP($A13,'Return Data'!$B$7:$R$2700,10,0)</f>
        <v>14.657400000000001</v>
      </c>
      <c r="E13" s="66">
        <f t="shared" si="0"/>
        <v>27</v>
      </c>
      <c r="F13" s="65">
        <f>VLOOKUP($A13,'Return Data'!$B$7:$R$2700,11,0)</f>
        <v>25.0579</v>
      </c>
      <c r="G13" s="66">
        <f t="shared" si="1"/>
        <v>24</v>
      </c>
      <c r="H13" s="65">
        <f>VLOOKUP($A13,'Return Data'!$B$7:$R$2700,12,0)</f>
        <v>21.431899999999999</v>
      </c>
      <c r="I13" s="66">
        <f t="shared" si="2"/>
        <v>19</v>
      </c>
      <c r="J13" s="65">
        <f>VLOOKUP($A13,'Return Data'!$B$7:$R$2700,13,0)</f>
        <v>19.666</v>
      </c>
      <c r="K13" s="66">
        <f t="shared" si="3"/>
        <v>4</v>
      </c>
      <c r="L13" s="65">
        <f>VLOOKUP($A13,'Return Data'!$B$7:$R$2700,17,0)</f>
        <v>16.380099999999999</v>
      </c>
      <c r="M13" s="66">
        <f t="shared" si="5"/>
        <v>4</v>
      </c>
      <c r="N13" s="65">
        <f>VLOOKUP($A13,'Return Data'!$B$7:$R$2700,14,0)</f>
        <v>11.784599999999999</v>
      </c>
      <c r="O13" s="66">
        <f t="shared" si="6"/>
        <v>2</v>
      </c>
      <c r="P13" s="65">
        <f>VLOOKUP($A13,'Return Data'!$B$7:$R$2700,15,0)</f>
        <v>13.431900000000001</v>
      </c>
      <c r="Q13" s="66">
        <f>RANK(P13,P$8:P$40,0)</f>
        <v>2</v>
      </c>
      <c r="R13" s="65">
        <f>VLOOKUP($A13,'Return Data'!$B$7:$R$2700,16,0)</f>
        <v>14.539300000000001</v>
      </c>
      <c r="S13" s="67">
        <f t="shared" si="4"/>
        <v>4</v>
      </c>
    </row>
    <row r="14" spans="1:20" x14ac:dyDescent="0.3">
      <c r="A14" s="63" t="s">
        <v>492</v>
      </c>
      <c r="B14" s="64">
        <f>VLOOKUP($A14,'Return Data'!$B$7:$R$2700,3,0)</f>
        <v>44174</v>
      </c>
      <c r="C14" s="65">
        <f>VLOOKUP($A14,'Return Data'!$B$7:$R$2700,4,0)</f>
        <v>200.55799999999999</v>
      </c>
      <c r="D14" s="65">
        <f>VLOOKUP($A14,'Return Data'!$B$7:$R$2700,10,0)</f>
        <v>17.109400000000001</v>
      </c>
      <c r="E14" s="66">
        <f t="shared" si="0"/>
        <v>8</v>
      </c>
      <c r="F14" s="65">
        <f>VLOOKUP($A14,'Return Data'!$B$7:$R$2700,11,0)</f>
        <v>26.428100000000001</v>
      </c>
      <c r="G14" s="66">
        <f t="shared" si="1"/>
        <v>17</v>
      </c>
      <c r="H14" s="65">
        <f>VLOOKUP($A14,'Return Data'!$B$7:$R$2700,12,0)</f>
        <v>18.109400000000001</v>
      </c>
      <c r="I14" s="66">
        <f t="shared" si="2"/>
        <v>28</v>
      </c>
      <c r="J14" s="65">
        <f>VLOOKUP($A14,'Return Data'!$B$7:$R$2700,13,0)</f>
        <v>17.363600000000002</v>
      </c>
      <c r="K14" s="66">
        <f t="shared" si="3"/>
        <v>6</v>
      </c>
      <c r="L14" s="65">
        <f>VLOOKUP($A14,'Return Data'!$B$7:$R$2700,17,0)</f>
        <v>16.5001</v>
      </c>
      <c r="M14" s="66">
        <f t="shared" si="5"/>
        <v>3</v>
      </c>
      <c r="N14" s="65">
        <f>VLOOKUP($A14,'Return Data'!$B$7:$R$2700,14,0)</f>
        <v>9.3559999999999999</v>
      </c>
      <c r="O14" s="66">
        <f t="shared" si="6"/>
        <v>6</v>
      </c>
      <c r="P14" s="65">
        <f>VLOOKUP($A14,'Return Data'!$B$7:$R$2700,15,0)</f>
        <v>13.125299999999999</v>
      </c>
      <c r="Q14" s="66">
        <f>RANK(P14,P$8:P$40,0)</f>
        <v>5</v>
      </c>
      <c r="R14" s="65">
        <f>VLOOKUP($A14,'Return Data'!$B$7:$R$2700,16,0)</f>
        <v>13.7097</v>
      </c>
      <c r="S14" s="67">
        <f t="shared" si="4"/>
        <v>10</v>
      </c>
    </row>
    <row r="15" spans="1:20" x14ac:dyDescent="0.3">
      <c r="A15" s="63" t="s">
        <v>494</v>
      </c>
      <c r="B15" s="64">
        <f>VLOOKUP($A15,'Return Data'!$B$7:$R$2700,3,0)</f>
        <v>44174</v>
      </c>
      <c r="C15" s="65">
        <f>VLOOKUP($A15,'Return Data'!$B$7:$R$2700,4,0)</f>
        <v>31.46</v>
      </c>
      <c r="D15" s="65">
        <f>VLOOKUP($A15,'Return Data'!$B$7:$R$2700,10,0)</f>
        <v>16.5185</v>
      </c>
      <c r="E15" s="66">
        <f t="shared" si="0"/>
        <v>10</v>
      </c>
      <c r="F15" s="65">
        <f>VLOOKUP($A15,'Return Data'!$B$7:$R$2700,11,0)</f>
        <v>25.7897</v>
      </c>
      <c r="G15" s="66">
        <f t="shared" si="1"/>
        <v>21</v>
      </c>
      <c r="H15" s="65">
        <f>VLOOKUP($A15,'Return Data'!$B$7:$R$2700,12,0)</f>
        <v>20.5364</v>
      </c>
      <c r="I15" s="66">
        <f t="shared" si="2"/>
        <v>23</v>
      </c>
      <c r="J15" s="65">
        <f>VLOOKUP($A15,'Return Data'!$B$7:$R$2700,13,0)</f>
        <v>13.779400000000001</v>
      </c>
      <c r="K15" s="66">
        <f t="shared" si="3"/>
        <v>22</v>
      </c>
      <c r="L15" s="65">
        <f>VLOOKUP($A15,'Return Data'!$B$7:$R$2700,17,0)</f>
        <v>12.87</v>
      </c>
      <c r="M15" s="66">
        <f t="shared" si="5"/>
        <v>9</v>
      </c>
      <c r="N15" s="65">
        <f>VLOOKUP($A15,'Return Data'!$B$7:$R$2700,14,0)</f>
        <v>8.8680000000000003</v>
      </c>
      <c r="O15" s="66">
        <f t="shared" si="6"/>
        <v>8</v>
      </c>
      <c r="P15" s="65">
        <f>VLOOKUP($A15,'Return Data'!$B$7:$R$2700,15,0)</f>
        <v>10.6577</v>
      </c>
      <c r="Q15" s="66">
        <f>RANK(P15,P$8:P$40,0)</f>
        <v>12</v>
      </c>
      <c r="R15" s="65">
        <f>VLOOKUP($A15,'Return Data'!$B$7:$R$2700,16,0)</f>
        <v>11.9374</v>
      </c>
      <c r="S15" s="67">
        <f t="shared" si="4"/>
        <v>20</v>
      </c>
    </row>
    <row r="16" spans="1:20" x14ac:dyDescent="0.3">
      <c r="A16" s="63" t="s">
        <v>496</v>
      </c>
      <c r="B16" s="64">
        <f>VLOOKUP($A16,'Return Data'!$B$7:$R$2700,3,0)</f>
        <v>44174</v>
      </c>
      <c r="C16" s="65">
        <f>VLOOKUP($A16,'Return Data'!$B$7:$R$2700,4,0)</f>
        <v>12.0764</v>
      </c>
      <c r="D16" s="65">
        <f>VLOOKUP($A16,'Return Data'!$B$7:$R$2700,10,0)</f>
        <v>12.2415</v>
      </c>
      <c r="E16" s="66">
        <f t="shared" si="0"/>
        <v>32</v>
      </c>
      <c r="F16" s="65">
        <f>VLOOKUP($A16,'Return Data'!$B$7:$R$2700,11,0)</f>
        <v>21.145600000000002</v>
      </c>
      <c r="G16" s="66">
        <f t="shared" si="1"/>
        <v>33</v>
      </c>
      <c r="H16" s="65">
        <f>VLOOKUP($A16,'Return Data'!$B$7:$R$2700,12,0)</f>
        <v>15.4476</v>
      </c>
      <c r="I16" s="66">
        <f t="shared" si="2"/>
        <v>32</v>
      </c>
      <c r="J16" s="65">
        <f>VLOOKUP($A16,'Return Data'!$B$7:$R$2700,13,0)</f>
        <v>7.3954000000000004</v>
      </c>
      <c r="K16" s="66">
        <f t="shared" si="3"/>
        <v>32</v>
      </c>
      <c r="L16" s="65">
        <f>VLOOKUP($A16,'Return Data'!$B$7:$R$2700,17,0)</f>
        <v>10.729900000000001</v>
      </c>
      <c r="M16" s="66">
        <f t="shared" si="5"/>
        <v>19</v>
      </c>
      <c r="N16" s="65"/>
      <c r="O16" s="66"/>
      <c r="P16" s="65"/>
      <c r="Q16" s="66"/>
      <c r="R16" s="65">
        <f>VLOOKUP($A16,'Return Data'!$B$7:$R$2700,16,0)</f>
        <v>7.4852999999999996</v>
      </c>
      <c r="S16" s="67">
        <f t="shared" si="4"/>
        <v>33</v>
      </c>
    </row>
    <row r="17" spans="1:19" x14ac:dyDescent="0.3">
      <c r="A17" s="63" t="s">
        <v>499</v>
      </c>
      <c r="B17" s="64">
        <f>VLOOKUP($A17,'Return Data'!$B$7:$R$2700,3,0)</f>
        <v>44174</v>
      </c>
      <c r="C17" s="65">
        <f>VLOOKUP($A17,'Return Data'!$B$7:$R$2700,4,0)</f>
        <v>152.70930000000001</v>
      </c>
      <c r="D17" s="65">
        <f>VLOOKUP($A17,'Return Data'!$B$7:$R$2700,10,0)</f>
        <v>19.544</v>
      </c>
      <c r="E17" s="66">
        <f t="shared" si="0"/>
        <v>1</v>
      </c>
      <c r="F17" s="65">
        <f>VLOOKUP($A17,'Return Data'!$B$7:$R$2700,11,0)</f>
        <v>28.133700000000001</v>
      </c>
      <c r="G17" s="66">
        <f t="shared" si="1"/>
        <v>11</v>
      </c>
      <c r="H17" s="65">
        <f>VLOOKUP($A17,'Return Data'!$B$7:$R$2700,12,0)</f>
        <v>22.922999999999998</v>
      </c>
      <c r="I17" s="66">
        <f t="shared" si="2"/>
        <v>9</v>
      </c>
      <c r="J17" s="65">
        <f>VLOOKUP($A17,'Return Data'!$B$7:$R$2700,13,0)</f>
        <v>15.4627</v>
      </c>
      <c r="K17" s="66">
        <f t="shared" si="3"/>
        <v>14</v>
      </c>
      <c r="L17" s="65">
        <f>VLOOKUP($A17,'Return Data'!$B$7:$R$2700,17,0)</f>
        <v>12.757300000000001</v>
      </c>
      <c r="M17" s="66">
        <f t="shared" si="5"/>
        <v>10</v>
      </c>
      <c r="N17" s="65">
        <f>VLOOKUP($A17,'Return Data'!$B$7:$R$2700,14,0)</f>
        <v>7.8928000000000003</v>
      </c>
      <c r="O17" s="66">
        <f>RANK(N17,N$8:N$40,0)</f>
        <v>11</v>
      </c>
      <c r="P17" s="65">
        <f>VLOOKUP($A17,'Return Data'!$B$7:$R$2700,15,0)</f>
        <v>11.0814</v>
      </c>
      <c r="Q17" s="66">
        <f>RANK(P17,P$8:P$40,0)</f>
        <v>11</v>
      </c>
      <c r="R17" s="65">
        <f>VLOOKUP($A17,'Return Data'!$B$7:$R$2700,16,0)</f>
        <v>13.6808</v>
      </c>
      <c r="S17" s="67">
        <f t="shared" si="4"/>
        <v>11</v>
      </c>
    </row>
    <row r="18" spans="1:19" x14ac:dyDescent="0.3">
      <c r="A18" s="63" t="s">
        <v>501</v>
      </c>
      <c r="B18" s="64">
        <f>VLOOKUP($A18,'Return Data'!$B$7:$R$2700,3,0)</f>
        <v>44174</v>
      </c>
      <c r="C18" s="65">
        <f>VLOOKUP($A18,'Return Data'!$B$7:$R$2700,4,0)</f>
        <v>64.406000000000006</v>
      </c>
      <c r="D18" s="65">
        <f>VLOOKUP($A18,'Return Data'!$B$7:$R$2700,10,0)</f>
        <v>17.293800000000001</v>
      </c>
      <c r="E18" s="66">
        <f t="shared" si="0"/>
        <v>7</v>
      </c>
      <c r="F18" s="65">
        <f>VLOOKUP($A18,'Return Data'!$B$7:$R$2700,11,0)</f>
        <v>28.904800000000002</v>
      </c>
      <c r="G18" s="66">
        <f t="shared" si="1"/>
        <v>8</v>
      </c>
      <c r="H18" s="65">
        <f>VLOOKUP($A18,'Return Data'!$B$7:$R$2700,12,0)</f>
        <v>22.9451</v>
      </c>
      <c r="I18" s="66">
        <f t="shared" si="2"/>
        <v>8</v>
      </c>
      <c r="J18" s="65">
        <f>VLOOKUP($A18,'Return Data'!$B$7:$R$2700,13,0)</f>
        <v>13.179600000000001</v>
      </c>
      <c r="K18" s="66">
        <f t="shared" si="3"/>
        <v>23</v>
      </c>
      <c r="L18" s="65">
        <f>VLOOKUP($A18,'Return Data'!$B$7:$R$2700,17,0)</f>
        <v>10.8179</v>
      </c>
      <c r="M18" s="66">
        <f t="shared" si="5"/>
        <v>18</v>
      </c>
      <c r="N18" s="65">
        <f>VLOOKUP($A18,'Return Data'!$B$7:$R$2700,14,0)</f>
        <v>6.6391</v>
      </c>
      <c r="O18" s="66">
        <f>RANK(N18,N$8:N$40,0)</f>
        <v>15</v>
      </c>
      <c r="P18" s="65">
        <f>VLOOKUP($A18,'Return Data'!$B$7:$R$2700,15,0)</f>
        <v>11.776199999999999</v>
      </c>
      <c r="Q18" s="66">
        <f>RANK(P18,P$8:P$40,0)</f>
        <v>10</v>
      </c>
      <c r="R18" s="65">
        <f>VLOOKUP($A18,'Return Data'!$B$7:$R$2700,16,0)</f>
        <v>14.4457</v>
      </c>
      <c r="S18" s="67">
        <f t="shared" si="4"/>
        <v>5</v>
      </c>
    </row>
    <row r="19" spans="1:19" x14ac:dyDescent="0.3">
      <c r="A19" s="63" t="s">
        <v>502</v>
      </c>
      <c r="B19" s="64">
        <f>VLOOKUP($A19,'Return Data'!$B$7:$R$2700,3,0)</f>
        <v>44174</v>
      </c>
      <c r="C19" s="65">
        <f>VLOOKUP($A19,'Return Data'!$B$7:$R$2700,4,0)</f>
        <v>13.3239</v>
      </c>
      <c r="D19" s="65">
        <f>VLOOKUP($A19,'Return Data'!$B$7:$R$2700,10,0)</f>
        <v>15.2437</v>
      </c>
      <c r="E19" s="66">
        <f t="shared" si="0"/>
        <v>20</v>
      </c>
      <c r="F19" s="65">
        <f>VLOOKUP($A19,'Return Data'!$B$7:$R$2700,11,0)</f>
        <v>26.180499999999999</v>
      </c>
      <c r="G19" s="66">
        <f t="shared" si="1"/>
        <v>18</v>
      </c>
      <c r="H19" s="65">
        <f>VLOOKUP($A19,'Return Data'!$B$7:$R$2700,12,0)</f>
        <v>23.009499999999999</v>
      </c>
      <c r="I19" s="66">
        <f t="shared" si="2"/>
        <v>7</v>
      </c>
      <c r="J19" s="65">
        <f>VLOOKUP($A19,'Return Data'!$B$7:$R$2700,13,0)</f>
        <v>16.354800000000001</v>
      </c>
      <c r="K19" s="66">
        <f t="shared" si="3"/>
        <v>10</v>
      </c>
      <c r="L19" s="65"/>
      <c r="M19" s="66"/>
      <c r="N19" s="65"/>
      <c r="O19" s="66"/>
      <c r="P19" s="65"/>
      <c r="Q19" s="66"/>
      <c r="R19" s="65">
        <f>VLOOKUP($A19,'Return Data'!$B$7:$R$2700,16,0)</f>
        <v>14.392099999999999</v>
      </c>
      <c r="S19" s="67">
        <f t="shared" si="4"/>
        <v>6</v>
      </c>
    </row>
    <row r="20" spans="1:19" x14ac:dyDescent="0.3">
      <c r="A20" s="63" t="s">
        <v>505</v>
      </c>
      <c r="B20" s="64">
        <f>VLOOKUP($A20,'Return Data'!$B$7:$R$2700,3,0)</f>
        <v>44174</v>
      </c>
      <c r="C20" s="65">
        <f>VLOOKUP($A20,'Return Data'!$B$7:$R$2700,4,0)</f>
        <v>161.84</v>
      </c>
      <c r="D20" s="65">
        <f>VLOOKUP($A20,'Return Data'!$B$7:$R$2700,10,0)</f>
        <v>16.389800000000001</v>
      </c>
      <c r="E20" s="66">
        <f t="shared" si="0"/>
        <v>11</v>
      </c>
      <c r="F20" s="65">
        <f>VLOOKUP($A20,'Return Data'!$B$7:$R$2700,11,0)</f>
        <v>22.3188</v>
      </c>
      <c r="G20" s="66">
        <f t="shared" si="1"/>
        <v>31</v>
      </c>
      <c r="H20" s="65">
        <f>VLOOKUP($A20,'Return Data'!$B$7:$R$2700,12,0)</f>
        <v>21.8033</v>
      </c>
      <c r="I20" s="66">
        <f t="shared" si="2"/>
        <v>15</v>
      </c>
      <c r="J20" s="65">
        <f>VLOOKUP($A20,'Return Data'!$B$7:$R$2700,13,0)</f>
        <v>10.252700000000001</v>
      </c>
      <c r="K20" s="66">
        <f t="shared" si="3"/>
        <v>29</v>
      </c>
      <c r="L20" s="65">
        <f>VLOOKUP($A20,'Return Data'!$B$7:$R$2700,17,0)</f>
        <v>10.431800000000001</v>
      </c>
      <c r="M20" s="66">
        <f>RANK(L20,L$8:L$40,0)</f>
        <v>21</v>
      </c>
      <c r="N20" s="65">
        <f>VLOOKUP($A20,'Return Data'!$B$7:$R$2700,14,0)</f>
        <v>6.0625</v>
      </c>
      <c r="O20" s="66">
        <f>RANK(N20,N$8:N$40,0)</f>
        <v>19</v>
      </c>
      <c r="P20" s="65">
        <f>VLOOKUP($A20,'Return Data'!$B$7:$R$2700,15,0)</f>
        <v>11.972099999999999</v>
      </c>
      <c r="Q20" s="66">
        <f>RANK(P20,P$8:P$40,0)</f>
        <v>9</v>
      </c>
      <c r="R20" s="65">
        <f>VLOOKUP($A20,'Return Data'!$B$7:$R$2700,16,0)</f>
        <v>14.252000000000001</v>
      </c>
      <c r="S20" s="67">
        <f t="shared" si="4"/>
        <v>8</v>
      </c>
    </row>
    <row r="21" spans="1:19" x14ac:dyDescent="0.3">
      <c r="A21" s="63" t="s">
        <v>507</v>
      </c>
      <c r="B21" s="64">
        <f>VLOOKUP($A21,'Return Data'!$B$7:$R$2700,3,0)</f>
        <v>44174</v>
      </c>
      <c r="C21" s="65">
        <f>VLOOKUP($A21,'Return Data'!$B$7:$R$2700,4,0)</f>
        <v>13.9093</v>
      </c>
      <c r="D21" s="65">
        <f>VLOOKUP($A21,'Return Data'!$B$7:$R$2700,10,0)</f>
        <v>11.6388</v>
      </c>
      <c r="E21" s="66">
        <f t="shared" si="0"/>
        <v>33</v>
      </c>
      <c r="F21" s="65">
        <f>VLOOKUP($A21,'Return Data'!$B$7:$R$2700,11,0)</f>
        <v>21.868200000000002</v>
      </c>
      <c r="G21" s="66">
        <f t="shared" si="1"/>
        <v>32</v>
      </c>
      <c r="H21" s="65">
        <f>VLOOKUP($A21,'Return Data'!$B$7:$R$2700,12,0)</f>
        <v>19.640599999999999</v>
      </c>
      <c r="I21" s="66">
        <f t="shared" si="2"/>
        <v>24</v>
      </c>
      <c r="J21" s="65">
        <f>VLOOKUP($A21,'Return Data'!$B$7:$R$2700,13,0)</f>
        <v>17.294899999999998</v>
      </c>
      <c r="K21" s="66">
        <f t="shared" si="3"/>
        <v>7</v>
      </c>
      <c r="L21" s="65">
        <f>VLOOKUP($A21,'Return Data'!$B$7:$R$2700,17,0)</f>
        <v>9.1050000000000004</v>
      </c>
      <c r="M21" s="66">
        <f>RANK(L21,L$8:L$40,0)</f>
        <v>26</v>
      </c>
      <c r="N21" s="65">
        <f>VLOOKUP($A21,'Return Data'!$B$7:$R$2700,14,0)</f>
        <v>4.7405999999999997</v>
      </c>
      <c r="O21" s="66">
        <f>RANK(N21,N$8:N$40,0)</f>
        <v>21</v>
      </c>
      <c r="P21" s="65"/>
      <c r="Q21" s="66"/>
      <c r="R21" s="65">
        <f>VLOOKUP($A21,'Return Data'!$B$7:$R$2700,16,0)</f>
        <v>8.3201000000000001</v>
      </c>
      <c r="S21" s="67">
        <f t="shared" si="4"/>
        <v>32</v>
      </c>
    </row>
    <row r="22" spans="1:19" x14ac:dyDescent="0.3">
      <c r="A22" s="63" t="s">
        <v>508</v>
      </c>
      <c r="B22" s="64">
        <f>VLOOKUP($A22,'Return Data'!$B$7:$R$2700,3,0)</f>
        <v>44174</v>
      </c>
      <c r="C22" s="65">
        <f>VLOOKUP($A22,'Return Data'!$B$7:$R$2700,4,0)</f>
        <v>13.84</v>
      </c>
      <c r="D22" s="65">
        <f>VLOOKUP($A22,'Return Data'!$B$7:$R$2700,10,0)</f>
        <v>15.622400000000001</v>
      </c>
      <c r="E22" s="66">
        <f t="shared" si="0"/>
        <v>16</v>
      </c>
      <c r="F22" s="65">
        <f>VLOOKUP($A22,'Return Data'!$B$7:$R$2700,11,0)</f>
        <v>29.831099999999999</v>
      </c>
      <c r="G22" s="66">
        <f t="shared" si="1"/>
        <v>7</v>
      </c>
      <c r="H22" s="65">
        <f>VLOOKUP($A22,'Return Data'!$B$7:$R$2700,12,0)</f>
        <v>22.153600000000001</v>
      </c>
      <c r="I22" s="66">
        <f t="shared" si="2"/>
        <v>13</v>
      </c>
      <c r="J22" s="65">
        <f>VLOOKUP($A22,'Return Data'!$B$7:$R$2700,13,0)</f>
        <v>14.3802</v>
      </c>
      <c r="K22" s="66">
        <f t="shared" si="3"/>
        <v>18</v>
      </c>
      <c r="L22" s="65">
        <f>VLOOKUP($A22,'Return Data'!$B$7:$R$2700,17,0)</f>
        <v>10.3809</v>
      </c>
      <c r="M22" s="66">
        <f>RANK(L22,L$8:L$40,0)</f>
        <v>22</v>
      </c>
      <c r="N22" s="65">
        <f>VLOOKUP($A22,'Return Data'!$B$7:$R$2700,14,0)</f>
        <v>5.7445000000000004</v>
      </c>
      <c r="O22" s="66">
        <f>RANK(N22,N$8:N$40,0)</f>
        <v>20</v>
      </c>
      <c r="P22" s="65"/>
      <c r="Q22" s="66"/>
      <c r="R22" s="65">
        <f>VLOOKUP($A22,'Return Data'!$B$7:$R$2700,16,0)</f>
        <v>8.5861000000000001</v>
      </c>
      <c r="S22" s="67">
        <f t="shared" si="4"/>
        <v>31</v>
      </c>
    </row>
    <row r="23" spans="1:19" x14ac:dyDescent="0.3">
      <c r="A23" s="63" t="s">
        <v>510</v>
      </c>
      <c r="B23" s="64">
        <f>VLOOKUP($A23,'Return Data'!$B$7:$R$2700,3,0)</f>
        <v>44174</v>
      </c>
      <c r="C23" s="65">
        <f>VLOOKUP($A23,'Return Data'!$B$7:$R$2700,4,0)</f>
        <v>12.7866</v>
      </c>
      <c r="D23" s="65">
        <f>VLOOKUP($A23,'Return Data'!$B$7:$R$2700,10,0)</f>
        <v>18.948399999999999</v>
      </c>
      <c r="E23" s="66">
        <f t="shared" si="0"/>
        <v>3</v>
      </c>
      <c r="F23" s="65">
        <f>VLOOKUP($A23,'Return Data'!$B$7:$R$2700,11,0)</f>
        <v>29.9346</v>
      </c>
      <c r="G23" s="66">
        <f t="shared" si="1"/>
        <v>6</v>
      </c>
      <c r="H23" s="65">
        <f>VLOOKUP($A23,'Return Data'!$B$7:$R$2700,12,0)</f>
        <v>22.907900000000001</v>
      </c>
      <c r="I23" s="66">
        <f t="shared" si="2"/>
        <v>10</v>
      </c>
      <c r="J23" s="65">
        <f>VLOOKUP($A23,'Return Data'!$B$7:$R$2700,13,0)</f>
        <v>14.6379</v>
      </c>
      <c r="K23" s="66">
        <f t="shared" si="3"/>
        <v>17</v>
      </c>
      <c r="L23" s="65"/>
      <c r="M23" s="66"/>
      <c r="N23" s="65"/>
      <c r="O23" s="66"/>
      <c r="P23" s="65"/>
      <c r="Q23" s="66"/>
      <c r="R23" s="65">
        <f>VLOOKUP($A23,'Return Data'!$B$7:$R$2700,16,0)</f>
        <v>13.135199999999999</v>
      </c>
      <c r="S23" s="67">
        <f t="shared" si="4"/>
        <v>13</v>
      </c>
    </row>
    <row r="24" spans="1:19" x14ac:dyDescent="0.3">
      <c r="A24" s="63" t="s">
        <v>512</v>
      </c>
      <c r="B24" s="64">
        <f>VLOOKUP($A24,'Return Data'!$B$7:$R$2700,3,0)</f>
        <v>44174</v>
      </c>
      <c r="C24" s="65">
        <f>VLOOKUP($A24,'Return Data'!$B$7:$R$2700,4,0)</f>
        <v>12.2943</v>
      </c>
      <c r="D24" s="65">
        <f>VLOOKUP($A24,'Return Data'!$B$7:$R$2700,10,0)</f>
        <v>12.7835</v>
      </c>
      <c r="E24" s="66">
        <f t="shared" si="0"/>
        <v>31</v>
      </c>
      <c r="F24" s="65">
        <f>VLOOKUP($A24,'Return Data'!$B$7:$R$2700,11,0)</f>
        <v>22.421500000000002</v>
      </c>
      <c r="G24" s="66">
        <f t="shared" si="1"/>
        <v>30</v>
      </c>
      <c r="H24" s="65">
        <f>VLOOKUP($A24,'Return Data'!$B$7:$R$2700,12,0)</f>
        <v>15.778600000000001</v>
      </c>
      <c r="I24" s="66">
        <f t="shared" si="2"/>
        <v>31</v>
      </c>
      <c r="J24" s="65">
        <f>VLOOKUP($A24,'Return Data'!$B$7:$R$2700,13,0)</f>
        <v>9.5280000000000005</v>
      </c>
      <c r="K24" s="66">
        <f t="shared" si="3"/>
        <v>31</v>
      </c>
      <c r="L24" s="65">
        <f>VLOOKUP($A24,'Return Data'!$B$7:$R$2700,17,0)</f>
        <v>11.4472</v>
      </c>
      <c r="M24" s="66">
        <f t="shared" ref="M24" si="7">RANK(L24,L$8:L$40,0)</f>
        <v>15</v>
      </c>
      <c r="N24" s="65"/>
      <c r="O24" s="66"/>
      <c r="P24" s="65"/>
      <c r="Q24" s="66"/>
      <c r="R24" s="65">
        <f>VLOOKUP($A24,'Return Data'!$B$7:$R$2700,16,0)</f>
        <v>8.8091000000000008</v>
      </c>
      <c r="S24" s="67">
        <f t="shared" si="4"/>
        <v>30</v>
      </c>
    </row>
    <row r="25" spans="1:19" x14ac:dyDescent="0.3">
      <c r="A25" s="63" t="s">
        <v>515</v>
      </c>
      <c r="B25" s="64">
        <f>VLOOKUP($A25,'Return Data'!$B$7:$R$2700,3,0)</f>
        <v>44174</v>
      </c>
      <c r="C25" s="65">
        <f>VLOOKUP($A25,'Return Data'!$B$7:$R$2700,4,0)</f>
        <v>57.839100000000002</v>
      </c>
      <c r="D25" s="65">
        <f>VLOOKUP($A25,'Return Data'!$B$7:$R$2700,10,0)</f>
        <v>18.616800000000001</v>
      </c>
      <c r="E25" s="66">
        <f t="shared" si="0"/>
        <v>4</v>
      </c>
      <c r="F25" s="65">
        <f>VLOOKUP($A25,'Return Data'!$B$7:$R$2700,11,0)</f>
        <v>49.153599999999997</v>
      </c>
      <c r="G25" s="66">
        <f t="shared" si="1"/>
        <v>1</v>
      </c>
      <c r="H25" s="65">
        <f>VLOOKUP($A25,'Return Data'!$B$7:$R$2700,12,0)</f>
        <v>37.762300000000003</v>
      </c>
      <c r="I25" s="66">
        <f t="shared" si="2"/>
        <v>2</v>
      </c>
      <c r="J25" s="65">
        <f>VLOOKUP($A25,'Return Data'!$B$7:$R$2700,13,0)</f>
        <v>30.1568</v>
      </c>
      <c r="K25" s="66">
        <f t="shared" si="3"/>
        <v>2</v>
      </c>
      <c r="L25" s="65">
        <f>VLOOKUP($A25,'Return Data'!$B$7:$R$2700,17,0)</f>
        <v>9.8079000000000001</v>
      </c>
      <c r="M25" s="66">
        <f>RANK(L25,L$8:L$40,0)</f>
        <v>25</v>
      </c>
      <c r="N25" s="65">
        <f>VLOOKUP($A25,'Return Data'!$B$7:$R$2700,14,0)</f>
        <v>7.4908000000000001</v>
      </c>
      <c r="O25" s="66">
        <f>RANK(N25,N$8:N$40,0)</f>
        <v>12</v>
      </c>
      <c r="P25" s="65">
        <f>VLOOKUP($A25,'Return Data'!$B$7:$R$2700,15,0)</f>
        <v>9.2725000000000009</v>
      </c>
      <c r="Q25" s="66">
        <f>RANK(P25,P$8:P$40,0)</f>
        <v>20</v>
      </c>
      <c r="R25" s="65">
        <f>VLOOKUP($A25,'Return Data'!$B$7:$R$2700,16,0)</f>
        <v>11.1372</v>
      </c>
      <c r="S25" s="67">
        <f t="shared" si="4"/>
        <v>22</v>
      </c>
    </row>
    <row r="26" spans="1:19" x14ac:dyDescent="0.3">
      <c r="A26" s="63" t="s">
        <v>517</v>
      </c>
      <c r="B26" s="64">
        <f>VLOOKUP($A26,'Return Data'!$B$7:$R$2700,3,0)</f>
        <v>44174</v>
      </c>
      <c r="C26" s="65">
        <f>VLOOKUP($A26,'Return Data'!$B$7:$R$2700,4,0)</f>
        <v>58.472469974781802</v>
      </c>
      <c r="D26" s="65">
        <f>VLOOKUP($A26,'Return Data'!$B$7:$R$2700,10,0)</f>
        <v>19.033000000000001</v>
      </c>
      <c r="E26" s="66">
        <f t="shared" si="0"/>
        <v>2</v>
      </c>
      <c r="F26" s="65">
        <f>VLOOKUP($A26,'Return Data'!$B$7:$R$2700,11,0)</f>
        <v>32.203200000000002</v>
      </c>
      <c r="G26" s="66">
        <f t="shared" si="1"/>
        <v>4</v>
      </c>
      <c r="H26" s="65">
        <f>VLOOKUP($A26,'Return Data'!$B$7:$R$2700,12,0)</f>
        <v>24.736799999999999</v>
      </c>
      <c r="I26" s="66">
        <f t="shared" si="2"/>
        <v>5</v>
      </c>
      <c r="J26" s="65">
        <f>VLOOKUP($A26,'Return Data'!$B$7:$R$2700,13,0)</f>
        <v>17.200700000000001</v>
      </c>
      <c r="K26" s="66">
        <f t="shared" si="3"/>
        <v>9</v>
      </c>
      <c r="L26" s="65">
        <f>VLOOKUP($A26,'Return Data'!$B$7:$R$2700,17,0)</f>
        <v>16.074100000000001</v>
      </c>
      <c r="M26" s="66">
        <f>RANK(L26,L$8:L$40,0)</f>
        <v>5</v>
      </c>
      <c r="N26" s="65">
        <f>VLOOKUP($A26,'Return Data'!$B$7:$R$2700,14,0)</f>
        <v>8.4262999999999995</v>
      </c>
      <c r="O26" s="66">
        <f>RANK(N26,N$8:N$40,0)</f>
        <v>10</v>
      </c>
      <c r="P26" s="65">
        <f>VLOOKUP($A26,'Return Data'!$B$7:$R$2700,15,0)</f>
        <v>12.6648</v>
      </c>
      <c r="Q26" s="66">
        <f>RANK(P26,P$8:P$40,0)</f>
        <v>6</v>
      </c>
      <c r="R26" s="65">
        <f>VLOOKUP($A26,'Return Data'!$B$7:$R$2700,16,0)</f>
        <v>12.2212</v>
      </c>
      <c r="S26" s="67">
        <f t="shared" si="4"/>
        <v>18</v>
      </c>
    </row>
    <row r="27" spans="1:19" x14ac:dyDescent="0.3">
      <c r="A27" s="63" t="s">
        <v>518</v>
      </c>
      <c r="B27" s="64">
        <f>VLOOKUP($A27,'Return Data'!$B$7:$R$2700,3,0)</f>
        <v>44174</v>
      </c>
      <c r="C27" s="65">
        <f>VLOOKUP($A27,'Return Data'!$B$7:$R$2700,4,0)</f>
        <v>32.738</v>
      </c>
      <c r="D27" s="65">
        <f>VLOOKUP($A27,'Return Data'!$B$7:$R$2700,10,0)</f>
        <v>14.8017</v>
      </c>
      <c r="E27" s="66">
        <f t="shared" si="0"/>
        <v>26</v>
      </c>
      <c r="F27" s="65">
        <f>VLOOKUP($A27,'Return Data'!$B$7:$R$2700,11,0)</f>
        <v>26.5383</v>
      </c>
      <c r="G27" s="66">
        <f t="shared" si="1"/>
        <v>16</v>
      </c>
      <c r="H27" s="65">
        <f>VLOOKUP($A27,'Return Data'!$B$7:$R$2700,12,0)</f>
        <v>21.607700000000001</v>
      </c>
      <c r="I27" s="66">
        <f t="shared" si="2"/>
        <v>16</v>
      </c>
      <c r="J27" s="65">
        <f>VLOOKUP($A27,'Return Data'!$B$7:$R$2700,13,0)</f>
        <v>13.907</v>
      </c>
      <c r="K27" s="66">
        <f t="shared" si="3"/>
        <v>20</v>
      </c>
      <c r="L27" s="65">
        <f>VLOOKUP($A27,'Return Data'!$B$7:$R$2700,17,0)</f>
        <v>10.9191</v>
      </c>
      <c r="M27" s="66">
        <f>RANK(L27,L$8:L$40,0)</f>
        <v>17</v>
      </c>
      <c r="N27" s="65">
        <f>VLOOKUP($A27,'Return Data'!$B$7:$R$2700,14,0)</f>
        <v>6.2367999999999997</v>
      </c>
      <c r="O27" s="66">
        <f>RANK(N27,N$8:N$40,0)</f>
        <v>17</v>
      </c>
      <c r="P27" s="65">
        <f>VLOOKUP($A27,'Return Data'!$B$7:$R$2700,15,0)</f>
        <v>10.4979</v>
      </c>
      <c r="Q27" s="66">
        <f>RANK(P27,P$8:P$40,0)</f>
        <v>13</v>
      </c>
      <c r="R27" s="65">
        <f>VLOOKUP($A27,'Return Data'!$B$7:$R$2700,16,0)</f>
        <v>14.0329</v>
      </c>
      <c r="S27" s="67">
        <f t="shared" si="4"/>
        <v>9</v>
      </c>
    </row>
    <row r="28" spans="1:19" x14ac:dyDescent="0.3">
      <c r="A28" s="63" t="s">
        <v>521</v>
      </c>
      <c r="B28" s="64">
        <f>VLOOKUP($A28,'Return Data'!$B$7:$R$2700,3,0)</f>
        <v>44174</v>
      </c>
      <c r="C28" s="65">
        <f>VLOOKUP($A28,'Return Data'!$B$7:$R$2700,4,0)</f>
        <v>126.5448</v>
      </c>
      <c r="D28" s="65">
        <f>VLOOKUP($A28,'Return Data'!$B$7:$R$2700,10,0)</f>
        <v>15.122299999999999</v>
      </c>
      <c r="E28" s="66">
        <f t="shared" si="0"/>
        <v>21</v>
      </c>
      <c r="F28" s="65">
        <f>VLOOKUP($A28,'Return Data'!$B$7:$R$2700,11,0)</f>
        <v>22.528400000000001</v>
      </c>
      <c r="G28" s="66">
        <f t="shared" si="1"/>
        <v>28</v>
      </c>
      <c r="H28" s="65">
        <f>VLOOKUP($A28,'Return Data'!$B$7:$R$2700,12,0)</f>
        <v>15.05</v>
      </c>
      <c r="I28" s="66">
        <f t="shared" si="2"/>
        <v>33</v>
      </c>
      <c r="J28" s="65">
        <f>VLOOKUP($A28,'Return Data'!$B$7:$R$2700,13,0)</f>
        <v>9.5513999999999992</v>
      </c>
      <c r="K28" s="66">
        <f t="shared" si="3"/>
        <v>30</v>
      </c>
      <c r="L28" s="65">
        <f>VLOOKUP($A28,'Return Data'!$B$7:$R$2700,17,0)</f>
        <v>11.9686</v>
      </c>
      <c r="M28" s="66">
        <f>RANK(L28,L$8:L$40,0)</f>
        <v>12</v>
      </c>
      <c r="N28" s="65">
        <f>VLOOKUP($A28,'Return Data'!$B$7:$R$2700,14,0)</f>
        <v>7.0327000000000002</v>
      </c>
      <c r="O28" s="66">
        <f>RANK(N28,N$8:N$40,0)</f>
        <v>13</v>
      </c>
      <c r="P28" s="65">
        <f>VLOOKUP($A28,'Return Data'!$B$7:$R$2700,15,0)</f>
        <v>9.6532</v>
      </c>
      <c r="Q28" s="66">
        <f>RANK(P28,P$8:P$40,0)</f>
        <v>17</v>
      </c>
      <c r="R28" s="65">
        <f>VLOOKUP($A28,'Return Data'!$B$7:$R$2700,16,0)</f>
        <v>9.8781999999999996</v>
      </c>
      <c r="S28" s="67">
        <f t="shared" si="4"/>
        <v>29</v>
      </c>
    </row>
    <row r="29" spans="1:19" x14ac:dyDescent="0.3">
      <c r="A29" s="63" t="s">
        <v>522</v>
      </c>
      <c r="B29" s="64">
        <f>VLOOKUP($A29,'Return Data'!$B$7:$R$2700,3,0)</f>
        <v>44174</v>
      </c>
      <c r="C29" s="65">
        <f>VLOOKUP($A29,'Return Data'!$B$7:$R$2700,4,0)</f>
        <v>12.739000000000001</v>
      </c>
      <c r="D29" s="65">
        <f>VLOOKUP($A29,'Return Data'!$B$7:$R$2700,10,0)</f>
        <v>14.422499999999999</v>
      </c>
      <c r="E29" s="66">
        <f t="shared" si="0"/>
        <v>28</v>
      </c>
      <c r="F29" s="65">
        <f>VLOOKUP($A29,'Return Data'!$B$7:$R$2700,11,0)</f>
        <v>25.3308</v>
      </c>
      <c r="G29" s="66">
        <f t="shared" si="1"/>
        <v>23</v>
      </c>
      <c r="H29" s="65">
        <f>VLOOKUP($A29,'Return Data'!$B$7:$R$2700,12,0)</f>
        <v>19.581299999999999</v>
      </c>
      <c r="I29" s="66">
        <f t="shared" si="2"/>
        <v>25</v>
      </c>
      <c r="J29" s="65">
        <f>VLOOKUP($A29,'Return Data'!$B$7:$R$2700,13,0)</f>
        <v>17.517399999999999</v>
      </c>
      <c r="K29" s="66">
        <f t="shared" ref="K29" si="8">RANK(J29,J$8:J$40,0)</f>
        <v>5</v>
      </c>
      <c r="L29" s="65"/>
      <c r="M29" s="66"/>
      <c r="N29" s="65"/>
      <c r="O29" s="66"/>
      <c r="P29" s="65"/>
      <c r="Q29" s="66"/>
      <c r="R29" s="65">
        <f>VLOOKUP($A29,'Return Data'!$B$7:$R$2700,16,0)</f>
        <v>18.9575</v>
      </c>
      <c r="S29" s="67">
        <f t="shared" si="4"/>
        <v>1</v>
      </c>
    </row>
    <row r="30" spans="1:19" x14ac:dyDescent="0.3">
      <c r="A30" s="63" t="s">
        <v>525</v>
      </c>
      <c r="B30" s="64">
        <f>VLOOKUP($A30,'Return Data'!$B$7:$R$2700,3,0)</f>
        <v>44174</v>
      </c>
      <c r="C30" s="65">
        <f>VLOOKUP($A30,'Return Data'!$B$7:$R$2700,4,0)</f>
        <v>19.152000000000001</v>
      </c>
      <c r="D30" s="65">
        <f>VLOOKUP($A30,'Return Data'!$B$7:$R$2700,10,0)</f>
        <v>14.9442</v>
      </c>
      <c r="E30" s="66">
        <f t="shared" si="0"/>
        <v>23</v>
      </c>
      <c r="F30" s="65">
        <f>VLOOKUP($A30,'Return Data'!$B$7:$R$2700,11,0)</f>
        <v>26.033200000000001</v>
      </c>
      <c r="G30" s="66">
        <f t="shared" si="1"/>
        <v>19</v>
      </c>
      <c r="H30" s="65">
        <f>VLOOKUP($A30,'Return Data'!$B$7:$R$2700,12,0)</f>
        <v>24.525400000000001</v>
      </c>
      <c r="I30" s="66">
        <f t="shared" si="2"/>
        <v>6</v>
      </c>
      <c r="J30" s="65">
        <f>VLOOKUP($A30,'Return Data'!$B$7:$R$2700,13,0)</f>
        <v>15.2624</v>
      </c>
      <c r="K30" s="66">
        <f t="shared" ref="K30:K40" si="9">RANK(J30,J$8:J$40,0)</f>
        <v>16</v>
      </c>
      <c r="L30" s="65">
        <f>VLOOKUP($A30,'Return Data'!$B$7:$R$2700,17,0)</f>
        <v>14.5398</v>
      </c>
      <c r="M30" s="66">
        <f>RANK(L30,L$8:L$40,0)</f>
        <v>7</v>
      </c>
      <c r="N30" s="65">
        <f>VLOOKUP($A30,'Return Data'!$B$7:$R$2700,14,0)</f>
        <v>10.510300000000001</v>
      </c>
      <c r="O30" s="66">
        <f>RANK(N30,N$8:N$40,0)</f>
        <v>4</v>
      </c>
      <c r="P30" s="65">
        <f>VLOOKUP($A30,'Return Data'!$B$7:$R$2700,15,0)</f>
        <v>14.6427</v>
      </c>
      <c r="Q30" s="66">
        <f t="shared" ref="Q30" si="10">RANK(P30,P$8:P$40,0)</f>
        <v>1</v>
      </c>
      <c r="R30" s="65">
        <f>VLOOKUP($A30,'Return Data'!$B$7:$R$2700,16,0)</f>
        <v>12.863899999999999</v>
      </c>
      <c r="S30" s="67">
        <f t="shared" si="4"/>
        <v>14</v>
      </c>
    </row>
    <row r="31" spans="1:19" x14ac:dyDescent="0.3">
      <c r="A31" s="63" t="s">
        <v>527</v>
      </c>
      <c r="B31" s="64">
        <f>VLOOKUP($A31,'Return Data'!$B$7:$R$2700,3,0)</f>
        <v>44174</v>
      </c>
      <c r="C31" s="65">
        <f>VLOOKUP($A31,'Return Data'!$B$7:$R$2700,4,0)</f>
        <v>13.5029</v>
      </c>
      <c r="D31" s="65">
        <f>VLOOKUP($A31,'Return Data'!$B$7:$R$2700,10,0)</f>
        <v>14.9476</v>
      </c>
      <c r="E31" s="66">
        <f t="shared" si="0"/>
        <v>22</v>
      </c>
      <c r="F31" s="65">
        <f>VLOOKUP($A31,'Return Data'!$B$7:$R$2700,11,0)</f>
        <v>23.8446</v>
      </c>
      <c r="G31" s="66">
        <f t="shared" si="1"/>
        <v>26</v>
      </c>
      <c r="H31" s="65">
        <f>VLOOKUP($A31,'Return Data'!$B$7:$R$2700,12,0)</f>
        <v>21.190300000000001</v>
      </c>
      <c r="I31" s="66">
        <f t="shared" si="2"/>
        <v>20</v>
      </c>
      <c r="J31" s="65">
        <f>VLOOKUP($A31,'Return Data'!$B$7:$R$2700,13,0)</f>
        <v>17.219799999999999</v>
      </c>
      <c r="K31" s="66">
        <f t="shared" si="9"/>
        <v>8</v>
      </c>
      <c r="L31" s="65"/>
      <c r="M31" s="66"/>
      <c r="N31" s="65"/>
      <c r="O31" s="66"/>
      <c r="P31" s="65"/>
      <c r="Q31" s="66"/>
      <c r="R31" s="65">
        <f>VLOOKUP($A31,'Return Data'!$B$7:$R$2700,16,0)</f>
        <v>14.358700000000001</v>
      </c>
      <c r="S31" s="67">
        <f t="shared" si="4"/>
        <v>7</v>
      </c>
    </row>
    <row r="32" spans="1:19" x14ac:dyDescent="0.3">
      <c r="A32" s="63" t="s">
        <v>530</v>
      </c>
      <c r="B32" s="64">
        <f>VLOOKUP($A32,'Return Data'!$B$7:$R$2700,3,0)</f>
        <v>44174</v>
      </c>
      <c r="C32" s="65">
        <f>VLOOKUP($A32,'Return Data'!$B$7:$R$2700,4,0)</f>
        <v>54.954700000000003</v>
      </c>
      <c r="D32" s="65">
        <f>VLOOKUP($A32,'Return Data'!$B$7:$R$2700,10,0)</f>
        <v>15.8873</v>
      </c>
      <c r="E32" s="66">
        <f t="shared" si="0"/>
        <v>14</v>
      </c>
      <c r="F32" s="65">
        <f>VLOOKUP($A32,'Return Data'!$B$7:$R$2700,11,0)</f>
        <v>25.937200000000001</v>
      </c>
      <c r="G32" s="66">
        <f t="shared" si="1"/>
        <v>20</v>
      </c>
      <c r="H32" s="65">
        <f>VLOOKUP($A32,'Return Data'!$B$7:$R$2700,12,0)</f>
        <v>19.415600000000001</v>
      </c>
      <c r="I32" s="66">
        <f t="shared" si="2"/>
        <v>26</v>
      </c>
      <c r="J32" s="65">
        <f>VLOOKUP($A32,'Return Data'!$B$7:$R$2700,13,0)</f>
        <v>-5.0467000000000004</v>
      </c>
      <c r="K32" s="66">
        <f t="shared" si="9"/>
        <v>33</v>
      </c>
      <c r="L32" s="65">
        <f>VLOOKUP($A32,'Return Data'!$B$7:$R$2700,17,0)</f>
        <v>-0.44130000000000003</v>
      </c>
      <c r="M32" s="66">
        <f t="shared" ref="M32:M40" si="11">RANK(L32,L$8:L$40,0)</f>
        <v>29</v>
      </c>
      <c r="N32" s="65">
        <f>VLOOKUP($A32,'Return Data'!$B$7:$R$2700,14,0)</f>
        <v>-1.5648</v>
      </c>
      <c r="O32" s="66">
        <f t="shared" ref="O32:O40" si="12">RANK(N32,N$8:N$40,0)</f>
        <v>26</v>
      </c>
      <c r="P32" s="65">
        <f>VLOOKUP($A32,'Return Data'!$B$7:$R$2700,15,0)</f>
        <v>6.2869999999999999</v>
      </c>
      <c r="Q32" s="66">
        <f t="shared" ref="Q32:Q40" si="13">RANK(P32,P$8:P$40,0)</f>
        <v>22</v>
      </c>
      <c r="R32" s="65">
        <f>VLOOKUP($A32,'Return Data'!$B$7:$R$2700,16,0)</f>
        <v>9.9953000000000003</v>
      </c>
      <c r="S32" s="67">
        <f t="shared" si="4"/>
        <v>28</v>
      </c>
    </row>
    <row r="33" spans="1:19" x14ac:dyDescent="0.3">
      <c r="A33" s="63" t="s">
        <v>536</v>
      </c>
      <c r="B33" s="64">
        <f>VLOOKUP($A33,'Return Data'!$B$7:$R$2700,3,0)</f>
        <v>44174</v>
      </c>
      <c r="C33" s="65">
        <f>VLOOKUP($A33,'Return Data'!$B$7:$R$2700,4,0)</f>
        <v>85.63</v>
      </c>
      <c r="D33" s="65">
        <f>VLOOKUP($A33,'Return Data'!$B$7:$R$2700,10,0)</f>
        <v>14.847099999999999</v>
      </c>
      <c r="E33" s="66">
        <f t="shared" si="0"/>
        <v>25</v>
      </c>
      <c r="F33" s="65">
        <f>VLOOKUP($A33,'Return Data'!$B$7:$R$2700,11,0)</f>
        <v>27.596499999999999</v>
      </c>
      <c r="G33" s="66">
        <f t="shared" si="1"/>
        <v>12</v>
      </c>
      <c r="H33" s="65">
        <f>VLOOKUP($A33,'Return Data'!$B$7:$R$2700,12,0)</f>
        <v>21.599</v>
      </c>
      <c r="I33" s="66">
        <f t="shared" si="2"/>
        <v>17</v>
      </c>
      <c r="J33" s="65">
        <f>VLOOKUP($A33,'Return Data'!$B$7:$R$2700,13,0)</f>
        <v>11.395899999999999</v>
      </c>
      <c r="K33" s="66">
        <f t="shared" si="9"/>
        <v>25</v>
      </c>
      <c r="L33" s="65">
        <f>VLOOKUP($A33,'Return Data'!$B$7:$R$2700,17,0)</f>
        <v>11.367699999999999</v>
      </c>
      <c r="M33" s="66">
        <f t="shared" si="11"/>
        <v>16</v>
      </c>
      <c r="N33" s="65">
        <f>VLOOKUP($A33,'Return Data'!$B$7:$R$2700,14,0)</f>
        <v>6.7836999999999996</v>
      </c>
      <c r="O33" s="66">
        <f t="shared" si="12"/>
        <v>14</v>
      </c>
      <c r="P33" s="65">
        <f>VLOOKUP($A33,'Return Data'!$B$7:$R$2700,15,0)</f>
        <v>9.3148</v>
      </c>
      <c r="Q33" s="66">
        <f t="shared" si="13"/>
        <v>19</v>
      </c>
      <c r="R33" s="65">
        <f>VLOOKUP($A33,'Return Data'!$B$7:$R$2700,16,0)</f>
        <v>11.192500000000001</v>
      </c>
      <c r="S33" s="67">
        <f t="shared" si="4"/>
        <v>21</v>
      </c>
    </row>
    <row r="34" spans="1:19" x14ac:dyDescent="0.3">
      <c r="A34" s="63" t="s">
        <v>538</v>
      </c>
      <c r="B34" s="64">
        <f>VLOOKUP($A34,'Return Data'!$B$7:$R$2700,3,0)</f>
        <v>44174</v>
      </c>
      <c r="C34" s="65">
        <f>VLOOKUP($A34,'Return Data'!$B$7:$R$2700,4,0)</f>
        <v>94.37</v>
      </c>
      <c r="D34" s="65">
        <f>VLOOKUP($A34,'Return Data'!$B$7:$R$2700,10,0)</f>
        <v>15.4938</v>
      </c>
      <c r="E34" s="66">
        <f t="shared" si="0"/>
        <v>18</v>
      </c>
      <c r="F34" s="65">
        <f>VLOOKUP($A34,'Return Data'!$B$7:$R$2700,11,0)</f>
        <v>27.3721</v>
      </c>
      <c r="G34" s="66">
        <f t="shared" si="1"/>
        <v>13</v>
      </c>
      <c r="H34" s="65">
        <f>VLOOKUP($A34,'Return Data'!$B$7:$R$2700,12,0)</f>
        <v>22.7178</v>
      </c>
      <c r="I34" s="66">
        <f t="shared" si="2"/>
        <v>11</v>
      </c>
      <c r="J34" s="65">
        <f>VLOOKUP($A34,'Return Data'!$B$7:$R$2700,13,0)</f>
        <v>15.6212</v>
      </c>
      <c r="K34" s="66">
        <f t="shared" si="9"/>
        <v>13</v>
      </c>
      <c r="L34" s="65">
        <f>VLOOKUP($A34,'Return Data'!$B$7:$R$2700,17,0)</f>
        <v>9.8181999999999992</v>
      </c>
      <c r="M34" s="66">
        <f t="shared" si="11"/>
        <v>24</v>
      </c>
      <c r="N34" s="65">
        <f>VLOOKUP($A34,'Return Data'!$B$7:$R$2700,14,0)</f>
        <v>6.1875</v>
      </c>
      <c r="O34" s="66">
        <f t="shared" si="12"/>
        <v>18</v>
      </c>
      <c r="P34" s="65">
        <f>VLOOKUP($A34,'Return Data'!$B$7:$R$2700,15,0)</f>
        <v>13.287100000000001</v>
      </c>
      <c r="Q34" s="66">
        <f t="shared" si="13"/>
        <v>3</v>
      </c>
      <c r="R34" s="65">
        <f>VLOOKUP($A34,'Return Data'!$B$7:$R$2700,16,0)</f>
        <v>13.536</v>
      </c>
      <c r="S34" s="67">
        <f t="shared" si="4"/>
        <v>12</v>
      </c>
    </row>
    <row r="35" spans="1:19" x14ac:dyDescent="0.3">
      <c r="A35" s="63" t="s">
        <v>540</v>
      </c>
      <c r="B35" s="64">
        <f>VLOOKUP($A35,'Return Data'!$B$7:$R$2700,3,0)</f>
        <v>44174</v>
      </c>
      <c r="C35" s="65">
        <f>VLOOKUP($A35,'Return Data'!$B$7:$R$2700,4,0)</f>
        <v>187.11410000000001</v>
      </c>
      <c r="D35" s="65">
        <f>VLOOKUP($A35,'Return Data'!$B$7:$R$2700,10,0)</f>
        <v>18.542000000000002</v>
      </c>
      <c r="E35" s="66">
        <f t="shared" si="0"/>
        <v>5</v>
      </c>
      <c r="F35" s="65">
        <f>VLOOKUP($A35,'Return Data'!$B$7:$R$2700,11,0)</f>
        <v>42.222099999999998</v>
      </c>
      <c r="G35" s="66">
        <f t="shared" si="1"/>
        <v>2</v>
      </c>
      <c r="H35" s="65">
        <f>VLOOKUP($A35,'Return Data'!$B$7:$R$2700,12,0)</f>
        <v>41.939300000000003</v>
      </c>
      <c r="I35" s="66">
        <f t="shared" si="2"/>
        <v>1</v>
      </c>
      <c r="J35" s="65">
        <f>VLOOKUP($A35,'Return Data'!$B$7:$R$2700,13,0)</f>
        <v>31.706900000000001</v>
      </c>
      <c r="K35" s="66">
        <f t="shared" si="9"/>
        <v>1</v>
      </c>
      <c r="L35" s="65">
        <f>VLOOKUP($A35,'Return Data'!$B$7:$R$2700,17,0)</f>
        <v>20.444500000000001</v>
      </c>
      <c r="M35" s="66">
        <f t="shared" si="11"/>
        <v>1</v>
      </c>
      <c r="N35" s="65">
        <f>VLOOKUP($A35,'Return Data'!$B$7:$R$2700,14,0)</f>
        <v>12.1587</v>
      </c>
      <c r="O35" s="66">
        <f t="shared" si="12"/>
        <v>1</v>
      </c>
      <c r="P35" s="65">
        <f>VLOOKUP($A35,'Return Data'!$B$7:$R$2700,15,0)</f>
        <v>13.2743</v>
      </c>
      <c r="Q35" s="66">
        <f t="shared" si="13"/>
        <v>4</v>
      </c>
      <c r="R35" s="65">
        <f>VLOOKUP($A35,'Return Data'!$B$7:$R$2700,16,0)</f>
        <v>14.607699999999999</v>
      </c>
      <c r="S35" s="67">
        <f t="shared" si="4"/>
        <v>3</v>
      </c>
    </row>
    <row r="36" spans="1:19" x14ac:dyDescent="0.3">
      <c r="A36" s="63" t="s">
        <v>541</v>
      </c>
      <c r="B36" s="64">
        <f>VLOOKUP($A36,'Return Data'!$B$7:$R$2700,3,0)</f>
        <v>44174</v>
      </c>
      <c r="C36" s="65">
        <f>VLOOKUP($A36,'Return Data'!$B$7:$R$2700,4,0)</f>
        <v>76.665932950655701</v>
      </c>
      <c r="D36" s="65">
        <f>VLOOKUP($A36,'Return Data'!$B$7:$R$2700,10,0)</f>
        <v>15.590299999999999</v>
      </c>
      <c r="E36" s="66">
        <f t="shared" si="0"/>
        <v>17</v>
      </c>
      <c r="F36" s="65">
        <f>VLOOKUP($A36,'Return Data'!$B$7:$R$2700,11,0)</f>
        <v>23.871200000000002</v>
      </c>
      <c r="G36" s="66">
        <f t="shared" si="1"/>
        <v>25</v>
      </c>
      <c r="H36" s="65">
        <f>VLOOKUP($A36,'Return Data'!$B$7:$R$2700,12,0)</f>
        <v>16.6099</v>
      </c>
      <c r="I36" s="66">
        <f t="shared" si="2"/>
        <v>29</v>
      </c>
      <c r="J36" s="65">
        <f>VLOOKUP($A36,'Return Data'!$B$7:$R$2700,13,0)</f>
        <v>12.732900000000001</v>
      </c>
      <c r="K36" s="66">
        <f t="shared" si="9"/>
        <v>24</v>
      </c>
      <c r="L36" s="65">
        <f>VLOOKUP($A36,'Return Data'!$B$7:$R$2700,17,0)</f>
        <v>13.7522</v>
      </c>
      <c r="M36" s="66">
        <f t="shared" si="11"/>
        <v>8</v>
      </c>
      <c r="N36" s="65">
        <f>VLOOKUP($A36,'Return Data'!$B$7:$R$2700,14,0)</f>
        <v>8.9842999999999993</v>
      </c>
      <c r="O36" s="66">
        <f t="shared" si="12"/>
        <v>7</v>
      </c>
      <c r="P36" s="65">
        <f>VLOOKUP($A36,'Return Data'!$B$7:$R$2700,15,0)</f>
        <v>12.241899999999999</v>
      </c>
      <c r="Q36" s="66">
        <f t="shared" si="13"/>
        <v>8</v>
      </c>
      <c r="R36" s="65">
        <f>VLOOKUP($A36,'Return Data'!$B$7:$R$2700,16,0)</f>
        <v>14.911199999999999</v>
      </c>
      <c r="S36" s="67">
        <f t="shared" si="4"/>
        <v>2</v>
      </c>
    </row>
    <row r="37" spans="1:19" x14ac:dyDescent="0.3">
      <c r="A37" s="63" t="s">
        <v>543</v>
      </c>
      <c r="B37" s="64">
        <f>VLOOKUP($A37,'Return Data'!$B$7:$R$2700,3,0)</f>
        <v>44174</v>
      </c>
      <c r="C37" s="65">
        <f>VLOOKUP($A37,'Return Data'!$B$7:$R$2700,4,0)</f>
        <v>20.730799999999999</v>
      </c>
      <c r="D37" s="65">
        <f>VLOOKUP($A37,'Return Data'!$B$7:$R$2700,10,0)</f>
        <v>14.9208</v>
      </c>
      <c r="E37" s="66">
        <f t="shared" si="0"/>
        <v>24</v>
      </c>
      <c r="F37" s="65">
        <f>VLOOKUP($A37,'Return Data'!$B$7:$R$2700,11,0)</f>
        <v>25.4648</v>
      </c>
      <c r="G37" s="66">
        <f t="shared" si="1"/>
        <v>22</v>
      </c>
      <c r="H37" s="65">
        <f>VLOOKUP($A37,'Return Data'!$B$7:$R$2700,12,0)</f>
        <v>21.088999999999999</v>
      </c>
      <c r="I37" s="66">
        <f t="shared" si="2"/>
        <v>21</v>
      </c>
      <c r="J37" s="65">
        <f>VLOOKUP($A37,'Return Data'!$B$7:$R$2700,13,0)</f>
        <v>13.799200000000001</v>
      </c>
      <c r="K37" s="66">
        <f t="shared" si="9"/>
        <v>21</v>
      </c>
      <c r="L37" s="65">
        <f>VLOOKUP($A37,'Return Data'!$B$7:$R$2700,17,0)</f>
        <v>11.9506</v>
      </c>
      <c r="M37" s="66">
        <f t="shared" si="11"/>
        <v>13</v>
      </c>
      <c r="N37" s="65">
        <f>VLOOKUP($A37,'Return Data'!$B$7:$R$2700,14,0)</f>
        <v>8.4801000000000002</v>
      </c>
      <c r="O37" s="66">
        <f t="shared" si="12"/>
        <v>9</v>
      </c>
      <c r="P37" s="65">
        <f>VLOOKUP($A37,'Return Data'!$B$7:$R$2700,15,0)</f>
        <v>10.439</v>
      </c>
      <c r="Q37" s="66">
        <f t="shared" si="13"/>
        <v>14</v>
      </c>
      <c r="R37" s="65">
        <f>VLOOKUP($A37,'Return Data'!$B$7:$R$2700,16,0)</f>
        <v>10.962899999999999</v>
      </c>
      <c r="S37" s="67">
        <f t="shared" si="4"/>
        <v>24</v>
      </c>
    </row>
    <row r="38" spans="1:19" x14ac:dyDescent="0.3">
      <c r="A38" s="63" t="s">
        <v>546</v>
      </c>
      <c r="B38" s="64">
        <f>VLOOKUP($A38,'Return Data'!$B$7:$R$2700,3,0)</f>
        <v>44174</v>
      </c>
      <c r="C38" s="65">
        <f>VLOOKUP($A38,'Return Data'!$B$7:$R$2700,4,0)</f>
        <v>110.9849</v>
      </c>
      <c r="D38" s="65">
        <f>VLOOKUP($A38,'Return Data'!$B$7:$R$2700,10,0)</f>
        <v>13.126200000000001</v>
      </c>
      <c r="E38" s="66">
        <f t="shared" si="0"/>
        <v>30</v>
      </c>
      <c r="F38" s="65">
        <f>VLOOKUP($A38,'Return Data'!$B$7:$R$2700,11,0)</f>
        <v>22.6083</v>
      </c>
      <c r="G38" s="66">
        <f t="shared" si="1"/>
        <v>27</v>
      </c>
      <c r="H38" s="65">
        <f>VLOOKUP($A38,'Return Data'!$B$7:$R$2700,12,0)</f>
        <v>16.340299999999999</v>
      </c>
      <c r="I38" s="66">
        <f t="shared" si="2"/>
        <v>30</v>
      </c>
      <c r="J38" s="65">
        <f>VLOOKUP($A38,'Return Data'!$B$7:$R$2700,13,0)</f>
        <v>10.2927</v>
      </c>
      <c r="K38" s="66">
        <f t="shared" si="9"/>
        <v>28</v>
      </c>
      <c r="L38" s="65">
        <f>VLOOKUP($A38,'Return Data'!$B$7:$R$2700,17,0)</f>
        <v>11.560600000000001</v>
      </c>
      <c r="M38" s="66">
        <f t="shared" si="11"/>
        <v>14</v>
      </c>
      <c r="N38" s="65">
        <f>VLOOKUP($A38,'Return Data'!$B$7:$R$2700,14,0)</f>
        <v>9.3771000000000004</v>
      </c>
      <c r="O38" s="66">
        <f t="shared" si="12"/>
        <v>5</v>
      </c>
      <c r="P38" s="65">
        <f>VLOOKUP($A38,'Return Data'!$B$7:$R$2700,15,0)</f>
        <v>12.2865</v>
      </c>
      <c r="Q38" s="66">
        <f t="shared" si="13"/>
        <v>7</v>
      </c>
      <c r="R38" s="65">
        <f>VLOOKUP($A38,'Return Data'!$B$7:$R$2700,16,0)</f>
        <v>10.4857</v>
      </c>
      <c r="S38" s="67">
        <f t="shared" si="4"/>
        <v>27</v>
      </c>
    </row>
    <row r="39" spans="1:19" x14ac:dyDescent="0.3">
      <c r="A39" s="63" t="s">
        <v>547</v>
      </c>
      <c r="B39" s="64">
        <f>VLOOKUP($A39,'Return Data'!$B$7:$R$2700,3,0)</f>
        <v>44174</v>
      </c>
      <c r="C39" s="65">
        <f>VLOOKUP($A39,'Return Data'!$B$7:$R$2700,4,0)</f>
        <v>257.20049999999998</v>
      </c>
      <c r="D39" s="65">
        <f>VLOOKUP($A39,'Return Data'!$B$7:$R$2700,10,0)</f>
        <v>16.386199999999999</v>
      </c>
      <c r="E39" s="66">
        <f t="shared" si="0"/>
        <v>12</v>
      </c>
      <c r="F39" s="65">
        <f>VLOOKUP($A39,'Return Data'!$B$7:$R$2700,11,0)</f>
        <v>26.840900000000001</v>
      </c>
      <c r="G39" s="66">
        <f t="shared" si="1"/>
        <v>15</v>
      </c>
      <c r="H39" s="65">
        <f>VLOOKUP($A39,'Return Data'!$B$7:$R$2700,12,0)</f>
        <v>21.847000000000001</v>
      </c>
      <c r="I39" s="66">
        <f t="shared" si="2"/>
        <v>14</v>
      </c>
      <c r="J39" s="65">
        <f>VLOOKUP($A39,'Return Data'!$B$7:$R$2700,13,0)</f>
        <v>10.8842</v>
      </c>
      <c r="K39" s="66">
        <f t="shared" si="9"/>
        <v>26</v>
      </c>
      <c r="L39" s="65">
        <f>VLOOKUP($A39,'Return Data'!$B$7:$R$2700,17,0)</f>
        <v>9.8306000000000004</v>
      </c>
      <c r="M39" s="66">
        <f t="shared" si="11"/>
        <v>23</v>
      </c>
      <c r="N39" s="65">
        <f>VLOOKUP($A39,'Return Data'!$B$7:$R$2700,14,0)</f>
        <v>6.5648</v>
      </c>
      <c r="O39" s="66">
        <f t="shared" si="12"/>
        <v>16</v>
      </c>
      <c r="P39" s="65">
        <f>VLOOKUP($A39,'Return Data'!$B$7:$R$2700,15,0)</f>
        <v>9.1060999999999996</v>
      </c>
      <c r="Q39" s="66">
        <f t="shared" si="13"/>
        <v>21</v>
      </c>
      <c r="R39" s="65">
        <f>VLOOKUP($A39,'Return Data'!$B$7:$R$2700,16,0)</f>
        <v>12.743600000000001</v>
      </c>
      <c r="S39" s="67">
        <f t="shared" si="4"/>
        <v>15</v>
      </c>
    </row>
    <row r="40" spans="1:19" x14ac:dyDescent="0.3">
      <c r="A40" s="63" t="s">
        <v>549</v>
      </c>
      <c r="B40" s="64">
        <f>VLOOKUP($A40,'Return Data'!$B$7:$R$2700,3,0)</f>
        <v>44174</v>
      </c>
      <c r="C40" s="65">
        <f>VLOOKUP($A40,'Return Data'!$B$7:$R$2700,4,0)</f>
        <v>195.12479999999999</v>
      </c>
      <c r="D40" s="65">
        <f>VLOOKUP($A40,'Return Data'!$B$7:$R$2700,10,0)</f>
        <v>15.8423</v>
      </c>
      <c r="E40" s="66">
        <f t="shared" si="0"/>
        <v>15</v>
      </c>
      <c r="F40" s="65">
        <f>VLOOKUP($A40,'Return Data'!$B$7:$R$2700,11,0)</f>
        <v>27.018000000000001</v>
      </c>
      <c r="G40" s="66">
        <f t="shared" si="1"/>
        <v>14</v>
      </c>
      <c r="H40" s="65">
        <f>VLOOKUP($A40,'Return Data'!$B$7:$R$2700,12,0)</f>
        <v>25.6325</v>
      </c>
      <c r="I40" s="66">
        <f t="shared" si="2"/>
        <v>4</v>
      </c>
      <c r="J40" s="65">
        <f>VLOOKUP($A40,'Return Data'!$B$7:$R$2700,13,0)</f>
        <v>13.9374</v>
      </c>
      <c r="K40" s="66">
        <f t="shared" si="9"/>
        <v>19</v>
      </c>
      <c r="L40" s="65">
        <f>VLOOKUP($A40,'Return Data'!$B$7:$R$2700,17,0)</f>
        <v>8.6006999999999998</v>
      </c>
      <c r="M40" s="66">
        <f t="shared" si="11"/>
        <v>28</v>
      </c>
      <c r="N40" s="65">
        <f>VLOOKUP($A40,'Return Data'!$B$7:$R$2700,14,0)</f>
        <v>3.9670000000000001</v>
      </c>
      <c r="O40" s="66">
        <f t="shared" si="12"/>
        <v>24</v>
      </c>
      <c r="P40" s="65">
        <f>VLOOKUP($A40,'Return Data'!$B$7:$R$2700,15,0)</f>
        <v>9.4982000000000006</v>
      </c>
      <c r="Q40" s="66">
        <f t="shared" si="13"/>
        <v>18</v>
      </c>
      <c r="R40" s="65">
        <f>VLOOKUP($A40,'Return Data'!$B$7:$R$2700,16,0)</f>
        <v>10.5204</v>
      </c>
      <c r="S40" s="67">
        <f t="shared" si="4"/>
        <v>26</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15.789093939393938</v>
      </c>
      <c r="E42" s="74"/>
      <c r="F42" s="75">
        <f>AVERAGE(F8:F40)</f>
        <v>27.527487878787881</v>
      </c>
      <c r="G42" s="74"/>
      <c r="H42" s="75">
        <f>AVERAGE(H8:H40)</f>
        <v>22.076527272727272</v>
      </c>
      <c r="I42" s="74"/>
      <c r="J42" s="75">
        <f>AVERAGE(J8:J40)</f>
        <v>14.926503030303033</v>
      </c>
      <c r="K42" s="74"/>
      <c r="L42" s="75">
        <f>AVERAGE(L8:L40)</f>
        <v>11.914841379310348</v>
      </c>
      <c r="M42" s="74"/>
      <c r="N42" s="75">
        <f>AVERAGE(N8:N40)</f>
        <v>7.1269807692307703</v>
      </c>
      <c r="O42" s="74"/>
      <c r="P42" s="75">
        <f>AVERAGE(P8:P40)</f>
        <v>11.114249999999998</v>
      </c>
      <c r="Q42" s="74"/>
      <c r="R42" s="75">
        <f>AVERAGE(R8:R40)</f>
        <v>12.264684848484848</v>
      </c>
      <c r="S42" s="76"/>
    </row>
    <row r="43" spans="1:19" x14ac:dyDescent="0.3">
      <c r="A43" s="73" t="s">
        <v>28</v>
      </c>
      <c r="B43" s="74"/>
      <c r="C43" s="74"/>
      <c r="D43" s="75">
        <f>MIN(D8:D40)</f>
        <v>11.6388</v>
      </c>
      <c r="E43" s="74"/>
      <c r="F43" s="75">
        <f>MIN(F8:F40)</f>
        <v>21.145600000000002</v>
      </c>
      <c r="G43" s="74"/>
      <c r="H43" s="75">
        <f>MIN(H8:H40)</f>
        <v>15.05</v>
      </c>
      <c r="I43" s="74"/>
      <c r="J43" s="75">
        <f>MIN(J8:J40)</f>
        <v>-5.0467000000000004</v>
      </c>
      <c r="K43" s="74"/>
      <c r="L43" s="75">
        <f>MIN(L8:L40)</f>
        <v>-0.44130000000000003</v>
      </c>
      <c r="M43" s="74"/>
      <c r="N43" s="75">
        <f>MIN(N8:N40)</f>
        <v>-1.5648</v>
      </c>
      <c r="O43" s="74"/>
      <c r="P43" s="75">
        <f>MIN(P8:P40)</f>
        <v>6.2869999999999999</v>
      </c>
      <c r="Q43" s="74"/>
      <c r="R43" s="75">
        <f>MIN(R8:R40)</f>
        <v>7.4852999999999996</v>
      </c>
      <c r="S43" s="76"/>
    </row>
    <row r="44" spans="1:19" ht="15" thickBot="1" x14ac:dyDescent="0.35">
      <c r="A44" s="77" t="s">
        <v>29</v>
      </c>
      <c r="B44" s="78"/>
      <c r="C44" s="78"/>
      <c r="D44" s="79">
        <f>MAX(D8:D40)</f>
        <v>19.544</v>
      </c>
      <c r="E44" s="78"/>
      <c r="F44" s="79">
        <f>MAX(F8:F40)</f>
        <v>49.153599999999997</v>
      </c>
      <c r="G44" s="78"/>
      <c r="H44" s="79">
        <f>MAX(H8:H40)</f>
        <v>41.939300000000003</v>
      </c>
      <c r="I44" s="78"/>
      <c r="J44" s="79">
        <f>MAX(J8:J40)</f>
        <v>31.706900000000001</v>
      </c>
      <c r="K44" s="78"/>
      <c r="L44" s="79">
        <f>MAX(L8:L40)</f>
        <v>20.444500000000001</v>
      </c>
      <c r="M44" s="78"/>
      <c r="N44" s="79">
        <f>MAX(N8:N40)</f>
        <v>12.1587</v>
      </c>
      <c r="O44" s="78"/>
      <c r="P44" s="79">
        <f>MAX(P8:P40)</f>
        <v>14.6427</v>
      </c>
      <c r="Q44" s="78"/>
      <c r="R44" s="79">
        <f>MAX(R8:R40)</f>
        <v>18.9575</v>
      </c>
      <c r="S44" s="80"/>
    </row>
    <row r="45" spans="1:19" x14ac:dyDescent="0.3">
      <c r="A45" s="112" t="s">
        <v>432</v>
      </c>
    </row>
    <row r="46" spans="1:19" x14ac:dyDescent="0.3">
      <c r="A46" s="14" t="s">
        <v>340</v>
      </c>
    </row>
  </sheetData>
  <sheetProtection algorithmName="SHA-512" hashValue="9zPpMrlYb74vSku2/GVV1FMJtQxKJUOa1Uu+aGAMH/9NlSF7HKrZVXBl17YJukTSVA+CLANE+tj2Ee5GXINGdw==" saltValue="GMjEDpZQHqAiN5yNUnFXB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C0C6936-D545-42A4-A335-F34E3B97444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0DA29-9587-4494-989E-C7C4362C32EF}">
  <sheetPr codeName="Sheet24"/>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1667</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480</v>
      </c>
      <c r="B8" s="64">
        <f>VLOOKUP($A8,'Return Data'!$B$7:$R$2700,3,0)</f>
        <v>44174</v>
      </c>
      <c r="C8" s="65">
        <f>VLOOKUP($A8,'Return Data'!$B$7:$R$2700,4,0)</f>
        <v>833.76</v>
      </c>
      <c r="D8" s="65">
        <f>VLOOKUP($A8,'Return Data'!$B$7:$R$2700,10,0)</f>
        <v>17.5303</v>
      </c>
      <c r="E8" s="66">
        <f t="shared" ref="E8:E40" si="0">RANK(D8,D$8:D$40,0)</f>
        <v>6</v>
      </c>
      <c r="F8" s="65">
        <f>VLOOKUP($A8,'Return Data'!$B$7:$R$2700,11,0)</f>
        <v>30.558599999999998</v>
      </c>
      <c r="G8" s="66">
        <f t="shared" ref="G8:G40" si="1">RANK(F8,F$8:F$40,0)</f>
        <v>5</v>
      </c>
      <c r="H8" s="65">
        <f>VLOOKUP($A8,'Return Data'!$B$7:$R$2700,12,0)</f>
        <v>21.811</v>
      </c>
      <c r="I8" s="66">
        <f t="shared" ref="I8:I40" si="2">RANK(H8,H$8:H$40,0)</f>
        <v>9</v>
      </c>
      <c r="J8" s="65">
        <f>VLOOKUP($A8,'Return Data'!$B$7:$R$2700,13,0)</f>
        <v>9.8309999999999995</v>
      </c>
      <c r="K8" s="66">
        <f t="shared" ref="K8:K29" si="3">RANK(J8,J$8:J$40,0)</f>
        <v>25</v>
      </c>
      <c r="L8" s="65">
        <f>VLOOKUP($A8,'Return Data'!$B$7:$R$2700,17,0)</f>
        <v>7.7601000000000004</v>
      </c>
      <c r="M8" s="66">
        <f>RANK(L8,L$8:L$40,0)</f>
        <v>28</v>
      </c>
      <c r="N8" s="65">
        <f>VLOOKUP($A8,'Return Data'!$B$7:$R$2700,14,0)</f>
        <v>3.1756000000000002</v>
      </c>
      <c r="O8" s="66">
        <f>RANK(N8,N$8:N$40,0)</f>
        <v>23</v>
      </c>
      <c r="P8" s="65">
        <f>VLOOKUP($A8,'Return Data'!$B$7:$R$2700,15,0)</f>
        <v>8.8399000000000001</v>
      </c>
      <c r="Q8" s="66">
        <f>RANK(P8,P$8:P$40,0)</f>
        <v>14</v>
      </c>
      <c r="R8" s="65">
        <f>VLOOKUP($A8,'Return Data'!$B$7:$R$2700,16,0)</f>
        <v>18.665600000000001</v>
      </c>
      <c r="S8" s="67">
        <f t="shared" ref="S8:S40" si="4">RANK(R8,R$8:R$40,0)</f>
        <v>1</v>
      </c>
    </row>
    <row r="9" spans="1:20" x14ac:dyDescent="0.3">
      <c r="A9" s="63" t="s">
        <v>483</v>
      </c>
      <c r="B9" s="64">
        <f>VLOOKUP($A9,'Return Data'!$B$7:$R$2700,3,0)</f>
        <v>44174</v>
      </c>
      <c r="C9" s="65">
        <f>VLOOKUP($A9,'Return Data'!$B$7:$R$2700,4,0)</f>
        <v>12.57</v>
      </c>
      <c r="D9" s="65">
        <f>VLOOKUP($A9,'Return Data'!$B$7:$R$2700,10,0)</f>
        <v>15.9594</v>
      </c>
      <c r="E9" s="66">
        <f t="shared" si="0"/>
        <v>12</v>
      </c>
      <c r="F9" s="65">
        <f>VLOOKUP($A9,'Return Data'!$B$7:$R$2700,11,0)</f>
        <v>27.226700000000001</v>
      </c>
      <c r="G9" s="66">
        <f t="shared" si="1"/>
        <v>11</v>
      </c>
      <c r="H9" s="65">
        <f>VLOOKUP($A9,'Return Data'!$B$7:$R$2700,12,0)</f>
        <v>19.714300000000001</v>
      </c>
      <c r="I9" s="66">
        <f t="shared" si="2"/>
        <v>20</v>
      </c>
      <c r="J9" s="65">
        <f>VLOOKUP($A9,'Return Data'!$B$7:$R$2700,13,0)</f>
        <v>13.755699999999999</v>
      </c>
      <c r="K9" s="66">
        <f t="shared" si="3"/>
        <v>15</v>
      </c>
      <c r="L9" s="65">
        <f>VLOOKUP($A9,'Return Data'!$B$7:$R$2700,17,0)</f>
        <v>13.8347</v>
      </c>
      <c r="M9" s="66">
        <f>RANK(L9,L$8:L$40,0)</f>
        <v>6</v>
      </c>
      <c r="N9" s="65"/>
      <c r="O9" s="66"/>
      <c r="P9" s="65"/>
      <c r="Q9" s="66"/>
      <c r="R9" s="65">
        <f>VLOOKUP($A9,'Return Data'!$B$7:$R$2700,16,0)</f>
        <v>10.282299999999999</v>
      </c>
      <c r="S9" s="67">
        <f t="shared" si="4"/>
        <v>25</v>
      </c>
    </row>
    <row r="10" spans="1:20" x14ac:dyDescent="0.3">
      <c r="A10" s="63" t="s">
        <v>484</v>
      </c>
      <c r="B10" s="64">
        <f>VLOOKUP($A10,'Return Data'!$B$7:$R$2700,3,0)</f>
        <v>44174</v>
      </c>
      <c r="C10" s="65">
        <f>VLOOKUP($A10,'Return Data'!$B$7:$R$2700,4,0)</f>
        <v>63.03</v>
      </c>
      <c r="D10" s="65">
        <f>VLOOKUP($A10,'Return Data'!$B$7:$R$2700,10,0)</f>
        <v>15.2707</v>
      </c>
      <c r="E10" s="66">
        <f t="shared" si="0"/>
        <v>17</v>
      </c>
      <c r="F10" s="65">
        <f>VLOOKUP($A10,'Return Data'!$B$7:$R$2700,11,0)</f>
        <v>28.370699999999999</v>
      </c>
      <c r="G10" s="66">
        <f t="shared" si="1"/>
        <v>9</v>
      </c>
      <c r="H10" s="65">
        <f>VLOOKUP($A10,'Return Data'!$B$7:$R$2700,12,0)</f>
        <v>20.886099999999999</v>
      </c>
      <c r="I10" s="66">
        <f t="shared" si="2"/>
        <v>15</v>
      </c>
      <c r="J10" s="65">
        <f>VLOOKUP($A10,'Return Data'!$B$7:$R$2700,13,0)</f>
        <v>14.9763</v>
      </c>
      <c r="K10" s="66">
        <f t="shared" si="3"/>
        <v>10</v>
      </c>
      <c r="L10" s="65">
        <f>VLOOKUP($A10,'Return Data'!$B$7:$R$2700,17,0)</f>
        <v>9.6128</v>
      </c>
      <c r="M10" s="66">
        <f t="shared" ref="M10:M18" si="5">RANK(L10,L$8:L$40,0)</f>
        <v>20</v>
      </c>
      <c r="N10" s="65">
        <f>VLOOKUP($A10,'Return Data'!$B$7:$R$2700,14,0)</f>
        <v>3.5476999999999999</v>
      </c>
      <c r="O10" s="66">
        <f t="shared" ref="O10:O15" si="6">RANK(N10,N$8:N$40,0)</f>
        <v>20</v>
      </c>
      <c r="P10" s="65">
        <f>VLOOKUP($A10,'Return Data'!$B$7:$R$2700,15,0)</f>
        <v>8.7916000000000007</v>
      </c>
      <c r="Q10" s="66">
        <f>RANK(P10,P$8:P$40,0)</f>
        <v>15</v>
      </c>
      <c r="R10" s="65">
        <f>VLOOKUP($A10,'Return Data'!$B$7:$R$2700,16,0)</f>
        <v>11.259600000000001</v>
      </c>
      <c r="S10" s="67">
        <f t="shared" si="4"/>
        <v>19</v>
      </c>
    </row>
    <row r="11" spans="1:20" x14ac:dyDescent="0.3">
      <c r="A11" s="63" t="s">
        <v>487</v>
      </c>
      <c r="B11" s="64">
        <f>VLOOKUP($A11,'Return Data'!$B$7:$R$2700,3,0)</f>
        <v>44174</v>
      </c>
      <c r="C11" s="65">
        <f>VLOOKUP($A11,'Return Data'!$B$7:$R$2700,4,0)</f>
        <v>14.571999999999999</v>
      </c>
      <c r="D11" s="65">
        <f>VLOOKUP($A11,'Return Data'!$B$7:$R$2700,10,0)</f>
        <v>13.7416</v>
      </c>
      <c r="E11" s="66">
        <f t="shared" si="0"/>
        <v>29</v>
      </c>
      <c r="F11" s="65">
        <f>VLOOKUP($A11,'Return Data'!$B$7:$R$2700,11,0)</f>
        <v>21.420200000000001</v>
      </c>
      <c r="G11" s="66">
        <f t="shared" si="1"/>
        <v>31</v>
      </c>
      <c r="H11" s="65">
        <f>VLOOKUP($A11,'Return Data'!$B$7:$R$2700,12,0)</f>
        <v>17.785900000000002</v>
      </c>
      <c r="I11" s="66">
        <f t="shared" si="2"/>
        <v>27</v>
      </c>
      <c r="J11" s="65">
        <f>VLOOKUP($A11,'Return Data'!$B$7:$R$2700,13,0)</f>
        <v>14.267799999999999</v>
      </c>
      <c r="K11" s="66">
        <f t="shared" si="3"/>
        <v>13</v>
      </c>
      <c r="L11" s="65">
        <f>VLOOKUP($A11,'Return Data'!$B$7:$R$2700,17,0)</f>
        <v>15.2887</v>
      </c>
      <c r="M11" s="66">
        <f t="shared" si="5"/>
        <v>3</v>
      </c>
      <c r="N11" s="65">
        <f>VLOOKUP($A11,'Return Data'!$B$7:$R$2700,14,0)</f>
        <v>9.9794</v>
      </c>
      <c r="O11" s="66">
        <f t="shared" si="6"/>
        <v>3</v>
      </c>
      <c r="P11" s="65"/>
      <c r="Q11" s="66"/>
      <c r="R11" s="65">
        <f>VLOOKUP($A11,'Return Data'!$B$7:$R$2700,16,0)</f>
        <v>10.783300000000001</v>
      </c>
      <c r="S11" s="67">
        <f t="shared" si="4"/>
        <v>24</v>
      </c>
    </row>
    <row r="12" spans="1:20" x14ac:dyDescent="0.3">
      <c r="A12" s="63" t="s">
        <v>489</v>
      </c>
      <c r="B12" s="64">
        <f>VLOOKUP($A12,'Return Data'!$B$7:$R$2700,3,0)</f>
        <v>44174</v>
      </c>
      <c r="C12" s="65">
        <f>VLOOKUP($A12,'Return Data'!$B$7:$R$2700,4,0)</f>
        <v>15.21</v>
      </c>
      <c r="D12" s="65">
        <f>VLOOKUP($A12,'Return Data'!$B$7:$R$2700,10,0)</f>
        <v>16.462499999999999</v>
      </c>
      <c r="E12" s="66">
        <f t="shared" si="0"/>
        <v>9</v>
      </c>
      <c r="F12" s="65">
        <f>VLOOKUP($A12,'Return Data'!$B$7:$R$2700,11,0)</f>
        <v>34.720999999999997</v>
      </c>
      <c r="G12" s="66">
        <f t="shared" si="1"/>
        <v>3</v>
      </c>
      <c r="H12" s="65">
        <f>VLOOKUP($A12,'Return Data'!$B$7:$R$2700,12,0)</f>
        <v>25.185199999999998</v>
      </c>
      <c r="I12" s="66">
        <f t="shared" si="2"/>
        <v>3</v>
      </c>
      <c r="J12" s="65">
        <f>VLOOKUP($A12,'Return Data'!$B$7:$R$2700,13,0)</f>
        <v>28.138200000000001</v>
      </c>
      <c r="K12" s="66">
        <f t="shared" si="3"/>
        <v>3</v>
      </c>
      <c r="L12" s="65">
        <f>VLOOKUP($A12,'Return Data'!$B$7:$R$2700,17,0)</f>
        <v>11.334</v>
      </c>
      <c r="M12" s="66">
        <f t="shared" si="5"/>
        <v>10</v>
      </c>
      <c r="N12" s="65">
        <f>VLOOKUP($A12,'Return Data'!$B$7:$R$2700,14,0)</f>
        <v>2.2646000000000002</v>
      </c>
      <c r="O12" s="66">
        <f t="shared" si="6"/>
        <v>25</v>
      </c>
      <c r="P12" s="65"/>
      <c r="Q12" s="66"/>
      <c r="R12" s="65">
        <f>VLOOKUP($A12,'Return Data'!$B$7:$R$2700,16,0)</f>
        <v>10.0197</v>
      </c>
      <c r="S12" s="67">
        <f t="shared" si="4"/>
        <v>27</v>
      </c>
    </row>
    <row r="13" spans="1:20" x14ac:dyDescent="0.3">
      <c r="A13" s="63" t="s">
        <v>491</v>
      </c>
      <c r="B13" s="64">
        <f>VLOOKUP($A13,'Return Data'!$B$7:$R$2700,3,0)</f>
        <v>44174</v>
      </c>
      <c r="C13" s="65">
        <f>VLOOKUP($A13,'Return Data'!$B$7:$R$2700,4,0)</f>
        <v>196.53</v>
      </c>
      <c r="D13" s="65">
        <f>VLOOKUP($A13,'Return Data'!$B$7:$R$2700,10,0)</f>
        <v>14.321400000000001</v>
      </c>
      <c r="E13" s="66">
        <f t="shared" si="0"/>
        <v>27</v>
      </c>
      <c r="F13" s="65">
        <f>VLOOKUP($A13,'Return Data'!$B$7:$R$2700,11,0)</f>
        <v>24.338899999999999</v>
      </c>
      <c r="G13" s="66">
        <f t="shared" si="1"/>
        <v>23</v>
      </c>
      <c r="H13" s="65">
        <f>VLOOKUP($A13,'Return Data'!$B$7:$R$2700,12,0)</f>
        <v>20.385899999999999</v>
      </c>
      <c r="I13" s="66">
        <f t="shared" si="2"/>
        <v>18</v>
      </c>
      <c r="J13" s="65">
        <f>VLOOKUP($A13,'Return Data'!$B$7:$R$2700,13,0)</f>
        <v>18.291799999999999</v>
      </c>
      <c r="K13" s="66">
        <f t="shared" si="3"/>
        <v>4</v>
      </c>
      <c r="L13" s="65">
        <f>VLOOKUP($A13,'Return Data'!$B$7:$R$2700,17,0)</f>
        <v>15.0403</v>
      </c>
      <c r="M13" s="66">
        <f t="shared" si="5"/>
        <v>4</v>
      </c>
      <c r="N13" s="65">
        <f>VLOOKUP($A13,'Return Data'!$B$7:$R$2700,14,0)</f>
        <v>10.437200000000001</v>
      </c>
      <c r="O13" s="66">
        <f t="shared" si="6"/>
        <v>2</v>
      </c>
      <c r="P13" s="65">
        <f>VLOOKUP($A13,'Return Data'!$B$7:$R$2700,15,0)</f>
        <v>12.0839</v>
      </c>
      <c r="Q13" s="66">
        <f>RANK(P13,P$8:P$40,0)</f>
        <v>3</v>
      </c>
      <c r="R13" s="65">
        <f>VLOOKUP($A13,'Return Data'!$B$7:$R$2700,16,0)</f>
        <v>11.2775</v>
      </c>
      <c r="S13" s="67">
        <f t="shared" si="4"/>
        <v>18</v>
      </c>
    </row>
    <row r="14" spans="1:20" x14ac:dyDescent="0.3">
      <c r="A14" s="63" t="s">
        <v>493</v>
      </c>
      <c r="B14" s="64">
        <f>VLOOKUP($A14,'Return Data'!$B$7:$R$2700,3,0)</f>
        <v>44174</v>
      </c>
      <c r="C14" s="65">
        <f>VLOOKUP($A14,'Return Data'!$B$7:$R$2700,4,0)</f>
        <v>187.07499999999999</v>
      </c>
      <c r="D14" s="65">
        <f>VLOOKUP($A14,'Return Data'!$B$7:$R$2700,10,0)</f>
        <v>16.810199999999998</v>
      </c>
      <c r="E14" s="66">
        <f t="shared" si="0"/>
        <v>8</v>
      </c>
      <c r="F14" s="65">
        <f>VLOOKUP($A14,'Return Data'!$B$7:$R$2700,11,0)</f>
        <v>25.793500000000002</v>
      </c>
      <c r="G14" s="66">
        <f t="shared" si="1"/>
        <v>17</v>
      </c>
      <c r="H14" s="65">
        <f>VLOOKUP($A14,'Return Data'!$B$7:$R$2700,12,0)</f>
        <v>17.228899999999999</v>
      </c>
      <c r="I14" s="66">
        <f t="shared" si="2"/>
        <v>28</v>
      </c>
      <c r="J14" s="65">
        <f>VLOOKUP($A14,'Return Data'!$B$7:$R$2700,13,0)</f>
        <v>16.227399999999999</v>
      </c>
      <c r="K14" s="66">
        <f t="shared" si="3"/>
        <v>6</v>
      </c>
      <c r="L14" s="65">
        <f>VLOOKUP($A14,'Return Data'!$B$7:$R$2700,17,0)</f>
        <v>15.3514</v>
      </c>
      <c r="M14" s="66">
        <f t="shared" si="5"/>
        <v>2</v>
      </c>
      <c r="N14" s="65">
        <f>VLOOKUP($A14,'Return Data'!$B$7:$R$2700,14,0)</f>
        <v>8.2553000000000001</v>
      </c>
      <c r="O14" s="66">
        <f t="shared" si="6"/>
        <v>5</v>
      </c>
      <c r="P14" s="65">
        <f>VLOOKUP($A14,'Return Data'!$B$7:$R$2700,15,0)</f>
        <v>11.965999999999999</v>
      </c>
      <c r="Q14" s="66">
        <f>RANK(P14,P$8:P$40,0)</f>
        <v>5</v>
      </c>
      <c r="R14" s="65">
        <f>VLOOKUP($A14,'Return Data'!$B$7:$R$2700,16,0)</f>
        <v>14.5557</v>
      </c>
      <c r="S14" s="67">
        <f t="shared" si="4"/>
        <v>6</v>
      </c>
    </row>
    <row r="15" spans="1:20" x14ac:dyDescent="0.3">
      <c r="A15" s="63" t="s">
        <v>495</v>
      </c>
      <c r="B15" s="64">
        <f>VLOOKUP($A15,'Return Data'!$B$7:$R$2700,3,0)</f>
        <v>44174</v>
      </c>
      <c r="C15" s="65">
        <f>VLOOKUP($A15,'Return Data'!$B$7:$R$2700,4,0)</f>
        <v>29.66</v>
      </c>
      <c r="D15" s="65">
        <f>VLOOKUP($A15,'Return Data'!$B$7:$R$2700,10,0)</f>
        <v>15.95</v>
      </c>
      <c r="E15" s="66">
        <f t="shared" si="0"/>
        <v>13</v>
      </c>
      <c r="F15" s="65">
        <f>VLOOKUP($A15,'Return Data'!$B$7:$R$2700,11,0)</f>
        <v>24.6218</v>
      </c>
      <c r="G15" s="66">
        <f t="shared" si="1"/>
        <v>21</v>
      </c>
      <c r="H15" s="65">
        <f>VLOOKUP($A15,'Return Data'!$B$7:$R$2700,12,0)</f>
        <v>19.020900000000001</v>
      </c>
      <c r="I15" s="66">
        <f t="shared" si="2"/>
        <v>23</v>
      </c>
      <c r="J15" s="65">
        <f>VLOOKUP($A15,'Return Data'!$B$7:$R$2700,13,0)</f>
        <v>11.9245</v>
      </c>
      <c r="K15" s="66">
        <f t="shared" si="3"/>
        <v>24</v>
      </c>
      <c r="L15" s="65">
        <f>VLOOKUP($A15,'Return Data'!$B$7:$R$2700,17,0)</f>
        <v>11.119899999999999</v>
      </c>
      <c r="M15" s="66">
        <f t="shared" si="5"/>
        <v>11</v>
      </c>
      <c r="N15" s="65">
        <f>VLOOKUP($A15,'Return Data'!$B$7:$R$2700,14,0)</f>
        <v>7.4485999999999999</v>
      </c>
      <c r="O15" s="66">
        <f t="shared" si="6"/>
        <v>8</v>
      </c>
      <c r="P15" s="65">
        <f>VLOOKUP($A15,'Return Data'!$B$7:$R$2700,15,0)</f>
        <v>9.5831999999999997</v>
      </c>
      <c r="Q15" s="66">
        <f>RANK(P15,P$8:P$40,0)</f>
        <v>11</v>
      </c>
      <c r="R15" s="65">
        <f>VLOOKUP($A15,'Return Data'!$B$7:$R$2700,16,0)</f>
        <v>10.0649</v>
      </c>
      <c r="S15" s="67">
        <f t="shared" si="4"/>
        <v>26</v>
      </c>
    </row>
    <row r="16" spans="1:20" x14ac:dyDescent="0.3">
      <c r="A16" s="63" t="s">
        <v>497</v>
      </c>
      <c r="B16" s="64">
        <f>VLOOKUP($A16,'Return Data'!$B$7:$R$2700,3,0)</f>
        <v>44174</v>
      </c>
      <c r="C16" s="65">
        <f>VLOOKUP($A16,'Return Data'!$B$7:$R$2700,4,0)</f>
        <v>11.548400000000001</v>
      </c>
      <c r="D16" s="65">
        <f>VLOOKUP($A16,'Return Data'!$B$7:$R$2700,10,0)</f>
        <v>11.7234</v>
      </c>
      <c r="E16" s="66">
        <f t="shared" si="0"/>
        <v>32</v>
      </c>
      <c r="F16" s="65">
        <f>VLOOKUP($A16,'Return Data'!$B$7:$R$2700,11,0)</f>
        <v>19.9909</v>
      </c>
      <c r="G16" s="66">
        <f t="shared" si="1"/>
        <v>33</v>
      </c>
      <c r="H16" s="65">
        <f>VLOOKUP($A16,'Return Data'!$B$7:$R$2700,12,0)</f>
        <v>13.8985</v>
      </c>
      <c r="I16" s="66">
        <f t="shared" si="2"/>
        <v>33</v>
      </c>
      <c r="J16" s="65">
        <f>VLOOKUP($A16,'Return Data'!$B$7:$R$2700,13,0)</f>
        <v>5.5593000000000004</v>
      </c>
      <c r="K16" s="66">
        <f t="shared" si="3"/>
        <v>32</v>
      </c>
      <c r="L16" s="65">
        <f>VLOOKUP($A16,'Return Data'!$B$7:$R$2700,17,0)</f>
        <v>8.7286999999999999</v>
      </c>
      <c r="M16" s="66">
        <f t="shared" si="5"/>
        <v>22</v>
      </c>
      <c r="N16" s="65"/>
      <c r="O16" s="66"/>
      <c r="P16" s="65"/>
      <c r="Q16" s="66"/>
      <c r="R16" s="65">
        <f>VLOOKUP($A16,'Return Data'!$B$7:$R$2700,16,0)</f>
        <v>5.6624999999999996</v>
      </c>
      <c r="S16" s="67">
        <f t="shared" si="4"/>
        <v>33</v>
      </c>
    </row>
    <row r="17" spans="1:19" x14ac:dyDescent="0.3">
      <c r="A17" s="63" t="s">
        <v>498</v>
      </c>
      <c r="B17" s="64">
        <f>VLOOKUP($A17,'Return Data'!$B$7:$R$2700,3,0)</f>
        <v>44174</v>
      </c>
      <c r="C17" s="65">
        <f>VLOOKUP($A17,'Return Data'!$B$7:$R$2700,4,0)</f>
        <v>140.17580000000001</v>
      </c>
      <c r="D17" s="65">
        <f>VLOOKUP($A17,'Return Data'!$B$7:$R$2700,10,0)</f>
        <v>19.247399999999999</v>
      </c>
      <c r="E17" s="66">
        <f t="shared" si="0"/>
        <v>1</v>
      </c>
      <c r="F17" s="65">
        <f>VLOOKUP($A17,'Return Data'!$B$7:$R$2700,11,0)</f>
        <v>27.494800000000001</v>
      </c>
      <c r="G17" s="66">
        <f t="shared" si="1"/>
        <v>10</v>
      </c>
      <c r="H17" s="65">
        <f>VLOOKUP($A17,'Return Data'!$B$7:$R$2700,12,0)</f>
        <v>22.004100000000001</v>
      </c>
      <c r="I17" s="66">
        <f t="shared" si="2"/>
        <v>8</v>
      </c>
      <c r="J17" s="65">
        <f>VLOOKUP($A17,'Return Data'!$B$7:$R$2700,13,0)</f>
        <v>14.3131</v>
      </c>
      <c r="K17" s="66">
        <f t="shared" si="3"/>
        <v>12</v>
      </c>
      <c r="L17" s="65">
        <f>VLOOKUP($A17,'Return Data'!$B$7:$R$2700,17,0)</f>
        <v>11.582000000000001</v>
      </c>
      <c r="M17" s="66">
        <f t="shared" si="5"/>
        <v>9</v>
      </c>
      <c r="N17" s="65">
        <f>VLOOKUP($A17,'Return Data'!$B$7:$R$2700,14,0)</f>
        <v>6.6989999999999998</v>
      </c>
      <c r="O17" s="66">
        <f>RANK(N17,N$8:N$40,0)</f>
        <v>11</v>
      </c>
      <c r="P17" s="65">
        <f>VLOOKUP($A17,'Return Data'!$B$7:$R$2700,15,0)</f>
        <v>9.6798000000000002</v>
      </c>
      <c r="Q17" s="66">
        <f>RANK(P17,P$8:P$40,0)</f>
        <v>10</v>
      </c>
      <c r="R17" s="65">
        <f>VLOOKUP($A17,'Return Data'!$B$7:$R$2700,16,0)</f>
        <v>13.388199999999999</v>
      </c>
      <c r="S17" s="67">
        <f t="shared" si="4"/>
        <v>8</v>
      </c>
    </row>
    <row r="18" spans="1:19" x14ac:dyDescent="0.3">
      <c r="A18" s="63" t="s">
        <v>500</v>
      </c>
      <c r="B18" s="64">
        <f>VLOOKUP($A18,'Return Data'!$B$7:$R$2700,3,0)</f>
        <v>44174</v>
      </c>
      <c r="C18" s="65">
        <f>VLOOKUP($A18,'Return Data'!$B$7:$R$2700,4,0)</f>
        <v>61.192999999999998</v>
      </c>
      <c r="D18" s="65">
        <f>VLOOKUP($A18,'Return Data'!$B$7:$R$2700,10,0)</f>
        <v>17.113499999999998</v>
      </c>
      <c r="E18" s="66">
        <f t="shared" si="0"/>
        <v>7</v>
      </c>
      <c r="F18" s="65">
        <f>VLOOKUP($A18,'Return Data'!$B$7:$R$2700,11,0)</f>
        <v>28.505400000000002</v>
      </c>
      <c r="G18" s="66">
        <f t="shared" si="1"/>
        <v>8</v>
      </c>
      <c r="H18" s="65">
        <f>VLOOKUP($A18,'Return Data'!$B$7:$R$2700,12,0)</f>
        <v>22.3689</v>
      </c>
      <c r="I18" s="66">
        <f t="shared" si="2"/>
        <v>7</v>
      </c>
      <c r="J18" s="65">
        <f>VLOOKUP($A18,'Return Data'!$B$7:$R$2700,13,0)</f>
        <v>12.464399999999999</v>
      </c>
      <c r="K18" s="66">
        <f t="shared" si="3"/>
        <v>20</v>
      </c>
      <c r="L18" s="65">
        <f>VLOOKUP($A18,'Return Data'!$B$7:$R$2700,17,0)</f>
        <v>10.0989</v>
      </c>
      <c r="M18" s="66">
        <f t="shared" si="5"/>
        <v>15</v>
      </c>
      <c r="N18" s="65">
        <f>VLOOKUP($A18,'Return Data'!$B$7:$R$2700,14,0)</f>
        <v>2.6819999999999999</v>
      </c>
      <c r="O18" s="66">
        <f>RANK(N18,N$8:N$40,0)</f>
        <v>24</v>
      </c>
      <c r="P18" s="65">
        <f>VLOOKUP($A18,'Return Data'!$B$7:$R$2700,15,0)</f>
        <v>8.1433</v>
      </c>
      <c r="Q18" s="66">
        <f>RANK(P18,P$8:P$40,0)</f>
        <v>19</v>
      </c>
      <c r="R18" s="65">
        <f>VLOOKUP($A18,'Return Data'!$B$7:$R$2700,16,0)</f>
        <v>12.24</v>
      </c>
      <c r="S18" s="67">
        <f t="shared" si="4"/>
        <v>13</v>
      </c>
    </row>
    <row r="19" spans="1:19" x14ac:dyDescent="0.3">
      <c r="A19" s="63" t="s">
        <v>503</v>
      </c>
      <c r="B19" s="64">
        <f>VLOOKUP($A19,'Return Data'!$B$7:$R$2700,3,0)</f>
        <v>44174</v>
      </c>
      <c r="C19" s="65">
        <f>VLOOKUP($A19,'Return Data'!$B$7:$R$2700,4,0)</f>
        <v>12.931100000000001</v>
      </c>
      <c r="D19" s="65">
        <f>VLOOKUP($A19,'Return Data'!$B$7:$R$2700,10,0)</f>
        <v>14.819599999999999</v>
      </c>
      <c r="E19" s="66">
        <f t="shared" si="0"/>
        <v>20</v>
      </c>
      <c r="F19" s="65">
        <f>VLOOKUP($A19,'Return Data'!$B$7:$R$2700,11,0)</f>
        <v>25.255199999999999</v>
      </c>
      <c r="G19" s="66">
        <f t="shared" si="1"/>
        <v>19</v>
      </c>
      <c r="H19" s="65">
        <f>VLOOKUP($A19,'Return Data'!$B$7:$R$2700,12,0)</f>
        <v>21.652899999999999</v>
      </c>
      <c r="I19" s="66">
        <f t="shared" si="2"/>
        <v>10</v>
      </c>
      <c r="J19" s="65">
        <f>VLOOKUP($A19,'Return Data'!$B$7:$R$2700,13,0)</f>
        <v>14.662800000000001</v>
      </c>
      <c r="K19" s="66">
        <f t="shared" si="3"/>
        <v>11</v>
      </c>
      <c r="L19" s="65"/>
      <c r="M19" s="66"/>
      <c r="N19" s="65"/>
      <c r="O19" s="66"/>
      <c r="P19" s="65"/>
      <c r="Q19" s="66"/>
      <c r="R19" s="65">
        <f>VLOOKUP($A19,'Return Data'!$B$7:$R$2700,16,0)</f>
        <v>12.7994</v>
      </c>
      <c r="S19" s="67">
        <f t="shared" si="4"/>
        <v>10</v>
      </c>
    </row>
    <row r="20" spans="1:19" x14ac:dyDescent="0.3">
      <c r="A20" s="63" t="s">
        <v>504</v>
      </c>
      <c r="B20" s="64">
        <f>VLOOKUP($A20,'Return Data'!$B$7:$R$2700,3,0)</f>
        <v>44174</v>
      </c>
      <c r="C20" s="65">
        <f>VLOOKUP($A20,'Return Data'!$B$7:$R$2700,4,0)</f>
        <v>149.65</v>
      </c>
      <c r="D20" s="65">
        <f>VLOOKUP($A20,'Return Data'!$B$7:$R$2700,10,0)</f>
        <v>16.233000000000001</v>
      </c>
      <c r="E20" s="66">
        <f t="shared" si="0"/>
        <v>10</v>
      </c>
      <c r="F20" s="65">
        <f>VLOOKUP($A20,'Return Data'!$B$7:$R$2700,11,0)</f>
        <v>21.984000000000002</v>
      </c>
      <c r="G20" s="66">
        <f t="shared" si="1"/>
        <v>27</v>
      </c>
      <c r="H20" s="65">
        <f>VLOOKUP($A20,'Return Data'!$B$7:$R$2700,12,0)</f>
        <v>21.321400000000001</v>
      </c>
      <c r="I20" s="66">
        <f t="shared" si="2"/>
        <v>12</v>
      </c>
      <c r="J20" s="65">
        <f>VLOOKUP($A20,'Return Data'!$B$7:$R$2700,13,0)</f>
        <v>9.6658000000000008</v>
      </c>
      <c r="K20" s="66">
        <f t="shared" si="3"/>
        <v>27</v>
      </c>
      <c r="L20" s="65">
        <f>VLOOKUP($A20,'Return Data'!$B$7:$R$2700,17,0)</f>
        <v>9.7661999999999995</v>
      </c>
      <c r="M20" s="66">
        <f>RANK(L20,L$8:L$40,0)</f>
        <v>18</v>
      </c>
      <c r="N20" s="65">
        <f>VLOOKUP($A20,'Return Data'!$B$7:$R$2700,14,0)</f>
        <v>5.2085999999999997</v>
      </c>
      <c r="O20" s="66">
        <f>RANK(N20,N$8:N$40,0)</f>
        <v>15</v>
      </c>
      <c r="P20" s="65">
        <f>VLOOKUP($A20,'Return Data'!$B$7:$R$2700,15,0)</f>
        <v>10.8134</v>
      </c>
      <c r="Q20" s="66">
        <f>RANK(P20,P$8:P$40,0)</f>
        <v>9</v>
      </c>
      <c r="R20" s="65">
        <f>VLOOKUP($A20,'Return Data'!$B$7:$R$2700,16,0)</f>
        <v>13.6714</v>
      </c>
      <c r="S20" s="67">
        <f t="shared" si="4"/>
        <v>7</v>
      </c>
    </row>
    <row r="21" spans="1:19" x14ac:dyDescent="0.3">
      <c r="A21" s="63" t="s">
        <v>506</v>
      </c>
      <c r="B21" s="64">
        <f>VLOOKUP($A21,'Return Data'!$B$7:$R$2700,3,0)</f>
        <v>44174</v>
      </c>
      <c r="C21" s="65">
        <f>VLOOKUP($A21,'Return Data'!$B$7:$R$2700,4,0)</f>
        <v>13.0533</v>
      </c>
      <c r="D21" s="65">
        <f>VLOOKUP($A21,'Return Data'!$B$7:$R$2700,10,0)</f>
        <v>11.401899999999999</v>
      </c>
      <c r="E21" s="66">
        <f t="shared" si="0"/>
        <v>33</v>
      </c>
      <c r="F21" s="65">
        <f>VLOOKUP($A21,'Return Data'!$B$7:$R$2700,11,0)</f>
        <v>21.340299999999999</v>
      </c>
      <c r="G21" s="66">
        <f t="shared" si="1"/>
        <v>32</v>
      </c>
      <c r="H21" s="65">
        <f>VLOOKUP($A21,'Return Data'!$B$7:$R$2700,12,0)</f>
        <v>18.9269</v>
      </c>
      <c r="I21" s="66">
        <f t="shared" si="2"/>
        <v>24</v>
      </c>
      <c r="J21" s="65">
        <f>VLOOKUP($A21,'Return Data'!$B$7:$R$2700,13,0)</f>
        <v>16.343699999999998</v>
      </c>
      <c r="K21" s="66">
        <f t="shared" si="3"/>
        <v>5</v>
      </c>
      <c r="L21" s="65">
        <f>VLOOKUP($A21,'Return Data'!$B$7:$R$2700,17,0)</f>
        <v>7.9212999999999996</v>
      </c>
      <c r="M21" s="66">
        <f>RANK(L21,L$8:L$40,0)</f>
        <v>26</v>
      </c>
      <c r="N21" s="65">
        <f>VLOOKUP($A21,'Return Data'!$B$7:$R$2700,14,0)</f>
        <v>3.2016</v>
      </c>
      <c r="O21" s="66">
        <f>RANK(N21,N$8:N$40,0)</f>
        <v>22</v>
      </c>
      <c r="P21" s="65"/>
      <c r="Q21" s="66"/>
      <c r="R21" s="65">
        <f>VLOOKUP($A21,'Return Data'!$B$7:$R$2700,16,0)</f>
        <v>6.6664000000000003</v>
      </c>
      <c r="S21" s="67">
        <f t="shared" si="4"/>
        <v>32</v>
      </c>
    </row>
    <row r="22" spans="1:19" x14ac:dyDescent="0.3">
      <c r="A22" s="63" t="s">
        <v>509</v>
      </c>
      <c r="B22" s="64">
        <f>VLOOKUP($A22,'Return Data'!$B$7:$R$2700,3,0)</f>
        <v>44174</v>
      </c>
      <c r="C22" s="65">
        <f>VLOOKUP($A22,'Return Data'!$B$7:$R$2700,4,0)</f>
        <v>13</v>
      </c>
      <c r="D22" s="65">
        <f>VLOOKUP($A22,'Return Data'!$B$7:$R$2700,10,0)</f>
        <v>15.248200000000001</v>
      </c>
      <c r="E22" s="66">
        <f t="shared" si="0"/>
        <v>18</v>
      </c>
      <c r="F22" s="65">
        <f>VLOOKUP($A22,'Return Data'!$B$7:$R$2700,11,0)</f>
        <v>29.096299999999999</v>
      </c>
      <c r="G22" s="66">
        <f t="shared" si="1"/>
        <v>6</v>
      </c>
      <c r="H22" s="65">
        <f>VLOOKUP($A22,'Return Data'!$B$7:$R$2700,12,0)</f>
        <v>20.930199999999999</v>
      </c>
      <c r="I22" s="66">
        <f t="shared" si="2"/>
        <v>14</v>
      </c>
      <c r="J22" s="65">
        <f>VLOOKUP($A22,'Return Data'!$B$7:$R$2700,13,0)</f>
        <v>12.9453</v>
      </c>
      <c r="K22" s="66">
        <f t="shared" si="3"/>
        <v>18</v>
      </c>
      <c r="L22" s="65">
        <f>VLOOKUP($A22,'Return Data'!$B$7:$R$2700,17,0)</f>
        <v>8.9210999999999991</v>
      </c>
      <c r="M22" s="66">
        <f>RANK(L22,L$8:L$40,0)</f>
        <v>21</v>
      </c>
      <c r="N22" s="65">
        <f>VLOOKUP($A22,'Return Data'!$B$7:$R$2700,14,0)</f>
        <v>4.2222</v>
      </c>
      <c r="O22" s="66">
        <f>RANK(N22,N$8:N$40,0)</f>
        <v>19</v>
      </c>
      <c r="P22" s="65"/>
      <c r="Q22" s="66"/>
      <c r="R22" s="65">
        <f>VLOOKUP($A22,'Return Data'!$B$7:$R$2700,16,0)</f>
        <v>6.8762999999999996</v>
      </c>
      <c r="S22" s="67">
        <f t="shared" si="4"/>
        <v>31</v>
      </c>
    </row>
    <row r="23" spans="1:19" x14ac:dyDescent="0.3">
      <c r="A23" s="63" t="s">
        <v>511</v>
      </c>
      <c r="B23" s="64">
        <f>VLOOKUP($A23,'Return Data'!$B$7:$R$2700,3,0)</f>
        <v>44174</v>
      </c>
      <c r="C23" s="65">
        <f>VLOOKUP($A23,'Return Data'!$B$7:$R$2700,4,0)</f>
        <v>12.2775</v>
      </c>
      <c r="D23" s="65">
        <f>VLOOKUP($A23,'Return Data'!$B$7:$R$2700,10,0)</f>
        <v>18.362400000000001</v>
      </c>
      <c r="E23" s="66">
        <f t="shared" si="0"/>
        <v>5</v>
      </c>
      <c r="F23" s="65">
        <f>VLOOKUP($A23,'Return Data'!$B$7:$R$2700,11,0)</f>
        <v>28.6464</v>
      </c>
      <c r="G23" s="66">
        <f t="shared" si="1"/>
        <v>7</v>
      </c>
      <c r="H23" s="65">
        <f>VLOOKUP($A23,'Return Data'!$B$7:$R$2700,12,0)</f>
        <v>21.0548</v>
      </c>
      <c r="I23" s="66">
        <f t="shared" si="2"/>
        <v>13</v>
      </c>
      <c r="J23" s="65">
        <f>VLOOKUP($A23,'Return Data'!$B$7:$R$2700,13,0)</f>
        <v>12.3531</v>
      </c>
      <c r="K23" s="66">
        <f t="shared" si="3"/>
        <v>21</v>
      </c>
      <c r="L23" s="65"/>
      <c r="M23" s="66"/>
      <c r="N23" s="65"/>
      <c r="O23" s="66"/>
      <c r="P23" s="65"/>
      <c r="Q23" s="66"/>
      <c r="R23" s="65">
        <f>VLOOKUP($A23,'Return Data'!$B$7:$R$2700,16,0)</f>
        <v>10.8508</v>
      </c>
      <c r="S23" s="67">
        <f t="shared" si="4"/>
        <v>23</v>
      </c>
    </row>
    <row r="24" spans="1:19" x14ac:dyDescent="0.3">
      <c r="A24" s="63" t="s">
        <v>513</v>
      </c>
      <c r="B24" s="64">
        <f>VLOOKUP($A24,'Return Data'!$B$7:$R$2700,3,0)</f>
        <v>44174</v>
      </c>
      <c r="C24" s="65">
        <f>VLOOKUP($A24,'Return Data'!$B$7:$R$2700,4,0)</f>
        <v>11.855499999999999</v>
      </c>
      <c r="D24" s="65">
        <f>VLOOKUP($A24,'Return Data'!$B$7:$R$2700,10,0)</f>
        <v>12.3222</v>
      </c>
      <c r="E24" s="66">
        <f t="shared" si="0"/>
        <v>31</v>
      </c>
      <c r="F24" s="65">
        <f>VLOOKUP($A24,'Return Data'!$B$7:$R$2700,11,0)</f>
        <v>21.4392</v>
      </c>
      <c r="G24" s="66">
        <f t="shared" si="1"/>
        <v>30</v>
      </c>
      <c r="H24" s="65">
        <f>VLOOKUP($A24,'Return Data'!$B$7:$R$2700,12,0)</f>
        <v>14.4497</v>
      </c>
      <c r="I24" s="66">
        <f t="shared" si="2"/>
        <v>31</v>
      </c>
      <c r="J24" s="65">
        <f>VLOOKUP($A24,'Return Data'!$B$7:$R$2700,13,0)</f>
        <v>7.9028</v>
      </c>
      <c r="K24" s="66">
        <f t="shared" si="3"/>
        <v>31</v>
      </c>
      <c r="L24" s="65">
        <f>VLOOKUP($A24,'Return Data'!$B$7:$R$2700,17,0)</f>
        <v>9.8356999999999992</v>
      </c>
      <c r="M24" s="66">
        <f t="shared" ref="M24" si="7">RANK(L24,L$8:L$40,0)</f>
        <v>16</v>
      </c>
      <c r="N24" s="65"/>
      <c r="O24" s="66"/>
      <c r="P24" s="65"/>
      <c r="Q24" s="66"/>
      <c r="R24" s="65">
        <f>VLOOKUP($A24,'Return Data'!$B$7:$R$2700,16,0)</f>
        <v>7.2046000000000001</v>
      </c>
      <c r="S24" s="67">
        <f t="shared" si="4"/>
        <v>30</v>
      </c>
    </row>
    <row r="25" spans="1:19" x14ac:dyDescent="0.3">
      <c r="A25" s="63" t="s">
        <v>514</v>
      </c>
      <c r="B25" s="64">
        <f>VLOOKUP($A25,'Return Data'!$B$7:$R$2700,3,0)</f>
        <v>44174</v>
      </c>
      <c r="C25" s="65">
        <f>VLOOKUP($A25,'Return Data'!$B$7:$R$2700,4,0)</f>
        <v>159.543619671843</v>
      </c>
      <c r="D25" s="65">
        <f>VLOOKUP($A25,'Return Data'!$B$7:$R$2700,10,0)</f>
        <v>18.386500000000002</v>
      </c>
      <c r="E25" s="66">
        <f t="shared" si="0"/>
        <v>4</v>
      </c>
      <c r="F25" s="65">
        <f>VLOOKUP($A25,'Return Data'!$B$7:$R$2700,11,0)</f>
        <v>48.572099999999999</v>
      </c>
      <c r="G25" s="66">
        <f t="shared" si="1"/>
        <v>1</v>
      </c>
      <c r="H25" s="65">
        <f>VLOOKUP($A25,'Return Data'!$B$7:$R$2700,12,0)</f>
        <v>36.956000000000003</v>
      </c>
      <c r="I25" s="66">
        <f t="shared" si="2"/>
        <v>2</v>
      </c>
      <c r="J25" s="65">
        <f>VLOOKUP($A25,'Return Data'!$B$7:$R$2700,13,0)</f>
        <v>29.144200000000001</v>
      </c>
      <c r="K25" s="66">
        <f t="shared" si="3"/>
        <v>2</v>
      </c>
      <c r="L25" s="65">
        <f>VLOOKUP($A25,'Return Data'!$B$7:$R$2700,17,0)</f>
        <v>8.6312999999999995</v>
      </c>
      <c r="M25" s="66">
        <f>RANK(L25,L$8:L$40,0)</f>
        <v>23</v>
      </c>
      <c r="N25" s="65">
        <f>VLOOKUP($A25,'Return Data'!$B$7:$R$2700,14,0)</f>
        <v>6.6135000000000002</v>
      </c>
      <c r="O25" s="66">
        <f>RANK(N25,N$8:N$40,0)</f>
        <v>12</v>
      </c>
      <c r="P25" s="65">
        <f>VLOOKUP($A25,'Return Data'!$B$7:$R$2700,15,0)</f>
        <v>8.4458000000000002</v>
      </c>
      <c r="Q25" s="66">
        <f>RANK(P25,P$8:P$40,0)</f>
        <v>17</v>
      </c>
      <c r="R25" s="65">
        <f>VLOOKUP($A25,'Return Data'!$B$7:$R$2700,16,0)</f>
        <v>11.3749</v>
      </c>
      <c r="S25" s="67">
        <f t="shared" si="4"/>
        <v>17</v>
      </c>
    </row>
    <row r="26" spans="1:19" x14ac:dyDescent="0.3">
      <c r="A26" s="63" t="s">
        <v>516</v>
      </c>
      <c r="B26" s="64">
        <f>VLOOKUP($A26,'Return Data'!$B$7:$R$2700,3,0)</f>
        <v>44174</v>
      </c>
      <c r="C26" s="65">
        <f>VLOOKUP($A26,'Return Data'!$B$7:$R$2700,4,0)</f>
        <v>118.994894319194</v>
      </c>
      <c r="D26" s="65">
        <f>VLOOKUP($A26,'Return Data'!$B$7:$R$2700,10,0)</f>
        <v>18.651700000000002</v>
      </c>
      <c r="E26" s="66">
        <f t="shared" si="0"/>
        <v>2</v>
      </c>
      <c r="F26" s="65">
        <f>VLOOKUP($A26,'Return Data'!$B$7:$R$2700,11,0)</f>
        <v>31.363</v>
      </c>
      <c r="G26" s="66">
        <f t="shared" si="1"/>
        <v>4</v>
      </c>
      <c r="H26" s="65">
        <f>VLOOKUP($A26,'Return Data'!$B$7:$R$2700,12,0)</f>
        <v>23.502800000000001</v>
      </c>
      <c r="I26" s="66">
        <f t="shared" si="2"/>
        <v>5</v>
      </c>
      <c r="J26" s="65">
        <f>VLOOKUP($A26,'Return Data'!$B$7:$R$2700,13,0)</f>
        <v>15.6881</v>
      </c>
      <c r="K26" s="66">
        <f t="shared" si="3"/>
        <v>7</v>
      </c>
      <c r="L26" s="65">
        <f>VLOOKUP($A26,'Return Data'!$B$7:$R$2700,17,0)</f>
        <v>14.5695</v>
      </c>
      <c r="M26" s="66">
        <f>RANK(L26,L$8:L$40,0)</f>
        <v>5</v>
      </c>
      <c r="N26" s="65">
        <f>VLOOKUP($A26,'Return Data'!$B$7:$R$2700,14,0)</f>
        <v>6.9898999999999996</v>
      </c>
      <c r="O26" s="66">
        <f>RANK(N26,N$8:N$40,0)</f>
        <v>10</v>
      </c>
      <c r="P26" s="65">
        <f>VLOOKUP($A26,'Return Data'!$B$7:$R$2700,15,0)</f>
        <v>10.964399999999999</v>
      </c>
      <c r="Q26" s="66">
        <f>RANK(P26,P$8:P$40,0)</f>
        <v>8</v>
      </c>
      <c r="R26" s="65">
        <f>VLOOKUP($A26,'Return Data'!$B$7:$R$2700,16,0)</f>
        <v>12.4818</v>
      </c>
      <c r="S26" s="67">
        <f t="shared" si="4"/>
        <v>12</v>
      </c>
    </row>
    <row r="27" spans="1:19" x14ac:dyDescent="0.3">
      <c r="A27" s="63" t="s">
        <v>519</v>
      </c>
      <c r="B27" s="64">
        <f>VLOOKUP($A27,'Return Data'!$B$7:$R$2700,3,0)</f>
        <v>44174</v>
      </c>
      <c r="C27" s="65">
        <f>VLOOKUP($A27,'Return Data'!$B$7:$R$2700,4,0)</f>
        <v>30.209</v>
      </c>
      <c r="D27" s="65">
        <f>VLOOKUP($A27,'Return Data'!$B$7:$R$2700,10,0)</f>
        <v>14.497400000000001</v>
      </c>
      <c r="E27" s="66">
        <f t="shared" si="0"/>
        <v>23</v>
      </c>
      <c r="F27" s="65">
        <f>VLOOKUP($A27,'Return Data'!$B$7:$R$2700,11,0)</f>
        <v>25.8813</v>
      </c>
      <c r="G27" s="66">
        <f t="shared" si="1"/>
        <v>16</v>
      </c>
      <c r="H27" s="65">
        <f>VLOOKUP($A27,'Return Data'!$B$7:$R$2700,12,0)</f>
        <v>20.633299999999998</v>
      </c>
      <c r="I27" s="66">
        <f t="shared" si="2"/>
        <v>17</v>
      </c>
      <c r="J27" s="65">
        <f>VLOOKUP($A27,'Return Data'!$B$7:$R$2700,13,0)</f>
        <v>12.6571</v>
      </c>
      <c r="K27" s="66">
        <f t="shared" si="3"/>
        <v>19</v>
      </c>
      <c r="L27" s="65">
        <f>VLOOKUP($A27,'Return Data'!$B$7:$R$2700,17,0)</f>
        <v>9.7669999999999995</v>
      </c>
      <c r="M27" s="66">
        <f>RANK(L27,L$8:L$40,0)</f>
        <v>17</v>
      </c>
      <c r="N27" s="65">
        <f>VLOOKUP($A27,'Return Data'!$B$7:$R$2700,14,0)</f>
        <v>5.1337999999999999</v>
      </c>
      <c r="O27" s="66">
        <f>RANK(N27,N$8:N$40,0)</f>
        <v>17</v>
      </c>
      <c r="P27" s="65">
        <f>VLOOKUP($A27,'Return Data'!$B$7:$R$2700,15,0)</f>
        <v>9.3353999999999999</v>
      </c>
      <c r="Q27" s="66">
        <f>RANK(P27,P$8:P$40,0)</f>
        <v>12</v>
      </c>
      <c r="R27" s="65">
        <f>VLOOKUP($A27,'Return Data'!$B$7:$R$2700,16,0)</f>
        <v>11.885899999999999</v>
      </c>
      <c r="S27" s="67">
        <f t="shared" si="4"/>
        <v>16</v>
      </c>
    </row>
    <row r="28" spans="1:19" x14ac:dyDescent="0.3">
      <c r="A28" s="63" t="s">
        <v>520</v>
      </c>
      <c r="B28" s="64">
        <f>VLOOKUP($A28,'Return Data'!$B$7:$R$2700,3,0)</f>
        <v>44174</v>
      </c>
      <c r="C28" s="65">
        <f>VLOOKUP($A28,'Return Data'!$B$7:$R$2700,4,0)</f>
        <v>117.33669999999999</v>
      </c>
      <c r="D28" s="65">
        <f>VLOOKUP($A28,'Return Data'!$B$7:$R$2700,10,0)</f>
        <v>14.7874</v>
      </c>
      <c r="E28" s="66">
        <f t="shared" si="0"/>
        <v>21</v>
      </c>
      <c r="F28" s="65">
        <f>VLOOKUP($A28,'Return Data'!$B$7:$R$2700,11,0)</f>
        <v>21.811299999999999</v>
      </c>
      <c r="G28" s="66">
        <f t="shared" si="1"/>
        <v>29</v>
      </c>
      <c r="H28" s="65">
        <f>VLOOKUP($A28,'Return Data'!$B$7:$R$2700,12,0)</f>
        <v>14.044</v>
      </c>
      <c r="I28" s="66">
        <f t="shared" si="2"/>
        <v>32</v>
      </c>
      <c r="J28" s="65">
        <f>VLOOKUP($A28,'Return Data'!$B$7:$R$2700,13,0)</f>
        <v>8.2652999999999999</v>
      </c>
      <c r="K28" s="66">
        <f t="shared" si="3"/>
        <v>30</v>
      </c>
      <c r="L28" s="65">
        <f>VLOOKUP($A28,'Return Data'!$B$7:$R$2700,17,0)</f>
        <v>10.831099999999999</v>
      </c>
      <c r="M28" s="66">
        <f>RANK(L28,L$8:L$40,0)</f>
        <v>12</v>
      </c>
      <c r="N28" s="65">
        <f>VLOOKUP($A28,'Return Data'!$B$7:$R$2700,14,0)</f>
        <v>5.6965000000000003</v>
      </c>
      <c r="O28" s="66">
        <f>RANK(N28,N$8:N$40,0)</f>
        <v>13</v>
      </c>
      <c r="P28" s="65">
        <f>VLOOKUP($A28,'Return Data'!$B$7:$R$2700,15,0)</f>
        <v>8.4056999999999995</v>
      </c>
      <c r="Q28" s="66">
        <f>RANK(P28,P$8:P$40,0)</f>
        <v>18</v>
      </c>
      <c r="R28" s="65">
        <f>VLOOKUP($A28,'Return Data'!$B$7:$R$2700,16,0)</f>
        <v>8.5667000000000009</v>
      </c>
      <c r="S28" s="67">
        <f t="shared" si="4"/>
        <v>29</v>
      </c>
    </row>
    <row r="29" spans="1:19" x14ac:dyDescent="0.3">
      <c r="A29" s="63" t="s">
        <v>523</v>
      </c>
      <c r="B29" s="64">
        <f>VLOOKUP($A29,'Return Data'!$B$7:$R$2700,3,0)</f>
        <v>44174</v>
      </c>
      <c r="C29" s="65">
        <f>VLOOKUP($A29,'Return Data'!$B$7:$R$2700,4,0)</f>
        <v>12.416700000000001</v>
      </c>
      <c r="D29" s="65">
        <f>VLOOKUP($A29,'Return Data'!$B$7:$R$2700,10,0)</f>
        <v>13.9084</v>
      </c>
      <c r="E29" s="66">
        <f t="shared" si="0"/>
        <v>28</v>
      </c>
      <c r="F29" s="65">
        <f>VLOOKUP($A29,'Return Data'!$B$7:$R$2700,11,0)</f>
        <v>24.1968</v>
      </c>
      <c r="G29" s="66">
        <f t="shared" si="1"/>
        <v>24</v>
      </c>
      <c r="H29" s="65">
        <f>VLOOKUP($A29,'Return Data'!$B$7:$R$2700,12,0)</f>
        <v>17.956600000000002</v>
      </c>
      <c r="I29" s="66">
        <f t="shared" si="2"/>
        <v>26</v>
      </c>
      <c r="J29" s="65">
        <f>VLOOKUP($A29,'Return Data'!$B$7:$R$2700,13,0)</f>
        <v>15.382899999999999</v>
      </c>
      <c r="K29" s="66">
        <f t="shared" si="3"/>
        <v>8</v>
      </c>
      <c r="L29" s="65"/>
      <c r="M29" s="66"/>
      <c r="N29" s="65"/>
      <c r="O29" s="66"/>
      <c r="P29" s="65"/>
      <c r="Q29" s="66"/>
      <c r="R29" s="65">
        <f>VLOOKUP($A29,'Return Data'!$B$7:$R$2700,16,0)</f>
        <v>16.791499999999999</v>
      </c>
      <c r="S29" s="67">
        <f t="shared" si="4"/>
        <v>2</v>
      </c>
    </row>
    <row r="30" spans="1:19" x14ac:dyDescent="0.3">
      <c r="A30" s="63" t="s">
        <v>526</v>
      </c>
      <c r="B30" s="64">
        <f>VLOOKUP($A30,'Return Data'!$B$7:$R$2700,3,0)</f>
        <v>44174</v>
      </c>
      <c r="C30" s="65">
        <f>VLOOKUP($A30,'Return Data'!$B$7:$R$2700,4,0)</f>
        <v>17.488</v>
      </c>
      <c r="D30" s="65">
        <f>VLOOKUP($A30,'Return Data'!$B$7:$R$2700,10,0)</f>
        <v>14.5177</v>
      </c>
      <c r="E30" s="66">
        <f t="shared" si="0"/>
        <v>22</v>
      </c>
      <c r="F30" s="65">
        <f>VLOOKUP($A30,'Return Data'!$B$7:$R$2700,11,0)</f>
        <v>25.093</v>
      </c>
      <c r="G30" s="66">
        <f t="shared" si="1"/>
        <v>20</v>
      </c>
      <c r="H30" s="65">
        <f>VLOOKUP($A30,'Return Data'!$B$7:$R$2700,12,0)</f>
        <v>23.1463</v>
      </c>
      <c r="I30" s="66">
        <f t="shared" si="2"/>
        <v>6</v>
      </c>
      <c r="J30" s="65">
        <f>VLOOKUP($A30,'Return Data'!$B$7:$R$2700,13,0)</f>
        <v>13.558400000000001</v>
      </c>
      <c r="K30" s="66">
        <f t="shared" ref="K30:K40" si="8">RANK(J30,J$8:J$40,0)</f>
        <v>16</v>
      </c>
      <c r="L30" s="65">
        <f>VLOOKUP($A30,'Return Data'!$B$7:$R$2700,17,0)</f>
        <v>12.7333</v>
      </c>
      <c r="M30" s="66">
        <f>RANK(L30,L$8:L$40,0)</f>
        <v>8</v>
      </c>
      <c r="N30" s="65">
        <f>VLOOKUP($A30,'Return Data'!$B$7:$R$2700,14,0)</f>
        <v>8.8114000000000008</v>
      </c>
      <c r="O30" s="66">
        <f>RANK(N30,N$8:N$40,0)</f>
        <v>4</v>
      </c>
      <c r="P30" s="65">
        <f>VLOOKUP($A30,'Return Data'!$B$7:$R$2700,15,0)</f>
        <v>12.6988</v>
      </c>
      <c r="Q30" s="66">
        <f>RANK(P30,P$8:P$40,0)</f>
        <v>1</v>
      </c>
      <c r="R30" s="65">
        <f>VLOOKUP($A30,'Return Data'!$B$7:$R$2700,16,0)</f>
        <v>10.9696</v>
      </c>
      <c r="S30" s="67">
        <f t="shared" si="4"/>
        <v>21</v>
      </c>
    </row>
    <row r="31" spans="1:19" x14ac:dyDescent="0.3">
      <c r="A31" s="63" t="s">
        <v>528</v>
      </c>
      <c r="B31" s="64">
        <f>VLOOKUP($A31,'Return Data'!$B$7:$R$2700,3,0)</f>
        <v>44174</v>
      </c>
      <c r="C31" s="65">
        <f>VLOOKUP($A31,'Return Data'!$B$7:$R$2700,4,0)</f>
        <v>13.0244</v>
      </c>
      <c r="D31" s="65">
        <f>VLOOKUP($A31,'Return Data'!$B$7:$R$2700,10,0)</f>
        <v>14.468999999999999</v>
      </c>
      <c r="E31" s="66">
        <f t="shared" si="0"/>
        <v>25</v>
      </c>
      <c r="F31" s="65">
        <f>VLOOKUP($A31,'Return Data'!$B$7:$R$2700,11,0)</f>
        <v>22.743200000000002</v>
      </c>
      <c r="G31" s="66">
        <f t="shared" si="1"/>
        <v>26</v>
      </c>
      <c r="H31" s="65">
        <f>VLOOKUP($A31,'Return Data'!$B$7:$R$2700,12,0)</f>
        <v>19.589700000000001</v>
      </c>
      <c r="I31" s="66">
        <f t="shared" si="2"/>
        <v>22</v>
      </c>
      <c r="J31" s="65">
        <f>VLOOKUP($A31,'Return Data'!$B$7:$R$2700,13,0)</f>
        <v>15.196999999999999</v>
      </c>
      <c r="K31" s="66">
        <f t="shared" si="8"/>
        <v>9</v>
      </c>
      <c r="L31" s="65"/>
      <c r="M31" s="66"/>
      <c r="N31" s="65"/>
      <c r="O31" s="66"/>
      <c r="P31" s="65"/>
      <c r="Q31" s="66"/>
      <c r="R31" s="65">
        <f>VLOOKUP($A31,'Return Data'!$B$7:$R$2700,16,0)</f>
        <v>12.530099999999999</v>
      </c>
      <c r="S31" s="67">
        <f t="shared" si="4"/>
        <v>11</v>
      </c>
    </row>
    <row r="32" spans="1:19" x14ac:dyDescent="0.3">
      <c r="A32" s="63" t="s">
        <v>529</v>
      </c>
      <c r="B32" s="64">
        <f>VLOOKUP($A32,'Return Data'!$B$7:$R$2700,3,0)</f>
        <v>44174</v>
      </c>
      <c r="C32" s="65">
        <f>VLOOKUP($A32,'Return Data'!$B$7:$R$2700,4,0)</f>
        <v>50.570599999999999</v>
      </c>
      <c r="D32" s="65">
        <f>VLOOKUP($A32,'Return Data'!$B$7:$R$2700,10,0)</f>
        <v>15.6677</v>
      </c>
      <c r="E32" s="66">
        <f t="shared" si="0"/>
        <v>14</v>
      </c>
      <c r="F32" s="65">
        <f>VLOOKUP($A32,'Return Data'!$B$7:$R$2700,11,0)</f>
        <v>25.457999999999998</v>
      </c>
      <c r="G32" s="66">
        <f t="shared" si="1"/>
        <v>18</v>
      </c>
      <c r="H32" s="65">
        <f>VLOOKUP($A32,'Return Data'!$B$7:$R$2700,12,0)</f>
        <v>18.724499999999999</v>
      </c>
      <c r="I32" s="66">
        <f t="shared" si="2"/>
        <v>25</v>
      </c>
      <c r="J32" s="65">
        <f>VLOOKUP($A32,'Return Data'!$B$7:$R$2700,13,0)</f>
        <v>-5.7855999999999996</v>
      </c>
      <c r="K32" s="66">
        <f t="shared" si="8"/>
        <v>33</v>
      </c>
      <c r="L32" s="65">
        <f>VLOOKUP($A32,'Return Data'!$B$7:$R$2700,17,0)</f>
        <v>-1.2221</v>
      </c>
      <c r="M32" s="66">
        <f t="shared" ref="M32:M40" si="9">RANK(L32,L$8:L$40,0)</f>
        <v>29</v>
      </c>
      <c r="N32" s="65">
        <f>VLOOKUP($A32,'Return Data'!$B$7:$R$2700,14,0)</f>
        <v>-2.516</v>
      </c>
      <c r="O32" s="66">
        <f t="shared" ref="O32:O40" si="10">RANK(N32,N$8:N$40,0)</f>
        <v>26</v>
      </c>
      <c r="P32" s="65">
        <f>VLOOKUP($A32,'Return Data'!$B$7:$R$2700,15,0)</f>
        <v>5.0423999999999998</v>
      </c>
      <c r="Q32" s="66">
        <f t="shared" ref="Q32:Q40" si="11">RANK(P32,P$8:P$40,0)</f>
        <v>22</v>
      </c>
      <c r="R32" s="65">
        <f>VLOOKUP($A32,'Return Data'!$B$7:$R$2700,16,0)</f>
        <v>11.0158</v>
      </c>
      <c r="S32" s="67">
        <f t="shared" si="4"/>
        <v>20</v>
      </c>
    </row>
    <row r="33" spans="1:19" x14ac:dyDescent="0.3">
      <c r="A33" s="63" t="s">
        <v>535</v>
      </c>
      <c r="B33" s="64">
        <f>VLOOKUP($A33,'Return Data'!$B$7:$R$2700,3,0)</f>
        <v>44174</v>
      </c>
      <c r="C33" s="65">
        <f>VLOOKUP($A33,'Return Data'!$B$7:$R$2700,4,0)</f>
        <v>77.28</v>
      </c>
      <c r="D33" s="65">
        <f>VLOOKUP($A33,'Return Data'!$B$7:$R$2700,10,0)</f>
        <v>14.4041</v>
      </c>
      <c r="E33" s="66">
        <f t="shared" si="0"/>
        <v>26</v>
      </c>
      <c r="F33" s="65">
        <f>VLOOKUP($A33,'Return Data'!$B$7:$R$2700,11,0)</f>
        <v>26.564</v>
      </c>
      <c r="G33" s="66">
        <f t="shared" si="1"/>
        <v>13</v>
      </c>
      <c r="H33" s="65">
        <f>VLOOKUP($A33,'Return Data'!$B$7:$R$2700,12,0)</f>
        <v>20.130600000000001</v>
      </c>
      <c r="I33" s="66">
        <f t="shared" si="2"/>
        <v>19</v>
      </c>
      <c r="J33" s="65">
        <f>VLOOKUP($A33,'Return Data'!$B$7:$R$2700,13,0)</f>
        <v>9.6170000000000009</v>
      </c>
      <c r="K33" s="66">
        <f t="shared" si="8"/>
        <v>28</v>
      </c>
      <c r="L33" s="65">
        <f>VLOOKUP($A33,'Return Data'!$B$7:$R$2700,17,0)</f>
        <v>9.6394000000000002</v>
      </c>
      <c r="M33" s="66">
        <f t="shared" si="9"/>
        <v>19</v>
      </c>
      <c r="N33" s="65">
        <f>VLOOKUP($A33,'Return Data'!$B$7:$R$2700,14,0)</f>
        <v>5.1889000000000003</v>
      </c>
      <c r="O33" s="66">
        <f t="shared" si="10"/>
        <v>16</v>
      </c>
      <c r="P33" s="65">
        <f>VLOOKUP($A33,'Return Data'!$B$7:$R$2700,15,0)</f>
        <v>7.7365000000000004</v>
      </c>
      <c r="Q33" s="66">
        <f t="shared" si="11"/>
        <v>21</v>
      </c>
      <c r="R33" s="65">
        <f>VLOOKUP($A33,'Return Data'!$B$7:$R$2700,16,0)</f>
        <v>12.8988</v>
      </c>
      <c r="S33" s="67">
        <f t="shared" si="4"/>
        <v>9</v>
      </c>
    </row>
    <row r="34" spans="1:19" x14ac:dyDescent="0.3">
      <c r="A34" s="63" t="s">
        <v>537</v>
      </c>
      <c r="B34" s="64">
        <f>VLOOKUP($A34,'Return Data'!$B$7:$R$2700,3,0)</f>
        <v>44174</v>
      </c>
      <c r="C34" s="65">
        <f>VLOOKUP($A34,'Return Data'!$B$7:$R$2700,4,0)</f>
        <v>86.97</v>
      </c>
      <c r="D34" s="65">
        <f>VLOOKUP($A34,'Return Data'!$B$7:$R$2700,10,0)</f>
        <v>15.1463</v>
      </c>
      <c r="E34" s="66">
        <f t="shared" si="0"/>
        <v>19</v>
      </c>
      <c r="F34" s="65">
        <f>VLOOKUP($A34,'Return Data'!$B$7:$R$2700,11,0)</f>
        <v>26.612300000000001</v>
      </c>
      <c r="G34" s="66">
        <f t="shared" si="1"/>
        <v>12</v>
      </c>
      <c r="H34" s="65">
        <f>VLOOKUP($A34,'Return Data'!$B$7:$R$2700,12,0)</f>
        <v>21.619399999999999</v>
      </c>
      <c r="I34" s="66">
        <f t="shared" si="2"/>
        <v>11</v>
      </c>
      <c r="J34" s="65">
        <f>VLOOKUP($A34,'Return Data'!$B$7:$R$2700,13,0)</f>
        <v>14.2088</v>
      </c>
      <c r="K34" s="66">
        <f t="shared" si="8"/>
        <v>14</v>
      </c>
      <c r="L34" s="65">
        <f>VLOOKUP($A34,'Return Data'!$B$7:$R$2700,17,0)</f>
        <v>8.4543999999999997</v>
      </c>
      <c r="M34" s="66">
        <f t="shared" si="9"/>
        <v>25</v>
      </c>
      <c r="N34" s="65">
        <f>VLOOKUP($A34,'Return Data'!$B$7:$R$2700,14,0)</f>
        <v>4.9154</v>
      </c>
      <c r="O34" s="66">
        <f t="shared" si="10"/>
        <v>18</v>
      </c>
      <c r="P34" s="65">
        <f>VLOOKUP($A34,'Return Data'!$B$7:$R$2700,15,0)</f>
        <v>11.981199999999999</v>
      </c>
      <c r="Q34" s="66">
        <f t="shared" si="11"/>
        <v>4</v>
      </c>
      <c r="R34" s="65">
        <f>VLOOKUP($A34,'Return Data'!$B$7:$R$2700,16,0)</f>
        <v>10.8939</v>
      </c>
      <c r="S34" s="67">
        <f t="shared" si="4"/>
        <v>22</v>
      </c>
    </row>
    <row r="35" spans="1:19" x14ac:dyDescent="0.3">
      <c r="A35" s="63" t="s">
        <v>539</v>
      </c>
      <c r="B35" s="64">
        <f>VLOOKUP($A35,'Return Data'!$B$7:$R$2700,3,0)</f>
        <v>44174</v>
      </c>
      <c r="C35" s="65">
        <f>VLOOKUP($A35,'Return Data'!$B$7:$R$2700,4,0)</f>
        <v>181.01570000000001</v>
      </c>
      <c r="D35" s="65">
        <f>VLOOKUP($A35,'Return Data'!$B$7:$R$2700,10,0)</f>
        <v>18.504799999999999</v>
      </c>
      <c r="E35" s="66">
        <f t="shared" si="0"/>
        <v>3</v>
      </c>
      <c r="F35" s="65">
        <f>VLOOKUP($A35,'Return Data'!$B$7:$R$2700,11,0)</f>
        <v>41.8705</v>
      </c>
      <c r="G35" s="66">
        <f t="shared" si="1"/>
        <v>2</v>
      </c>
      <c r="H35" s="65">
        <f>VLOOKUP($A35,'Return Data'!$B$7:$R$2700,12,0)</f>
        <v>40.955599999999997</v>
      </c>
      <c r="I35" s="66">
        <f t="shared" si="2"/>
        <v>1</v>
      </c>
      <c r="J35" s="65">
        <f>VLOOKUP($A35,'Return Data'!$B$7:$R$2700,13,0)</f>
        <v>30.227399999999999</v>
      </c>
      <c r="K35" s="66">
        <f t="shared" si="8"/>
        <v>1</v>
      </c>
      <c r="L35" s="65">
        <f>VLOOKUP($A35,'Return Data'!$B$7:$R$2700,17,0)</f>
        <v>19.090900000000001</v>
      </c>
      <c r="M35" s="66">
        <f t="shared" si="9"/>
        <v>1</v>
      </c>
      <c r="N35" s="65">
        <f>VLOOKUP($A35,'Return Data'!$B$7:$R$2700,14,0)</f>
        <v>11.082800000000001</v>
      </c>
      <c r="O35" s="66">
        <f t="shared" si="10"/>
        <v>1</v>
      </c>
      <c r="P35" s="65">
        <f>VLOOKUP($A35,'Return Data'!$B$7:$R$2700,15,0)</f>
        <v>12.618499999999999</v>
      </c>
      <c r="Q35" s="66">
        <f t="shared" si="11"/>
        <v>2</v>
      </c>
      <c r="R35" s="65">
        <f>VLOOKUP($A35,'Return Data'!$B$7:$R$2700,16,0)</f>
        <v>15.8041</v>
      </c>
      <c r="S35" s="67">
        <f t="shared" si="4"/>
        <v>3</v>
      </c>
    </row>
    <row r="36" spans="1:19" x14ac:dyDescent="0.3">
      <c r="A36" s="63" t="s">
        <v>542</v>
      </c>
      <c r="B36" s="64">
        <f>VLOOKUP($A36,'Return Data'!$B$7:$R$2700,3,0)</f>
        <v>44174</v>
      </c>
      <c r="C36" s="65">
        <f>VLOOKUP($A36,'Return Data'!$B$7:$R$2700,4,0)</f>
        <v>345.72893372624299</v>
      </c>
      <c r="D36" s="65">
        <f>VLOOKUP($A36,'Return Data'!$B$7:$R$2700,10,0)</f>
        <v>15.406599999999999</v>
      </c>
      <c r="E36" s="66">
        <f t="shared" si="0"/>
        <v>16</v>
      </c>
      <c r="F36" s="65">
        <f>VLOOKUP($A36,'Return Data'!$B$7:$R$2700,11,0)</f>
        <v>23.476199999999999</v>
      </c>
      <c r="G36" s="66">
        <f t="shared" si="1"/>
        <v>25</v>
      </c>
      <c r="H36" s="65">
        <f>VLOOKUP($A36,'Return Data'!$B$7:$R$2700,12,0)</f>
        <v>16.0337</v>
      </c>
      <c r="I36" s="66">
        <f t="shared" si="2"/>
        <v>29</v>
      </c>
      <c r="J36" s="65">
        <f>VLOOKUP($A36,'Return Data'!$B$7:$R$2700,13,0)</f>
        <v>11.9964</v>
      </c>
      <c r="K36" s="66">
        <f t="shared" si="8"/>
        <v>23</v>
      </c>
      <c r="L36" s="65">
        <f>VLOOKUP($A36,'Return Data'!$B$7:$R$2700,17,0)</f>
        <v>13.0022</v>
      </c>
      <c r="M36" s="66">
        <f t="shared" si="9"/>
        <v>7</v>
      </c>
      <c r="N36" s="65">
        <f>VLOOKUP($A36,'Return Data'!$B$7:$R$2700,14,0)</f>
        <v>8.1595999999999993</v>
      </c>
      <c r="O36" s="66">
        <f t="shared" si="10"/>
        <v>6</v>
      </c>
      <c r="P36" s="65">
        <f>VLOOKUP($A36,'Return Data'!$B$7:$R$2700,15,0)</f>
        <v>11.208299999999999</v>
      </c>
      <c r="Q36" s="66">
        <f t="shared" si="11"/>
        <v>6</v>
      </c>
      <c r="R36" s="65">
        <f>VLOOKUP($A36,'Return Data'!$B$7:$R$2700,16,0)</f>
        <v>15.252599999999999</v>
      </c>
      <c r="S36" s="67">
        <f t="shared" si="4"/>
        <v>4</v>
      </c>
    </row>
    <row r="37" spans="1:19" x14ac:dyDescent="0.3">
      <c r="A37" s="63" t="s">
        <v>544</v>
      </c>
      <c r="B37" s="64">
        <f>VLOOKUP($A37,'Return Data'!$B$7:$R$2700,3,0)</f>
        <v>44174</v>
      </c>
      <c r="C37" s="65">
        <f>VLOOKUP($A37,'Return Data'!$B$7:$R$2700,4,0)</f>
        <v>19.480699999999999</v>
      </c>
      <c r="D37" s="65">
        <f>VLOOKUP($A37,'Return Data'!$B$7:$R$2700,10,0)</f>
        <v>14.485900000000001</v>
      </c>
      <c r="E37" s="66">
        <f t="shared" si="0"/>
        <v>24</v>
      </c>
      <c r="F37" s="65">
        <f>VLOOKUP($A37,'Return Data'!$B$7:$R$2700,11,0)</f>
        <v>24.503599999999999</v>
      </c>
      <c r="G37" s="66">
        <f t="shared" si="1"/>
        <v>22</v>
      </c>
      <c r="H37" s="65">
        <f>VLOOKUP($A37,'Return Data'!$B$7:$R$2700,12,0)</f>
        <v>19.702999999999999</v>
      </c>
      <c r="I37" s="66">
        <f t="shared" si="2"/>
        <v>21</v>
      </c>
      <c r="J37" s="65">
        <f>VLOOKUP($A37,'Return Data'!$B$7:$R$2700,13,0)</f>
        <v>12.080399999999999</v>
      </c>
      <c r="K37" s="66">
        <f t="shared" si="8"/>
        <v>22</v>
      </c>
      <c r="L37" s="65">
        <f>VLOOKUP($A37,'Return Data'!$B$7:$R$2700,17,0)</f>
        <v>10.2156</v>
      </c>
      <c r="M37" s="66">
        <f t="shared" si="9"/>
        <v>14</v>
      </c>
      <c r="N37" s="65">
        <f>VLOOKUP($A37,'Return Data'!$B$7:$R$2700,14,0)</f>
        <v>7.1040000000000001</v>
      </c>
      <c r="O37" s="66">
        <f t="shared" si="10"/>
        <v>9</v>
      </c>
      <c r="P37" s="65">
        <f>VLOOKUP($A37,'Return Data'!$B$7:$R$2700,15,0)</f>
        <v>9.3217999999999996</v>
      </c>
      <c r="Q37" s="66">
        <f t="shared" si="11"/>
        <v>13</v>
      </c>
      <c r="R37" s="65">
        <f>VLOOKUP($A37,'Return Data'!$B$7:$R$2700,16,0)</f>
        <v>9.9849999999999994</v>
      </c>
      <c r="S37" s="67">
        <f t="shared" si="4"/>
        <v>28</v>
      </c>
    </row>
    <row r="38" spans="1:19" x14ac:dyDescent="0.3">
      <c r="A38" s="63" t="s">
        <v>545</v>
      </c>
      <c r="B38" s="64">
        <f>VLOOKUP($A38,'Return Data'!$B$7:$R$2700,3,0)</f>
        <v>44174</v>
      </c>
      <c r="C38" s="65">
        <f>VLOOKUP($A38,'Return Data'!$B$7:$R$2700,4,0)</f>
        <v>103.8944</v>
      </c>
      <c r="D38" s="65">
        <f>VLOOKUP($A38,'Return Data'!$B$7:$R$2700,10,0)</f>
        <v>12.824</v>
      </c>
      <c r="E38" s="66">
        <f t="shared" si="0"/>
        <v>30</v>
      </c>
      <c r="F38" s="65">
        <f>VLOOKUP($A38,'Return Data'!$B$7:$R$2700,11,0)</f>
        <v>21.9467</v>
      </c>
      <c r="G38" s="66">
        <f t="shared" si="1"/>
        <v>28</v>
      </c>
      <c r="H38" s="65">
        <f>VLOOKUP($A38,'Return Data'!$B$7:$R$2700,12,0)</f>
        <v>15.4221</v>
      </c>
      <c r="I38" s="66">
        <f t="shared" si="2"/>
        <v>30</v>
      </c>
      <c r="J38" s="65">
        <f>VLOOKUP($A38,'Return Data'!$B$7:$R$2700,13,0)</f>
        <v>9.1555</v>
      </c>
      <c r="K38" s="66">
        <f t="shared" si="8"/>
        <v>29</v>
      </c>
      <c r="L38" s="65">
        <f>VLOOKUP($A38,'Return Data'!$B$7:$R$2700,17,0)</f>
        <v>10.463900000000001</v>
      </c>
      <c r="M38" s="66">
        <f t="shared" si="9"/>
        <v>13</v>
      </c>
      <c r="N38" s="65">
        <f>VLOOKUP($A38,'Return Data'!$B$7:$R$2700,14,0)</f>
        <v>8.0198</v>
      </c>
      <c r="O38" s="66">
        <f t="shared" si="10"/>
        <v>7</v>
      </c>
      <c r="P38" s="65">
        <f>VLOOKUP($A38,'Return Data'!$B$7:$R$2700,15,0)</f>
        <v>11.136200000000001</v>
      </c>
      <c r="Q38" s="66">
        <f t="shared" si="11"/>
        <v>7</v>
      </c>
      <c r="R38" s="65">
        <f>VLOOKUP($A38,'Return Data'!$B$7:$R$2700,16,0)</f>
        <v>12.0968</v>
      </c>
      <c r="S38" s="67">
        <f t="shared" si="4"/>
        <v>14</v>
      </c>
    </row>
    <row r="39" spans="1:19" x14ac:dyDescent="0.3">
      <c r="A39" s="63" t="s">
        <v>548</v>
      </c>
      <c r="B39" s="64">
        <f>VLOOKUP($A39,'Return Data'!$B$7:$R$2700,3,0)</f>
        <v>44174</v>
      </c>
      <c r="C39" s="65">
        <f>VLOOKUP($A39,'Return Data'!$B$7:$R$2700,4,0)</f>
        <v>326.16328312135101</v>
      </c>
      <c r="D39" s="65">
        <f>VLOOKUP($A39,'Return Data'!$B$7:$R$2700,10,0)</f>
        <v>16.0837</v>
      </c>
      <c r="E39" s="66">
        <f t="shared" si="0"/>
        <v>11</v>
      </c>
      <c r="F39" s="65">
        <f>VLOOKUP($A39,'Return Data'!$B$7:$R$2700,11,0)</f>
        <v>26.1769</v>
      </c>
      <c r="G39" s="66">
        <f t="shared" si="1"/>
        <v>15</v>
      </c>
      <c r="H39" s="65">
        <f>VLOOKUP($A39,'Return Data'!$B$7:$R$2700,12,0)</f>
        <v>20.884399999999999</v>
      </c>
      <c r="I39" s="66">
        <f t="shared" si="2"/>
        <v>16</v>
      </c>
      <c r="J39" s="65">
        <f>VLOOKUP($A39,'Return Data'!$B$7:$R$2700,13,0)</f>
        <v>9.7224000000000004</v>
      </c>
      <c r="K39" s="66">
        <f t="shared" si="8"/>
        <v>26</v>
      </c>
      <c r="L39" s="65">
        <f>VLOOKUP($A39,'Return Data'!$B$7:$R$2700,17,0)</f>
        <v>8.6214999999999993</v>
      </c>
      <c r="M39" s="66">
        <f t="shared" si="9"/>
        <v>24</v>
      </c>
      <c r="N39" s="65">
        <f>VLOOKUP($A39,'Return Data'!$B$7:$R$2700,14,0)</f>
        <v>5.2290000000000001</v>
      </c>
      <c r="O39" s="66">
        <f t="shared" si="10"/>
        <v>14</v>
      </c>
      <c r="P39" s="65">
        <f>VLOOKUP($A39,'Return Data'!$B$7:$R$2700,15,0)</f>
        <v>7.9101999999999997</v>
      </c>
      <c r="Q39" s="66">
        <f t="shared" si="11"/>
        <v>20</v>
      </c>
      <c r="R39" s="65">
        <f>VLOOKUP($A39,'Return Data'!$B$7:$R$2700,16,0)</f>
        <v>14.837300000000001</v>
      </c>
      <c r="S39" s="67">
        <f t="shared" si="4"/>
        <v>5</v>
      </c>
    </row>
    <row r="40" spans="1:19" x14ac:dyDescent="0.3">
      <c r="A40" s="63" t="s">
        <v>550</v>
      </c>
      <c r="B40" s="64">
        <f>VLOOKUP($A40,'Return Data'!$B$7:$R$2700,3,0)</f>
        <v>44174</v>
      </c>
      <c r="C40" s="65">
        <f>VLOOKUP($A40,'Return Data'!$B$7:$R$2700,4,0)</f>
        <v>191.52696414947599</v>
      </c>
      <c r="D40" s="65">
        <f>VLOOKUP($A40,'Return Data'!$B$7:$R$2700,10,0)</f>
        <v>15.6508</v>
      </c>
      <c r="E40" s="66">
        <f t="shared" si="0"/>
        <v>15</v>
      </c>
      <c r="F40" s="65">
        <f>VLOOKUP($A40,'Return Data'!$B$7:$R$2700,11,0)</f>
        <v>26.4726</v>
      </c>
      <c r="G40" s="66">
        <f t="shared" si="1"/>
        <v>14</v>
      </c>
      <c r="H40" s="65">
        <f>VLOOKUP($A40,'Return Data'!$B$7:$R$2700,12,0)</f>
        <v>24.863600000000002</v>
      </c>
      <c r="I40" s="66">
        <f t="shared" si="2"/>
        <v>4</v>
      </c>
      <c r="J40" s="65">
        <f>VLOOKUP($A40,'Return Data'!$B$7:$R$2700,13,0)</f>
        <v>13.0334</v>
      </c>
      <c r="K40" s="66">
        <f t="shared" si="8"/>
        <v>17</v>
      </c>
      <c r="L40" s="65">
        <f>VLOOKUP($A40,'Return Data'!$B$7:$R$2700,17,0)</f>
        <v>7.8319000000000001</v>
      </c>
      <c r="M40" s="66">
        <f t="shared" si="9"/>
        <v>27</v>
      </c>
      <c r="N40" s="65">
        <f>VLOOKUP($A40,'Return Data'!$B$7:$R$2700,14,0)</f>
        <v>3.2050000000000001</v>
      </c>
      <c r="O40" s="66">
        <f t="shared" si="10"/>
        <v>21</v>
      </c>
      <c r="P40" s="65">
        <f>VLOOKUP($A40,'Return Data'!$B$7:$R$2700,15,0)</f>
        <v>8.75</v>
      </c>
      <c r="Q40" s="66">
        <f t="shared" si="11"/>
        <v>16</v>
      </c>
      <c r="R40" s="65">
        <f>VLOOKUP($A40,'Return Data'!$B$7:$R$2700,16,0)</f>
        <v>12.0482</v>
      </c>
      <c r="S40" s="67">
        <f t="shared" si="4"/>
        <v>15</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15.451809090909093</v>
      </c>
      <c r="E42" s="74"/>
      <c r="F42" s="75">
        <f>AVERAGE(F8:F40)</f>
        <v>26.774103030303028</v>
      </c>
      <c r="G42" s="74"/>
      <c r="H42" s="75">
        <f>AVERAGE(H8:H40)</f>
        <v>20.993672727272727</v>
      </c>
      <c r="I42" s="74"/>
      <c r="J42" s="75">
        <f>AVERAGE(J8:J40)</f>
        <v>13.568839393939397</v>
      </c>
      <c r="K42" s="74"/>
      <c r="L42" s="75">
        <f>AVERAGE(L8:L40)</f>
        <v>10.649162068965518</v>
      </c>
      <c r="M42" s="74"/>
      <c r="N42" s="75">
        <f>AVERAGE(N8:N40)</f>
        <v>5.7982846153846168</v>
      </c>
      <c r="O42" s="74"/>
      <c r="P42" s="75">
        <f>AVERAGE(P8:P40)</f>
        <v>9.7934681818181826</v>
      </c>
      <c r="Q42" s="74"/>
      <c r="R42" s="75">
        <f>AVERAGE(R8:R40)</f>
        <v>11.687915151515151</v>
      </c>
      <c r="S42" s="76"/>
    </row>
    <row r="43" spans="1:19" x14ac:dyDescent="0.3">
      <c r="A43" s="73" t="s">
        <v>28</v>
      </c>
      <c r="B43" s="74"/>
      <c r="C43" s="74"/>
      <c r="D43" s="75">
        <f>MIN(D8:D40)</f>
        <v>11.401899999999999</v>
      </c>
      <c r="E43" s="74"/>
      <c r="F43" s="75">
        <f>MIN(F8:F40)</f>
        <v>19.9909</v>
      </c>
      <c r="G43" s="74"/>
      <c r="H43" s="75">
        <f>MIN(H8:H40)</f>
        <v>13.8985</v>
      </c>
      <c r="I43" s="74"/>
      <c r="J43" s="75">
        <f>MIN(J8:J40)</f>
        <v>-5.7855999999999996</v>
      </c>
      <c r="K43" s="74"/>
      <c r="L43" s="75">
        <f>MIN(L8:L40)</f>
        <v>-1.2221</v>
      </c>
      <c r="M43" s="74"/>
      <c r="N43" s="75">
        <f>MIN(N8:N40)</f>
        <v>-2.516</v>
      </c>
      <c r="O43" s="74"/>
      <c r="P43" s="75">
        <f>MIN(P8:P40)</f>
        <v>5.0423999999999998</v>
      </c>
      <c r="Q43" s="74"/>
      <c r="R43" s="75">
        <f>MIN(R8:R40)</f>
        <v>5.6624999999999996</v>
      </c>
      <c r="S43" s="76"/>
    </row>
    <row r="44" spans="1:19" ht="15" thickBot="1" x14ac:dyDescent="0.35">
      <c r="A44" s="77" t="s">
        <v>29</v>
      </c>
      <c r="B44" s="78"/>
      <c r="C44" s="78"/>
      <c r="D44" s="79">
        <f>MAX(D8:D40)</f>
        <v>19.247399999999999</v>
      </c>
      <c r="E44" s="78"/>
      <c r="F44" s="79">
        <f>MAX(F8:F40)</f>
        <v>48.572099999999999</v>
      </c>
      <c r="G44" s="78"/>
      <c r="H44" s="79">
        <f>MAX(H8:H40)</f>
        <v>40.955599999999997</v>
      </c>
      <c r="I44" s="78"/>
      <c r="J44" s="79">
        <f>MAX(J8:J40)</f>
        <v>30.227399999999999</v>
      </c>
      <c r="K44" s="78"/>
      <c r="L44" s="79">
        <f>MAX(L8:L40)</f>
        <v>19.090900000000001</v>
      </c>
      <c r="M44" s="78"/>
      <c r="N44" s="79">
        <f>MAX(N8:N40)</f>
        <v>11.082800000000001</v>
      </c>
      <c r="O44" s="78"/>
      <c r="P44" s="79">
        <f>MAX(P8:P40)</f>
        <v>12.6988</v>
      </c>
      <c r="Q44" s="78"/>
      <c r="R44" s="79">
        <f>MAX(R8:R40)</f>
        <v>18.665600000000001</v>
      </c>
      <c r="S44" s="80"/>
    </row>
    <row r="45" spans="1:19" x14ac:dyDescent="0.3">
      <c r="A45" s="112" t="s">
        <v>432</v>
      </c>
    </row>
    <row r="46" spans="1:19" x14ac:dyDescent="0.3">
      <c r="A46" s="14" t="s">
        <v>340</v>
      </c>
    </row>
  </sheetData>
  <sheetProtection algorithmName="SHA-512" hashValue="a+Zw1tc76NCury8UNuwAmWgsxBzV4vjTltR9Phv6UCfRn8ZYy7AHZVM7kWidtUXtCFtcw/r5w+EqI3+VrNx+8w==" saltValue="dX7qOmrkqXVo0zn1v/5hn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D04DD9C-C8DB-4A9B-BC2E-ABF5DACA725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C7FC8-ED3F-4EA6-9DA8-F3F1EF968FDF}">
  <sheetPr codeName="Sheet25"/>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1705</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0</v>
      </c>
      <c r="E6" s="57" t="s">
        <v>10</v>
      </c>
      <c r="F6" s="57" t="s">
        <v>0</v>
      </c>
      <c r="G6" s="57" t="s">
        <v>10</v>
      </c>
      <c r="H6" s="57" t="s">
        <v>0</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1706</v>
      </c>
      <c r="B8" s="64">
        <f>VLOOKUP($A8,'Return Data'!$B$7:$R$2700,3,0)</f>
        <v>44174</v>
      </c>
      <c r="C8" s="65">
        <f>VLOOKUP($A8,'Return Data'!$B$7:$R$2700,4,0)</f>
        <v>46.511400000000002</v>
      </c>
      <c r="D8" s="65">
        <f>VLOOKUP($A8,'Return Data'!$B$7:$R$2700,10,0)</f>
        <v>36.1021</v>
      </c>
      <c r="E8" s="66">
        <f t="shared" ref="E8:E16" si="0">RANK(D8,D$8:D$31,0)</f>
        <v>1</v>
      </c>
      <c r="F8" s="65">
        <f>VLOOKUP($A8,'Return Data'!$B$7:$R$2700,11,0)</f>
        <v>32.790300000000002</v>
      </c>
      <c r="G8" s="66">
        <f t="shared" ref="G8:G16" si="1">RANK(F8,F$8:F$31,0)</f>
        <v>1</v>
      </c>
      <c r="H8" s="65">
        <f>VLOOKUP($A8,'Return Data'!$B$7:$R$2700,12,0)</f>
        <v>16.456199999999999</v>
      </c>
      <c r="I8" s="66">
        <f t="shared" ref="I8:I16" si="2">RANK(H8,H$8:H$31,0)</f>
        <v>5</v>
      </c>
      <c r="J8" s="65">
        <f>VLOOKUP($A8,'Return Data'!$B$7:$R$2700,13,0)</f>
        <v>9.0886999999999993</v>
      </c>
      <c r="K8" s="66">
        <f t="shared" ref="K8:K16" si="3">RANK(J8,J$8:J$31,0)</f>
        <v>15</v>
      </c>
      <c r="L8" s="65">
        <f>VLOOKUP($A8,'Return Data'!$B$7:$R$2700,17,0)</f>
        <v>7.8994999999999997</v>
      </c>
      <c r="M8" s="66">
        <f>RANK(L8,L$8:L$31,0)</f>
        <v>16</v>
      </c>
      <c r="N8" s="65">
        <f>VLOOKUP($A8,'Return Data'!$B$7:$R$2700,14,0)</f>
        <v>4.6856</v>
      </c>
      <c r="O8" s="66">
        <f>RANK(N8,N$8:N$31,0)</f>
        <v>18</v>
      </c>
      <c r="P8" s="65">
        <f>VLOOKUP($A8,'Return Data'!$B$7:$R$2700,15,0)</f>
        <v>9.2161000000000008</v>
      </c>
      <c r="Q8" s="66">
        <f>RANK(P8,P$8:P$31,0)</f>
        <v>7</v>
      </c>
      <c r="R8" s="65">
        <f>VLOOKUP($A8,'Return Data'!$B$7:$R$2700,16,0)</f>
        <v>10.572800000000001</v>
      </c>
      <c r="S8" s="67">
        <f>RANK(R8,R$8:R$31,0)</f>
        <v>3</v>
      </c>
    </row>
    <row r="9" spans="1:20" x14ac:dyDescent="0.3">
      <c r="A9" s="63" t="s">
        <v>1707</v>
      </c>
      <c r="B9" s="64">
        <f>VLOOKUP($A9,'Return Data'!$B$7:$R$2700,3,0)</f>
        <v>44174</v>
      </c>
      <c r="C9" s="65">
        <f>VLOOKUP($A9,'Return Data'!$B$7:$R$2700,4,0)</f>
        <v>24.138000000000002</v>
      </c>
      <c r="D9" s="65">
        <f>VLOOKUP($A9,'Return Data'!$B$7:$R$2700,10,0)</f>
        <v>27.339600000000001</v>
      </c>
      <c r="E9" s="66">
        <f t="shared" si="0"/>
        <v>7</v>
      </c>
      <c r="F9" s="65">
        <f>VLOOKUP($A9,'Return Data'!$B$7:$R$2700,11,0)</f>
        <v>24.731100000000001</v>
      </c>
      <c r="G9" s="66">
        <f t="shared" si="1"/>
        <v>6</v>
      </c>
      <c r="H9" s="65">
        <f>VLOOKUP($A9,'Return Data'!$B$7:$R$2700,12,0)</f>
        <v>16.9802</v>
      </c>
      <c r="I9" s="66">
        <f t="shared" si="2"/>
        <v>3</v>
      </c>
      <c r="J9" s="65">
        <f>VLOOKUP($A9,'Return Data'!$B$7:$R$2700,13,0)</f>
        <v>14.1952</v>
      </c>
      <c r="K9" s="66">
        <f t="shared" si="3"/>
        <v>4</v>
      </c>
      <c r="L9" s="65">
        <f>VLOOKUP($A9,'Return Data'!$B$7:$R$2700,17,0)</f>
        <v>8.6628000000000007</v>
      </c>
      <c r="M9" s="66">
        <f t="shared" ref="M9:M31" si="4">RANK(L9,L$8:L$31,0)</f>
        <v>14</v>
      </c>
      <c r="N9" s="65">
        <f>VLOOKUP($A9,'Return Data'!$B$7:$R$2700,14,0)</f>
        <v>7.1951999999999998</v>
      </c>
      <c r="O9" s="66">
        <f t="shared" ref="O9:O31" si="5">RANK(N9,N$8:N$31,0)</f>
        <v>10</v>
      </c>
      <c r="P9" s="65">
        <f>VLOOKUP($A9,'Return Data'!$B$7:$R$2700,15,0)</f>
        <v>8.2304999999999993</v>
      </c>
      <c r="Q9" s="66">
        <f t="shared" ref="Q9:Q31" si="6">RANK(P9,P$8:P$31,0)</f>
        <v>11</v>
      </c>
      <c r="R9" s="65">
        <f>VLOOKUP($A9,'Return Data'!$B$7:$R$2700,16,0)</f>
        <v>9.4726999999999997</v>
      </c>
      <c r="S9" s="67">
        <f t="shared" ref="S9:S30" si="7">RANK(R9,R$8:R$31,0)</f>
        <v>9</v>
      </c>
    </row>
    <row r="10" spans="1:20" x14ac:dyDescent="0.3">
      <c r="A10" s="63" t="s">
        <v>1708</v>
      </c>
      <c r="B10" s="64">
        <f>VLOOKUP($A10,'Return Data'!$B$7:$R$2700,3,0)</f>
        <v>44174</v>
      </c>
      <c r="C10" s="65">
        <f>VLOOKUP($A10,'Return Data'!$B$7:$R$2700,4,0)</f>
        <v>30.8506</v>
      </c>
      <c r="D10" s="65">
        <f>VLOOKUP($A10,'Return Data'!$B$7:$R$2700,10,0)</f>
        <v>20.398099999999999</v>
      </c>
      <c r="E10" s="66">
        <f t="shared" si="0"/>
        <v>15</v>
      </c>
      <c r="F10" s="65">
        <f>VLOOKUP($A10,'Return Data'!$B$7:$R$2700,11,0)</f>
        <v>16.267199999999999</v>
      </c>
      <c r="G10" s="66">
        <f t="shared" si="1"/>
        <v>18</v>
      </c>
      <c r="H10" s="65">
        <f>VLOOKUP($A10,'Return Data'!$B$7:$R$2700,12,0)</f>
        <v>13.7464</v>
      </c>
      <c r="I10" s="66">
        <f t="shared" si="2"/>
        <v>12</v>
      </c>
      <c r="J10" s="65">
        <f>VLOOKUP($A10,'Return Data'!$B$7:$R$2700,13,0)</f>
        <v>14.774699999999999</v>
      </c>
      <c r="K10" s="66">
        <f t="shared" si="3"/>
        <v>3</v>
      </c>
      <c r="L10" s="65">
        <f>VLOOKUP($A10,'Return Data'!$B$7:$R$2700,17,0)</f>
        <v>13.178699999999999</v>
      </c>
      <c r="M10" s="66">
        <f t="shared" si="4"/>
        <v>2</v>
      </c>
      <c r="N10" s="65">
        <f>VLOOKUP($A10,'Return Data'!$B$7:$R$2700,14,0)</f>
        <v>9.9062000000000001</v>
      </c>
      <c r="O10" s="66">
        <f t="shared" si="5"/>
        <v>1</v>
      </c>
      <c r="P10" s="65">
        <f>VLOOKUP($A10,'Return Data'!$B$7:$R$2700,15,0)</f>
        <v>9.7063000000000006</v>
      </c>
      <c r="Q10" s="66">
        <f t="shared" si="6"/>
        <v>4</v>
      </c>
      <c r="R10" s="65">
        <f>VLOOKUP($A10,'Return Data'!$B$7:$R$2700,16,0)</f>
        <v>9.7707999999999995</v>
      </c>
      <c r="S10" s="67">
        <f t="shared" si="7"/>
        <v>7</v>
      </c>
    </row>
    <row r="11" spans="1:20" x14ac:dyDescent="0.3">
      <c r="A11" s="63" t="s">
        <v>1709</v>
      </c>
      <c r="B11" s="64">
        <f>VLOOKUP($A11,'Return Data'!$B$7:$R$2700,3,0)</f>
        <v>44174</v>
      </c>
      <c r="C11" s="65">
        <f>VLOOKUP($A11,'Return Data'!$B$7:$R$2700,4,0)</f>
        <v>36.653799999999997</v>
      </c>
      <c r="D11" s="65">
        <f>VLOOKUP($A11,'Return Data'!$B$7:$R$2700,10,0)</f>
        <v>20.4665</v>
      </c>
      <c r="E11" s="66">
        <f t="shared" si="0"/>
        <v>14</v>
      </c>
      <c r="F11" s="65">
        <f>VLOOKUP($A11,'Return Data'!$B$7:$R$2700,11,0)</f>
        <v>17.511700000000001</v>
      </c>
      <c r="G11" s="66">
        <f t="shared" si="1"/>
        <v>15</v>
      </c>
      <c r="H11" s="65">
        <f>VLOOKUP($A11,'Return Data'!$B$7:$R$2700,12,0)</f>
        <v>12.6486</v>
      </c>
      <c r="I11" s="66">
        <f t="shared" si="2"/>
        <v>13</v>
      </c>
      <c r="J11" s="65">
        <f>VLOOKUP($A11,'Return Data'!$B$7:$R$2700,13,0)</f>
        <v>10.0199</v>
      </c>
      <c r="K11" s="66">
        <f t="shared" si="3"/>
        <v>12</v>
      </c>
      <c r="L11" s="65">
        <f>VLOOKUP($A11,'Return Data'!$B$7:$R$2700,17,0)</f>
        <v>10.183</v>
      </c>
      <c r="M11" s="66">
        <f t="shared" si="4"/>
        <v>7</v>
      </c>
      <c r="N11" s="65">
        <f>VLOOKUP($A11,'Return Data'!$B$7:$R$2700,14,0)</f>
        <v>8.0840999999999994</v>
      </c>
      <c r="O11" s="66">
        <f t="shared" si="5"/>
        <v>5</v>
      </c>
      <c r="P11" s="65">
        <f>VLOOKUP($A11,'Return Data'!$B$7:$R$2700,15,0)</f>
        <v>9.9306999999999999</v>
      </c>
      <c r="Q11" s="66">
        <f t="shared" si="6"/>
        <v>3</v>
      </c>
      <c r="R11" s="65">
        <f>VLOOKUP($A11,'Return Data'!$B$7:$R$2700,16,0)</f>
        <v>10.064</v>
      </c>
      <c r="S11" s="67">
        <f t="shared" si="7"/>
        <v>5</v>
      </c>
    </row>
    <row r="12" spans="1:20" x14ac:dyDescent="0.3">
      <c r="A12" s="63" t="s">
        <v>1710</v>
      </c>
      <c r="B12" s="64">
        <f>VLOOKUP($A12,'Return Data'!$B$7:$R$2700,3,0)</f>
        <v>44174</v>
      </c>
      <c r="C12" s="65">
        <f>VLOOKUP($A12,'Return Data'!$B$7:$R$2700,4,0)</f>
        <v>21.8903</v>
      </c>
      <c r="D12" s="65">
        <f>VLOOKUP($A12,'Return Data'!$B$7:$R$2700,10,0)</f>
        <v>17.7546</v>
      </c>
      <c r="E12" s="66">
        <f t="shared" si="0"/>
        <v>20</v>
      </c>
      <c r="F12" s="65">
        <f>VLOOKUP($A12,'Return Data'!$B$7:$R$2700,11,0)</f>
        <v>22.9514</v>
      </c>
      <c r="G12" s="66">
        <f t="shared" si="1"/>
        <v>8</v>
      </c>
      <c r="H12" s="65">
        <f>VLOOKUP($A12,'Return Data'!$B$7:$R$2700,12,0)</f>
        <v>14.1739</v>
      </c>
      <c r="I12" s="66">
        <f t="shared" si="2"/>
        <v>11</v>
      </c>
      <c r="J12" s="65">
        <f>VLOOKUP($A12,'Return Data'!$B$7:$R$2700,13,0)</f>
        <v>11.885</v>
      </c>
      <c r="K12" s="66">
        <f t="shared" si="3"/>
        <v>8</v>
      </c>
      <c r="L12" s="65">
        <f>VLOOKUP($A12,'Return Data'!$B$7:$R$2700,17,0)</f>
        <v>2.4321000000000002</v>
      </c>
      <c r="M12" s="66">
        <f t="shared" si="4"/>
        <v>20</v>
      </c>
      <c r="N12" s="65">
        <f>VLOOKUP($A12,'Return Data'!$B$7:$R$2700,14,0)</f>
        <v>0.87280000000000002</v>
      </c>
      <c r="O12" s="66">
        <f t="shared" si="5"/>
        <v>20</v>
      </c>
      <c r="P12" s="65">
        <f>VLOOKUP($A12,'Return Data'!$B$7:$R$2700,15,0)</f>
        <v>5.3411</v>
      </c>
      <c r="Q12" s="66">
        <f t="shared" si="6"/>
        <v>19</v>
      </c>
      <c r="R12" s="65">
        <f>VLOOKUP($A12,'Return Data'!$B$7:$R$2700,16,0)</f>
        <v>6.7606999999999999</v>
      </c>
      <c r="S12" s="67">
        <f t="shared" si="7"/>
        <v>21</v>
      </c>
    </row>
    <row r="13" spans="1:20" x14ac:dyDescent="0.3">
      <c r="A13" s="63" t="s">
        <v>1711</v>
      </c>
      <c r="B13" s="64">
        <f>VLOOKUP($A13,'Return Data'!$B$7:$R$2700,3,0)</f>
        <v>44174</v>
      </c>
      <c r="C13" s="65">
        <f>VLOOKUP($A13,'Return Data'!$B$7:$R$2700,4,0)</f>
        <v>73.691199999999995</v>
      </c>
      <c r="D13" s="65">
        <f>VLOOKUP($A13,'Return Data'!$B$7:$R$2700,10,0)</f>
        <v>23.059200000000001</v>
      </c>
      <c r="E13" s="66">
        <f t="shared" si="0"/>
        <v>11</v>
      </c>
      <c r="F13" s="65">
        <f>VLOOKUP($A13,'Return Data'!$B$7:$R$2700,11,0)</f>
        <v>22.748799999999999</v>
      </c>
      <c r="G13" s="66">
        <f t="shared" si="1"/>
        <v>9</v>
      </c>
      <c r="H13" s="65">
        <f>VLOOKUP($A13,'Return Data'!$B$7:$R$2700,12,0)</f>
        <v>16.152899999999999</v>
      </c>
      <c r="I13" s="66">
        <f t="shared" si="2"/>
        <v>6</v>
      </c>
      <c r="J13" s="65">
        <f>VLOOKUP($A13,'Return Data'!$B$7:$R$2700,13,0)</f>
        <v>14.8292</v>
      </c>
      <c r="K13" s="66">
        <f t="shared" si="3"/>
        <v>2</v>
      </c>
      <c r="L13" s="65">
        <f>VLOOKUP($A13,'Return Data'!$B$7:$R$2700,17,0)</f>
        <v>13.0702</v>
      </c>
      <c r="M13" s="66">
        <f t="shared" si="4"/>
        <v>3</v>
      </c>
      <c r="N13" s="65">
        <f>VLOOKUP($A13,'Return Data'!$B$7:$R$2700,14,0)</f>
        <v>9.8564000000000007</v>
      </c>
      <c r="O13" s="66">
        <f t="shared" si="5"/>
        <v>2</v>
      </c>
      <c r="P13" s="65">
        <f>VLOOKUP($A13,'Return Data'!$B$7:$R$2700,15,0)</f>
        <v>9.5853999999999999</v>
      </c>
      <c r="Q13" s="66">
        <f t="shared" si="6"/>
        <v>5</v>
      </c>
      <c r="R13" s="65">
        <f>VLOOKUP($A13,'Return Data'!$B$7:$R$2700,16,0)</f>
        <v>10.207800000000001</v>
      </c>
      <c r="S13" s="67">
        <f t="shared" si="7"/>
        <v>4</v>
      </c>
    </row>
    <row r="14" spans="1:20" x14ac:dyDescent="0.3">
      <c r="A14" s="63" t="s">
        <v>1712</v>
      </c>
      <c r="B14" s="64">
        <f>VLOOKUP($A14,'Return Data'!$B$7:$R$2700,3,0)</f>
        <v>44174</v>
      </c>
      <c r="C14" s="65">
        <f>VLOOKUP($A14,'Return Data'!$B$7:$R$2700,4,0)</f>
        <v>43.48</v>
      </c>
      <c r="D14" s="65">
        <f>VLOOKUP($A14,'Return Data'!$B$7:$R$2700,10,0)</f>
        <v>26.055599999999998</v>
      </c>
      <c r="E14" s="66">
        <f t="shared" si="0"/>
        <v>10</v>
      </c>
      <c r="F14" s="65">
        <f>VLOOKUP($A14,'Return Data'!$B$7:$R$2700,11,0)</f>
        <v>23.046800000000001</v>
      </c>
      <c r="G14" s="66">
        <f t="shared" si="1"/>
        <v>7</v>
      </c>
      <c r="H14" s="65">
        <f>VLOOKUP($A14,'Return Data'!$B$7:$R$2700,12,0)</f>
        <v>14.213100000000001</v>
      </c>
      <c r="I14" s="66">
        <f t="shared" si="2"/>
        <v>10</v>
      </c>
      <c r="J14" s="65">
        <f>VLOOKUP($A14,'Return Data'!$B$7:$R$2700,13,0)</f>
        <v>11.2864</v>
      </c>
      <c r="K14" s="66">
        <f t="shared" si="3"/>
        <v>9</v>
      </c>
      <c r="L14" s="65">
        <f>VLOOKUP($A14,'Return Data'!$B$7:$R$2700,17,0)</f>
        <v>8.8554999999999993</v>
      </c>
      <c r="M14" s="66">
        <f t="shared" si="4"/>
        <v>13</v>
      </c>
      <c r="N14" s="65">
        <f>VLOOKUP($A14,'Return Data'!$B$7:$R$2700,14,0)</f>
        <v>4.8372000000000002</v>
      </c>
      <c r="O14" s="66">
        <f t="shared" si="5"/>
        <v>17</v>
      </c>
      <c r="P14" s="65">
        <f>VLOOKUP($A14,'Return Data'!$B$7:$R$2700,15,0)</f>
        <v>7.6326000000000001</v>
      </c>
      <c r="Q14" s="66">
        <f t="shared" si="6"/>
        <v>17</v>
      </c>
      <c r="R14" s="65">
        <f>VLOOKUP($A14,'Return Data'!$B$7:$R$2700,16,0)</f>
        <v>8.5097000000000005</v>
      </c>
      <c r="S14" s="67">
        <f t="shared" si="7"/>
        <v>17</v>
      </c>
    </row>
    <row r="15" spans="1:20" x14ac:dyDescent="0.3">
      <c r="A15" s="63" t="s">
        <v>1713</v>
      </c>
      <c r="B15" s="64">
        <f>VLOOKUP($A15,'Return Data'!$B$7:$R$2700,3,0)</f>
        <v>44174</v>
      </c>
      <c r="C15" s="65">
        <f>VLOOKUP($A15,'Return Data'!$B$7:$R$2700,4,0)</f>
        <v>23.342199999999998</v>
      </c>
      <c r="D15" s="65">
        <f>VLOOKUP($A15,'Return Data'!$B$7:$R$2700,10,0)</f>
        <v>16.768599999999999</v>
      </c>
      <c r="E15" s="66">
        <f t="shared" si="0"/>
        <v>21</v>
      </c>
      <c r="F15" s="65">
        <f>VLOOKUP($A15,'Return Data'!$B$7:$R$2700,11,0)</f>
        <v>15.504200000000001</v>
      </c>
      <c r="G15" s="66">
        <f t="shared" si="1"/>
        <v>21</v>
      </c>
      <c r="H15" s="65">
        <f>VLOOKUP($A15,'Return Data'!$B$7:$R$2700,12,0)</f>
        <v>9.8315999999999999</v>
      </c>
      <c r="I15" s="66">
        <f t="shared" si="2"/>
        <v>21</v>
      </c>
      <c r="J15" s="65">
        <f>VLOOKUP($A15,'Return Data'!$B$7:$R$2700,13,0)</f>
        <v>6.7458</v>
      </c>
      <c r="K15" s="66">
        <f t="shared" si="3"/>
        <v>20</v>
      </c>
      <c r="L15" s="65">
        <f>VLOOKUP($A15,'Return Data'!$B$7:$R$2700,17,0)</f>
        <v>7.6951000000000001</v>
      </c>
      <c r="M15" s="66">
        <f t="shared" si="4"/>
        <v>17</v>
      </c>
      <c r="N15" s="65">
        <f>VLOOKUP($A15,'Return Data'!$B$7:$R$2700,14,0)</f>
        <v>6.5907</v>
      </c>
      <c r="O15" s="66">
        <f t="shared" si="5"/>
        <v>14</v>
      </c>
      <c r="P15" s="65">
        <f>VLOOKUP($A15,'Return Data'!$B$7:$R$2700,15,0)</f>
        <v>8.0138999999999996</v>
      </c>
      <c r="Q15" s="66">
        <f t="shared" si="6"/>
        <v>15</v>
      </c>
      <c r="R15" s="65">
        <f>VLOOKUP($A15,'Return Data'!$B$7:$R$2700,16,0)</f>
        <v>8.8143999999999991</v>
      </c>
      <c r="S15" s="67">
        <f t="shared" si="7"/>
        <v>16</v>
      </c>
    </row>
    <row r="16" spans="1:20" x14ac:dyDescent="0.3">
      <c r="A16" s="63" t="s">
        <v>1714</v>
      </c>
      <c r="B16" s="64">
        <f>VLOOKUP($A16,'Return Data'!$B$7:$R$2700,3,0)</f>
        <v>44174</v>
      </c>
      <c r="C16" s="65">
        <f>VLOOKUP($A16,'Return Data'!$B$7:$R$2700,4,0)</f>
        <v>66.528999999999996</v>
      </c>
      <c r="D16" s="65">
        <f>VLOOKUP($A16,'Return Data'!$B$7:$R$2700,10,0)</f>
        <v>27.109500000000001</v>
      </c>
      <c r="E16" s="66">
        <f t="shared" si="0"/>
        <v>8</v>
      </c>
      <c r="F16" s="65">
        <f>VLOOKUP($A16,'Return Data'!$B$7:$R$2700,11,0)</f>
        <v>20.507999999999999</v>
      </c>
      <c r="G16" s="66">
        <f t="shared" si="1"/>
        <v>12</v>
      </c>
      <c r="H16" s="65">
        <f>VLOOKUP($A16,'Return Data'!$B$7:$R$2700,12,0)</f>
        <v>12.260400000000001</v>
      </c>
      <c r="I16" s="66">
        <f t="shared" si="2"/>
        <v>14</v>
      </c>
      <c r="J16" s="65">
        <f>VLOOKUP($A16,'Return Data'!$B$7:$R$2700,13,0)</f>
        <v>8.3803999999999998</v>
      </c>
      <c r="K16" s="66">
        <f t="shared" si="3"/>
        <v>18</v>
      </c>
      <c r="L16" s="65">
        <f>VLOOKUP($A16,'Return Data'!$B$7:$R$2700,17,0)</f>
        <v>8.9865999999999993</v>
      </c>
      <c r="M16" s="66">
        <f t="shared" si="4"/>
        <v>12</v>
      </c>
      <c r="N16" s="65">
        <f>VLOOKUP($A16,'Return Data'!$B$7:$R$2700,14,0)</f>
        <v>6.6505999999999998</v>
      </c>
      <c r="O16" s="66">
        <f t="shared" si="5"/>
        <v>13</v>
      </c>
      <c r="P16" s="65">
        <f>VLOOKUP($A16,'Return Data'!$B$7:$R$2700,15,0)</f>
        <v>8.1526999999999994</v>
      </c>
      <c r="Q16" s="66">
        <f t="shared" si="6"/>
        <v>12</v>
      </c>
      <c r="R16" s="65">
        <f>VLOOKUP($A16,'Return Data'!$B$7:$R$2700,16,0)</f>
        <v>9.4562000000000008</v>
      </c>
      <c r="S16" s="67">
        <f t="shared" si="7"/>
        <v>11</v>
      </c>
    </row>
    <row r="17" spans="1:19" x14ac:dyDescent="0.3">
      <c r="A17" s="63" t="s">
        <v>1715</v>
      </c>
      <c r="B17" s="64"/>
      <c r="C17" s="65"/>
      <c r="D17" s="65"/>
      <c r="E17" s="66"/>
      <c r="F17" s="65"/>
      <c r="G17" s="66"/>
      <c r="H17" s="65"/>
      <c r="I17" s="66"/>
      <c r="J17" s="65"/>
      <c r="K17" s="66"/>
      <c r="L17" s="65"/>
      <c r="M17" s="66"/>
      <c r="N17" s="65"/>
      <c r="O17" s="66"/>
      <c r="P17" s="65"/>
      <c r="Q17" s="66"/>
      <c r="R17" s="65"/>
      <c r="S17" s="67"/>
    </row>
    <row r="18" spans="1:19" x14ac:dyDescent="0.3">
      <c r="A18" s="63" t="s">
        <v>1716</v>
      </c>
      <c r="B18" s="64">
        <f>VLOOKUP($A18,'Return Data'!$B$7:$R$2700,3,0)</f>
        <v>44174</v>
      </c>
      <c r="C18" s="65">
        <f>VLOOKUP($A18,'Return Data'!$B$7:$R$2700,4,0)</f>
        <v>53.790799999999997</v>
      </c>
      <c r="D18" s="65">
        <f>VLOOKUP($A18,'Return Data'!$B$7:$R$2700,10,0)</f>
        <v>30.5427</v>
      </c>
      <c r="E18" s="66">
        <f t="shared" ref="E18:E26" si="8">RANK(D18,D$8:D$31,0)</f>
        <v>5</v>
      </c>
      <c r="F18" s="65">
        <f>VLOOKUP($A18,'Return Data'!$B$7:$R$2700,11,0)</f>
        <v>27.342400000000001</v>
      </c>
      <c r="G18" s="66">
        <f t="shared" ref="G18:G26" si="9">RANK(F18,F$8:F$31,0)</f>
        <v>4</v>
      </c>
      <c r="H18" s="65">
        <f>VLOOKUP($A18,'Return Data'!$B$7:$R$2700,12,0)</f>
        <v>15.159599999999999</v>
      </c>
      <c r="I18" s="66">
        <f t="shared" ref="I18:I26" si="10">RANK(H18,H$8:H$31,0)</f>
        <v>7</v>
      </c>
      <c r="J18" s="65">
        <f>VLOOKUP($A18,'Return Data'!$B$7:$R$2700,13,0)</f>
        <v>10.5725</v>
      </c>
      <c r="K18" s="66">
        <f t="shared" ref="K18:K26" si="11">RANK(J18,J$8:J$31,0)</f>
        <v>10</v>
      </c>
      <c r="L18" s="65">
        <f>VLOOKUP($A18,'Return Data'!$B$7:$R$2700,17,0)</f>
        <v>9.1071000000000009</v>
      </c>
      <c r="M18" s="66">
        <f t="shared" si="4"/>
        <v>10</v>
      </c>
      <c r="N18" s="65">
        <f>VLOOKUP($A18,'Return Data'!$B$7:$R$2700,14,0)</f>
        <v>5.7784000000000004</v>
      </c>
      <c r="O18" s="66">
        <f t="shared" si="5"/>
        <v>15</v>
      </c>
      <c r="P18" s="65">
        <f>VLOOKUP($A18,'Return Data'!$B$7:$R$2700,15,0)</f>
        <v>8.6151999999999997</v>
      </c>
      <c r="Q18" s="66">
        <f t="shared" si="6"/>
        <v>8</v>
      </c>
      <c r="R18" s="65">
        <f>VLOOKUP($A18,'Return Data'!$B$7:$R$2700,16,0)</f>
        <v>9.3361000000000001</v>
      </c>
      <c r="S18" s="67">
        <f t="shared" si="7"/>
        <v>12</v>
      </c>
    </row>
    <row r="19" spans="1:19" x14ac:dyDescent="0.3">
      <c r="A19" s="63" t="s">
        <v>1717</v>
      </c>
      <c r="B19" s="64">
        <f>VLOOKUP($A19,'Return Data'!$B$7:$R$2700,3,0)</f>
        <v>44174</v>
      </c>
      <c r="C19" s="65">
        <f>VLOOKUP($A19,'Return Data'!$B$7:$R$2700,4,0)</f>
        <v>44.894599999999997</v>
      </c>
      <c r="D19" s="65">
        <f>VLOOKUP($A19,'Return Data'!$B$7:$R$2700,10,0)</f>
        <v>26.5305</v>
      </c>
      <c r="E19" s="66">
        <f t="shared" si="8"/>
        <v>9</v>
      </c>
      <c r="F19" s="65">
        <f>VLOOKUP($A19,'Return Data'!$B$7:$R$2700,11,0)</f>
        <v>21.8096</v>
      </c>
      <c r="G19" s="66">
        <f t="shared" si="9"/>
        <v>11</v>
      </c>
      <c r="H19" s="65">
        <f>VLOOKUP($A19,'Return Data'!$B$7:$R$2700,12,0)</f>
        <v>14.875500000000001</v>
      </c>
      <c r="I19" s="66">
        <f t="shared" si="10"/>
        <v>9</v>
      </c>
      <c r="J19" s="65">
        <f>VLOOKUP($A19,'Return Data'!$B$7:$R$2700,13,0)</f>
        <v>12.1114</v>
      </c>
      <c r="K19" s="66">
        <f t="shared" si="11"/>
        <v>7</v>
      </c>
      <c r="L19" s="65">
        <f>VLOOKUP($A19,'Return Data'!$B$7:$R$2700,17,0)</f>
        <v>11.2567</v>
      </c>
      <c r="M19" s="66">
        <f t="shared" si="4"/>
        <v>5</v>
      </c>
      <c r="N19" s="65">
        <f>VLOOKUP($A19,'Return Data'!$B$7:$R$2700,14,0)</f>
        <v>7.2374999999999998</v>
      </c>
      <c r="O19" s="66">
        <f t="shared" si="5"/>
        <v>9</v>
      </c>
      <c r="P19" s="65">
        <f>VLOOKUP($A19,'Return Data'!$B$7:$R$2700,15,0)</f>
        <v>8.5063999999999993</v>
      </c>
      <c r="Q19" s="66">
        <f t="shared" si="6"/>
        <v>9</v>
      </c>
      <c r="R19" s="65">
        <f>VLOOKUP($A19,'Return Data'!$B$7:$R$2700,16,0)</f>
        <v>8.9736999999999991</v>
      </c>
      <c r="S19" s="67">
        <f t="shared" si="7"/>
        <v>14</v>
      </c>
    </row>
    <row r="20" spans="1:19" x14ac:dyDescent="0.3">
      <c r="A20" s="63" t="s">
        <v>1718</v>
      </c>
      <c r="B20" s="64">
        <f>VLOOKUP($A20,'Return Data'!$B$7:$R$2700,3,0)</f>
        <v>44174</v>
      </c>
      <c r="C20" s="65">
        <f>VLOOKUP($A20,'Return Data'!$B$7:$R$2700,4,0)</f>
        <v>53.073700000000002</v>
      </c>
      <c r="D20" s="65">
        <f>VLOOKUP($A20,'Return Data'!$B$7:$R$2700,10,0)</f>
        <v>22.463899999999999</v>
      </c>
      <c r="E20" s="66">
        <f t="shared" si="8"/>
        <v>12</v>
      </c>
      <c r="F20" s="65">
        <f>VLOOKUP($A20,'Return Data'!$B$7:$R$2700,11,0)</f>
        <v>22.511600000000001</v>
      </c>
      <c r="G20" s="66">
        <f t="shared" si="9"/>
        <v>10</v>
      </c>
      <c r="H20" s="65">
        <f>VLOOKUP($A20,'Return Data'!$B$7:$R$2700,12,0)</f>
        <v>15.0418</v>
      </c>
      <c r="I20" s="66">
        <f t="shared" si="10"/>
        <v>8</v>
      </c>
      <c r="J20" s="65">
        <f>VLOOKUP($A20,'Return Data'!$B$7:$R$2700,13,0)</f>
        <v>12.189500000000001</v>
      </c>
      <c r="K20" s="66">
        <f t="shared" si="11"/>
        <v>6</v>
      </c>
      <c r="L20" s="65">
        <f>VLOOKUP($A20,'Return Data'!$B$7:$R$2700,17,0)</f>
        <v>11.253299999999999</v>
      </c>
      <c r="M20" s="66">
        <f t="shared" si="4"/>
        <v>6</v>
      </c>
      <c r="N20" s="65">
        <f>VLOOKUP($A20,'Return Data'!$B$7:$R$2700,14,0)</f>
        <v>9.1402999999999999</v>
      </c>
      <c r="O20" s="66">
        <f t="shared" si="5"/>
        <v>4</v>
      </c>
      <c r="P20" s="65">
        <f>VLOOKUP($A20,'Return Data'!$B$7:$R$2700,15,0)</f>
        <v>10.7559</v>
      </c>
      <c r="Q20" s="66">
        <f t="shared" si="6"/>
        <v>2</v>
      </c>
      <c r="R20" s="65">
        <f>VLOOKUP($A20,'Return Data'!$B$7:$R$2700,16,0)</f>
        <v>11.096299999999999</v>
      </c>
      <c r="S20" s="67">
        <f t="shared" si="7"/>
        <v>1</v>
      </c>
    </row>
    <row r="21" spans="1:19" x14ac:dyDescent="0.3">
      <c r="A21" s="63" t="s">
        <v>1719</v>
      </c>
      <c r="B21" s="64">
        <f>VLOOKUP($A21,'Return Data'!$B$7:$R$2700,3,0)</f>
        <v>44174</v>
      </c>
      <c r="C21" s="65">
        <f>VLOOKUP($A21,'Return Data'!$B$7:$R$2700,4,0)</f>
        <v>26.098800000000001</v>
      </c>
      <c r="D21" s="65">
        <f>VLOOKUP($A21,'Return Data'!$B$7:$R$2700,10,0)</f>
        <v>20.229500000000002</v>
      </c>
      <c r="E21" s="66">
        <f t="shared" si="8"/>
        <v>16</v>
      </c>
      <c r="F21" s="65">
        <f>VLOOKUP($A21,'Return Data'!$B$7:$R$2700,11,0)</f>
        <v>19.401900000000001</v>
      </c>
      <c r="G21" s="66">
        <f t="shared" si="9"/>
        <v>13</v>
      </c>
      <c r="H21" s="65">
        <f>VLOOKUP($A21,'Return Data'!$B$7:$R$2700,12,0)</f>
        <v>11.7189</v>
      </c>
      <c r="I21" s="66">
        <f t="shared" si="10"/>
        <v>16</v>
      </c>
      <c r="J21" s="65">
        <f>VLOOKUP($A21,'Return Data'!$B$7:$R$2700,13,0)</f>
        <v>9.1125000000000007</v>
      </c>
      <c r="K21" s="66">
        <f t="shared" si="11"/>
        <v>14</v>
      </c>
      <c r="L21" s="65">
        <f>VLOOKUP($A21,'Return Data'!$B$7:$R$2700,17,0)</f>
        <v>9.2751999999999999</v>
      </c>
      <c r="M21" s="66">
        <f t="shared" si="4"/>
        <v>9</v>
      </c>
      <c r="N21" s="65">
        <f>VLOOKUP($A21,'Return Data'!$B$7:$R$2700,14,0)</f>
        <v>6.8319000000000001</v>
      </c>
      <c r="O21" s="66">
        <f t="shared" si="5"/>
        <v>12</v>
      </c>
      <c r="P21" s="65">
        <f>VLOOKUP($A21,'Return Data'!$B$7:$R$2700,15,0)</f>
        <v>8.5018999999999991</v>
      </c>
      <c r="Q21" s="66">
        <f t="shared" si="6"/>
        <v>10</v>
      </c>
      <c r="R21" s="65">
        <f>VLOOKUP($A21,'Return Data'!$B$7:$R$2700,16,0)</f>
        <v>9.2652000000000001</v>
      </c>
      <c r="S21" s="67">
        <f t="shared" si="7"/>
        <v>13</v>
      </c>
    </row>
    <row r="22" spans="1:19" x14ac:dyDescent="0.3">
      <c r="A22" s="63" t="s">
        <v>1720</v>
      </c>
      <c r="B22" s="64">
        <f>VLOOKUP($A22,'Return Data'!$B$7:$R$2700,3,0)</f>
        <v>44174</v>
      </c>
      <c r="C22" s="65">
        <f>VLOOKUP($A22,'Return Data'!$B$7:$R$2700,4,0)</f>
        <v>16.047899999999998</v>
      </c>
      <c r="D22" s="65">
        <f>VLOOKUP($A22,'Return Data'!$B$7:$R$2700,10,0)</f>
        <v>29.4876</v>
      </c>
      <c r="E22" s="66">
        <f t="shared" si="8"/>
        <v>6</v>
      </c>
      <c r="F22" s="65">
        <f>VLOOKUP($A22,'Return Data'!$B$7:$R$2700,11,0)</f>
        <v>18.2117</v>
      </c>
      <c r="G22" s="66">
        <f t="shared" si="9"/>
        <v>14</v>
      </c>
      <c r="H22" s="65">
        <f>VLOOKUP($A22,'Return Data'!$B$7:$R$2700,12,0)</f>
        <v>11.7692</v>
      </c>
      <c r="I22" s="66">
        <f t="shared" si="10"/>
        <v>15</v>
      </c>
      <c r="J22" s="65">
        <f>VLOOKUP($A22,'Return Data'!$B$7:$R$2700,13,0)</f>
        <v>8.4079999999999995</v>
      </c>
      <c r="K22" s="66">
        <f t="shared" si="11"/>
        <v>17</v>
      </c>
      <c r="L22" s="65">
        <f>VLOOKUP($A22,'Return Data'!$B$7:$R$2700,17,0)</f>
        <v>8.4481999999999999</v>
      </c>
      <c r="M22" s="66">
        <f t="shared" si="4"/>
        <v>15</v>
      </c>
      <c r="N22" s="65">
        <f>VLOOKUP($A22,'Return Data'!$B$7:$R$2700,14,0)</f>
        <v>8.0386000000000006</v>
      </c>
      <c r="O22" s="66">
        <f t="shared" si="5"/>
        <v>6</v>
      </c>
      <c r="P22" s="65"/>
      <c r="Q22" s="66"/>
      <c r="R22" s="65">
        <f>VLOOKUP($A22,'Return Data'!$B$7:$R$2700,16,0)</f>
        <v>9.8706999999999994</v>
      </c>
      <c r="S22" s="67">
        <f t="shared" si="7"/>
        <v>6</v>
      </c>
    </row>
    <row r="23" spans="1:19" x14ac:dyDescent="0.3">
      <c r="A23" s="63" t="s">
        <v>1721</v>
      </c>
      <c r="B23" s="64">
        <f>VLOOKUP($A23,'Return Data'!$B$7:$R$2700,3,0)</f>
        <v>44174</v>
      </c>
      <c r="C23" s="65">
        <f>VLOOKUP($A23,'Return Data'!$B$7:$R$2700,4,0)</f>
        <v>40.721699999999998</v>
      </c>
      <c r="D23" s="65">
        <f>VLOOKUP($A23,'Return Data'!$B$7:$R$2700,10,0)</f>
        <v>30.921299999999999</v>
      </c>
      <c r="E23" s="66">
        <f t="shared" si="8"/>
        <v>4</v>
      </c>
      <c r="F23" s="65">
        <f>VLOOKUP($A23,'Return Data'!$B$7:$R$2700,11,0)</f>
        <v>27.281099999999999</v>
      </c>
      <c r="G23" s="66">
        <f t="shared" si="9"/>
        <v>5</v>
      </c>
      <c r="H23" s="65">
        <f>VLOOKUP($A23,'Return Data'!$B$7:$R$2700,12,0)</f>
        <v>19.491599999999998</v>
      </c>
      <c r="I23" s="66">
        <f t="shared" si="10"/>
        <v>2</v>
      </c>
      <c r="J23" s="65">
        <f>VLOOKUP($A23,'Return Data'!$B$7:$R$2700,13,0)</f>
        <v>15.3956</v>
      </c>
      <c r="K23" s="66">
        <f t="shared" si="11"/>
        <v>1</v>
      </c>
      <c r="L23" s="65">
        <f>VLOOKUP($A23,'Return Data'!$B$7:$R$2700,17,0)</f>
        <v>13.9015</v>
      </c>
      <c r="M23" s="66">
        <f t="shared" si="4"/>
        <v>1</v>
      </c>
      <c r="N23" s="65">
        <f>VLOOKUP($A23,'Return Data'!$B$7:$R$2700,14,0)</f>
        <v>9.1468000000000007</v>
      </c>
      <c r="O23" s="66">
        <f t="shared" si="5"/>
        <v>3</v>
      </c>
      <c r="P23" s="65">
        <f>VLOOKUP($A23,'Return Data'!$B$7:$R$2700,15,0)</f>
        <v>10.859400000000001</v>
      </c>
      <c r="Q23" s="66">
        <f t="shared" si="6"/>
        <v>1</v>
      </c>
      <c r="R23" s="65">
        <f>VLOOKUP($A23,'Return Data'!$B$7:$R$2700,16,0)</f>
        <v>10.666399999999999</v>
      </c>
      <c r="S23" s="67">
        <f t="shared" si="7"/>
        <v>2</v>
      </c>
    </row>
    <row r="24" spans="1:19" x14ac:dyDescent="0.3">
      <c r="A24" s="63" t="s">
        <v>1722</v>
      </c>
      <c r="B24" s="64">
        <f>VLOOKUP($A24,'Return Data'!$B$7:$R$2700,3,0)</f>
        <v>44174</v>
      </c>
      <c r="C24" s="65">
        <f>VLOOKUP($A24,'Return Data'!$B$7:$R$2700,4,0)</f>
        <v>41.661499999999997</v>
      </c>
      <c r="D24" s="65">
        <f>VLOOKUP($A24,'Return Data'!$B$7:$R$2700,10,0)</f>
        <v>20.5684</v>
      </c>
      <c r="E24" s="66">
        <f t="shared" si="8"/>
        <v>13</v>
      </c>
      <c r="F24" s="65">
        <f>VLOOKUP($A24,'Return Data'!$B$7:$R$2700,11,0)</f>
        <v>16.926500000000001</v>
      </c>
      <c r="G24" s="66">
        <f t="shared" si="9"/>
        <v>16</v>
      </c>
      <c r="H24" s="65">
        <f>VLOOKUP($A24,'Return Data'!$B$7:$R$2700,12,0)</f>
        <v>11.0388</v>
      </c>
      <c r="I24" s="66">
        <f t="shared" si="10"/>
        <v>17</v>
      </c>
      <c r="J24" s="65">
        <f>VLOOKUP($A24,'Return Data'!$B$7:$R$2700,13,0)</f>
        <v>8.9985999999999997</v>
      </c>
      <c r="K24" s="66">
        <f t="shared" si="11"/>
        <v>16</v>
      </c>
      <c r="L24" s="65">
        <f>VLOOKUP($A24,'Return Data'!$B$7:$R$2700,17,0)</f>
        <v>9.0617000000000001</v>
      </c>
      <c r="M24" s="66">
        <f t="shared" si="4"/>
        <v>11</v>
      </c>
      <c r="N24" s="65">
        <f>VLOOKUP($A24,'Return Data'!$B$7:$R$2700,14,0)</f>
        <v>6.9381000000000004</v>
      </c>
      <c r="O24" s="66">
        <f t="shared" si="5"/>
        <v>11</v>
      </c>
      <c r="P24" s="65">
        <f>VLOOKUP($A24,'Return Data'!$B$7:$R$2700,15,0)</f>
        <v>7.9276</v>
      </c>
      <c r="Q24" s="66">
        <f t="shared" si="6"/>
        <v>16</v>
      </c>
      <c r="R24" s="65">
        <f>VLOOKUP($A24,'Return Data'!$B$7:$R$2700,16,0)</f>
        <v>8.1130999999999993</v>
      </c>
      <c r="S24" s="67">
        <f t="shared" si="7"/>
        <v>19</v>
      </c>
    </row>
    <row r="25" spans="1:19" x14ac:dyDescent="0.3">
      <c r="A25" s="63" t="s">
        <v>1723</v>
      </c>
      <c r="B25" s="64">
        <f>VLOOKUP($A25,'Return Data'!$B$7:$R$2700,3,0)</f>
        <v>44174</v>
      </c>
      <c r="C25" s="65">
        <f>VLOOKUP($A25,'Return Data'!$B$7:$R$2700,4,0)</f>
        <v>66.403499999999994</v>
      </c>
      <c r="D25" s="65">
        <f>VLOOKUP($A25,'Return Data'!$B$7:$R$2700,10,0)</f>
        <v>19.805599999999998</v>
      </c>
      <c r="E25" s="66">
        <f t="shared" si="8"/>
        <v>17</v>
      </c>
      <c r="F25" s="65">
        <f>VLOOKUP($A25,'Return Data'!$B$7:$R$2700,11,0)</f>
        <v>15.507099999999999</v>
      </c>
      <c r="G25" s="66">
        <f t="shared" si="9"/>
        <v>20</v>
      </c>
      <c r="H25" s="65">
        <f>VLOOKUP($A25,'Return Data'!$B$7:$R$2700,12,0)</f>
        <v>10.808299999999999</v>
      </c>
      <c r="I25" s="66">
        <f t="shared" si="10"/>
        <v>18</v>
      </c>
      <c r="J25" s="65">
        <f>VLOOKUP($A25,'Return Data'!$B$7:$R$2700,13,0)</f>
        <v>10.416399999999999</v>
      </c>
      <c r="K25" s="66">
        <f t="shared" si="11"/>
        <v>11</v>
      </c>
      <c r="L25" s="65">
        <f>VLOOKUP($A25,'Return Data'!$B$7:$R$2700,17,0)</f>
        <v>10.1755</v>
      </c>
      <c r="M25" s="66">
        <f t="shared" si="4"/>
        <v>8</v>
      </c>
      <c r="N25" s="65">
        <f>VLOOKUP($A25,'Return Data'!$B$7:$R$2700,14,0)</f>
        <v>7.4221000000000004</v>
      </c>
      <c r="O25" s="66">
        <f t="shared" si="5"/>
        <v>7</v>
      </c>
      <c r="P25" s="65">
        <f>VLOOKUP($A25,'Return Data'!$B$7:$R$2700,15,0)</f>
        <v>8.1442999999999994</v>
      </c>
      <c r="Q25" s="66">
        <f t="shared" si="6"/>
        <v>13</v>
      </c>
      <c r="R25" s="65">
        <f>VLOOKUP($A25,'Return Data'!$B$7:$R$2700,16,0)</f>
        <v>8.2830999999999992</v>
      </c>
      <c r="S25" s="67">
        <f t="shared" si="7"/>
        <v>18</v>
      </c>
    </row>
    <row r="26" spans="1:19" x14ac:dyDescent="0.3">
      <c r="A26" s="63" t="s">
        <v>1724</v>
      </c>
      <c r="B26" s="64">
        <f>VLOOKUP($A26,'Return Data'!$B$7:$R$2700,3,0)</f>
        <v>44174</v>
      </c>
      <c r="C26" s="65">
        <f>VLOOKUP($A26,'Return Data'!$B$7:$R$2700,4,0)</f>
        <v>42.464199999999998</v>
      </c>
      <c r="D26" s="65">
        <f>VLOOKUP($A26,'Return Data'!$B$7:$R$2700,10,0)</f>
        <v>17.998899999999999</v>
      </c>
      <c r="E26" s="66">
        <f t="shared" si="8"/>
        <v>19</v>
      </c>
      <c r="F26" s="65">
        <f>VLOOKUP($A26,'Return Data'!$B$7:$R$2700,11,0)</f>
        <v>15.8118</v>
      </c>
      <c r="G26" s="66">
        <f t="shared" si="9"/>
        <v>19</v>
      </c>
      <c r="H26" s="65">
        <f>VLOOKUP($A26,'Return Data'!$B$7:$R$2700,12,0)</f>
        <v>10.548999999999999</v>
      </c>
      <c r="I26" s="66">
        <f t="shared" si="10"/>
        <v>19</v>
      </c>
      <c r="J26" s="65">
        <f>VLOOKUP($A26,'Return Data'!$B$7:$R$2700,13,0)</f>
        <v>-8.0654000000000003</v>
      </c>
      <c r="K26" s="66">
        <f t="shared" si="11"/>
        <v>21</v>
      </c>
      <c r="L26" s="65">
        <f>VLOOKUP($A26,'Return Data'!$B$7:$R$2700,17,0)</f>
        <v>-2.3079999999999998</v>
      </c>
      <c r="M26" s="66">
        <f t="shared" si="4"/>
        <v>21</v>
      </c>
      <c r="N26" s="65">
        <f>VLOOKUP($A26,'Return Data'!$B$7:$R$2700,14,0)</f>
        <v>-0.2651</v>
      </c>
      <c r="O26" s="66">
        <f t="shared" si="5"/>
        <v>21</v>
      </c>
      <c r="P26" s="65">
        <f>VLOOKUP($A26,'Return Data'!$B$7:$R$2700,15,0)</f>
        <v>4.0678999999999998</v>
      </c>
      <c r="Q26" s="66">
        <f t="shared" si="6"/>
        <v>20</v>
      </c>
      <c r="R26" s="65">
        <f>VLOOKUP($A26,'Return Data'!$B$7:$R$2700,16,0)</f>
        <v>6.6765999999999996</v>
      </c>
      <c r="S26" s="67">
        <f t="shared" si="7"/>
        <v>22</v>
      </c>
    </row>
    <row r="27" spans="1:19" x14ac:dyDescent="0.3">
      <c r="A27" s="63" t="s">
        <v>1725</v>
      </c>
      <c r="B27" s="64"/>
      <c r="C27" s="65"/>
      <c r="D27" s="65"/>
      <c r="E27" s="66"/>
      <c r="F27" s="65"/>
      <c r="G27" s="66"/>
      <c r="H27" s="65"/>
      <c r="I27" s="66"/>
      <c r="J27" s="65"/>
      <c r="K27" s="66"/>
      <c r="L27" s="65"/>
      <c r="M27" s="66"/>
      <c r="N27" s="65"/>
      <c r="O27" s="66"/>
      <c r="P27" s="65"/>
      <c r="Q27" s="66"/>
      <c r="R27" s="65"/>
      <c r="S27" s="67"/>
    </row>
    <row r="28" spans="1:19" x14ac:dyDescent="0.3">
      <c r="A28" s="63" t="s">
        <v>1726</v>
      </c>
      <c r="B28" s="64">
        <f>VLOOKUP($A28,'Return Data'!$B$7:$R$2700,3,0)</f>
        <v>44174</v>
      </c>
      <c r="C28" s="65">
        <f>VLOOKUP($A28,'Return Data'!$B$7:$R$2700,4,0)</f>
        <v>49.4499</v>
      </c>
      <c r="D28" s="65">
        <f>VLOOKUP($A28,'Return Data'!$B$7:$R$2700,10,0)</f>
        <v>32.641599999999997</v>
      </c>
      <c r="E28" s="66">
        <f>RANK(D28,D$8:D$31,0)</f>
        <v>3</v>
      </c>
      <c r="F28" s="65">
        <f>VLOOKUP($A28,'Return Data'!$B$7:$R$2700,11,0)</f>
        <v>27.982800000000001</v>
      </c>
      <c r="G28" s="66">
        <f>RANK(F28,F$8:F$31,0)</f>
        <v>3</v>
      </c>
      <c r="H28" s="65">
        <f>VLOOKUP($A28,'Return Data'!$B$7:$R$2700,12,0)</f>
        <v>16.7728</v>
      </c>
      <c r="I28" s="66">
        <f>RANK(H28,H$8:H$31,0)</f>
        <v>4</v>
      </c>
      <c r="J28" s="65">
        <f>VLOOKUP($A28,'Return Data'!$B$7:$R$2700,13,0)</f>
        <v>14.156000000000001</v>
      </c>
      <c r="K28" s="66">
        <f>RANK(J28,J$8:J$31,0)</f>
        <v>5</v>
      </c>
      <c r="L28" s="65">
        <f>VLOOKUP($A28,'Return Data'!$B$7:$R$2700,17,0)</f>
        <v>11.526899999999999</v>
      </c>
      <c r="M28" s="66">
        <f t="shared" si="4"/>
        <v>4</v>
      </c>
      <c r="N28" s="65">
        <f>VLOOKUP($A28,'Return Data'!$B$7:$R$2700,14,0)</f>
        <v>7.2889999999999997</v>
      </c>
      <c r="O28" s="66">
        <f t="shared" si="5"/>
        <v>8</v>
      </c>
      <c r="P28" s="65">
        <f>VLOOKUP($A28,'Return Data'!$B$7:$R$2700,15,0)</f>
        <v>9.2766000000000002</v>
      </c>
      <c r="Q28" s="66">
        <f t="shared" si="6"/>
        <v>6</v>
      </c>
      <c r="R28" s="65">
        <f>VLOOKUP($A28,'Return Data'!$B$7:$R$2700,16,0)</f>
        <v>9.6351999999999993</v>
      </c>
      <c r="S28" s="67">
        <f t="shared" si="7"/>
        <v>8</v>
      </c>
    </row>
    <row r="29" spans="1:19" x14ac:dyDescent="0.3">
      <c r="A29" s="63" t="s">
        <v>1727</v>
      </c>
      <c r="B29" s="64">
        <f>VLOOKUP($A29,'Return Data'!$B$7:$R$2700,3,0)</f>
        <v>44174</v>
      </c>
      <c r="C29" s="65">
        <f>VLOOKUP($A29,'Return Data'!$B$7:$R$2700,4,0)</f>
        <v>21.754100000000001</v>
      </c>
      <c r="D29" s="65">
        <f>VLOOKUP($A29,'Return Data'!$B$7:$R$2700,10,0)</f>
        <v>18.3461</v>
      </c>
      <c r="E29" s="66">
        <f>RANK(D29,D$8:D$31,0)</f>
        <v>18</v>
      </c>
      <c r="F29" s="65">
        <f>VLOOKUP($A29,'Return Data'!$B$7:$R$2700,11,0)</f>
        <v>16.656700000000001</v>
      </c>
      <c r="G29" s="66">
        <f>RANK(F29,F$8:F$31,0)</f>
        <v>17</v>
      </c>
      <c r="H29" s="65">
        <f>VLOOKUP($A29,'Return Data'!$B$7:$R$2700,12,0)</f>
        <v>10.5342</v>
      </c>
      <c r="I29" s="66">
        <f>RANK(H29,H$8:H$31,0)</f>
        <v>20</v>
      </c>
      <c r="J29" s="65">
        <f>VLOOKUP($A29,'Return Data'!$B$7:$R$2700,13,0)</f>
        <v>8.0711999999999993</v>
      </c>
      <c r="K29" s="66">
        <f>RANK(J29,J$8:J$31,0)</f>
        <v>19</v>
      </c>
      <c r="L29" s="65">
        <f>VLOOKUP($A29,'Return Data'!$B$7:$R$2700,17,0)</f>
        <v>5.4592000000000001</v>
      </c>
      <c r="M29" s="66">
        <f t="shared" si="4"/>
        <v>19</v>
      </c>
      <c r="N29" s="65">
        <f>VLOOKUP($A29,'Return Data'!$B$7:$R$2700,14,0)</f>
        <v>3.6017999999999999</v>
      </c>
      <c r="O29" s="66">
        <f t="shared" si="5"/>
        <v>19</v>
      </c>
      <c r="P29" s="65">
        <f>VLOOKUP($A29,'Return Data'!$B$7:$R$2700,15,0)</f>
        <v>6.782</v>
      </c>
      <c r="Q29" s="66">
        <f t="shared" si="6"/>
        <v>18</v>
      </c>
      <c r="R29" s="65">
        <f>VLOOKUP($A29,'Return Data'!$B$7:$R$2700,16,0)</f>
        <v>7.8114999999999997</v>
      </c>
      <c r="S29" s="67">
        <f t="shared" si="7"/>
        <v>20</v>
      </c>
    </row>
    <row r="30" spans="1:19" x14ac:dyDescent="0.3">
      <c r="A30" s="63" t="s">
        <v>1728</v>
      </c>
      <c r="B30" s="64">
        <f>VLOOKUP($A30,'Return Data'!$B$7:$R$2700,3,0)</f>
        <v>44174</v>
      </c>
      <c r="C30" s="65">
        <f>VLOOKUP($A30,'Return Data'!$B$7:$R$2700,4,0)</f>
        <v>1.2119</v>
      </c>
      <c r="D30" s="65">
        <f>VLOOKUP($A30,'Return Data'!$B$7:$R$2700,10,0)</f>
        <v>8.4830000000000005</v>
      </c>
      <c r="E30" s="66">
        <f>RANK(D30,D$8:D$31,0)</f>
        <v>22</v>
      </c>
      <c r="F30" s="65">
        <f>VLOOKUP($A30,'Return Data'!$B$7:$R$2700,11,0)</f>
        <v>8.6725999999999992</v>
      </c>
      <c r="G30" s="66">
        <f>RANK(F30,F$8:F$31,0)</f>
        <v>22</v>
      </c>
      <c r="H30" s="65"/>
      <c r="I30" s="66"/>
      <c r="J30" s="65"/>
      <c r="K30" s="66"/>
      <c r="L30" s="65"/>
      <c r="M30" s="66"/>
      <c r="N30" s="65"/>
      <c r="O30" s="66"/>
      <c r="P30" s="65"/>
      <c r="Q30" s="66"/>
      <c r="R30" s="65">
        <f>VLOOKUP($A30,'Return Data'!$B$7:$R$2700,16,0)</f>
        <v>8.8788</v>
      </c>
      <c r="S30" s="67">
        <f t="shared" si="7"/>
        <v>15</v>
      </c>
    </row>
    <row r="31" spans="1:19" x14ac:dyDescent="0.3">
      <c r="A31" s="63" t="s">
        <v>1729</v>
      </c>
      <c r="B31" s="64">
        <f>VLOOKUP($A31,'Return Data'!$B$7:$R$2700,3,0)</f>
        <v>44174</v>
      </c>
      <c r="C31" s="65">
        <f>VLOOKUP($A31,'Return Data'!$B$7:$R$2700,4,0)</f>
        <v>47.436900000000001</v>
      </c>
      <c r="D31" s="65">
        <f>VLOOKUP($A31,'Return Data'!$B$7:$R$2700,10,0)</f>
        <v>34.792700000000004</v>
      </c>
      <c r="E31" s="66">
        <f>RANK(D31,D$8:D$31,0)</f>
        <v>2</v>
      </c>
      <c r="F31" s="65">
        <f>VLOOKUP($A31,'Return Data'!$B$7:$R$2700,11,0)</f>
        <v>29.720099999999999</v>
      </c>
      <c r="G31" s="66">
        <f>RANK(F31,F$8:F$31,0)</f>
        <v>2</v>
      </c>
      <c r="H31" s="65">
        <f>VLOOKUP($A31,'Return Data'!$B$7:$R$2700,12,0)</f>
        <v>19.851299999999998</v>
      </c>
      <c r="I31" s="66">
        <f>RANK(H31,H$8:H$31,0)</f>
        <v>1</v>
      </c>
      <c r="J31" s="65">
        <f>VLOOKUP($A31,'Return Data'!$B$7:$R$2700,13,0)</f>
        <v>9.9910999999999994</v>
      </c>
      <c r="K31" s="66">
        <f>RANK(J31,J$8:J$31,0)</f>
        <v>13</v>
      </c>
      <c r="L31" s="65">
        <f>VLOOKUP($A31,'Return Data'!$B$7:$R$2700,17,0)</f>
        <v>6.8243999999999998</v>
      </c>
      <c r="M31" s="66">
        <f t="shared" si="4"/>
        <v>18</v>
      </c>
      <c r="N31" s="65">
        <f>VLOOKUP($A31,'Return Data'!$B$7:$R$2700,14,0)</f>
        <v>5.7146999999999997</v>
      </c>
      <c r="O31" s="66">
        <f t="shared" si="5"/>
        <v>16</v>
      </c>
      <c r="P31" s="65">
        <f>VLOOKUP($A31,'Return Data'!$B$7:$R$2700,15,0)</f>
        <v>8.1245999999999992</v>
      </c>
      <c r="Q31" s="66">
        <f t="shared" si="6"/>
        <v>14</v>
      </c>
      <c r="R31" s="65">
        <f>VLOOKUP($A31,'Return Data'!$B$7:$R$2700,16,0)</f>
        <v>9.4632000000000005</v>
      </c>
      <c r="S31" s="67">
        <f>RANK(R31,R$8:R$31,0)</f>
        <v>10</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23.993890909090904</v>
      </c>
      <c r="E33" s="74"/>
      <c r="F33" s="75">
        <f>AVERAGE(F8:F31)</f>
        <v>21.086154545454544</v>
      </c>
      <c r="G33" s="74"/>
      <c r="H33" s="75">
        <f>AVERAGE(H8:H31)</f>
        <v>14.003538095238095</v>
      </c>
      <c r="I33" s="74"/>
      <c r="J33" s="75">
        <f>AVERAGE(J8:J31)</f>
        <v>10.122033333333334</v>
      </c>
      <c r="K33" s="74"/>
      <c r="L33" s="75">
        <f>AVERAGE(L8:L31)</f>
        <v>8.806914285714285</v>
      </c>
      <c r="M33" s="74"/>
      <c r="N33" s="75">
        <f>AVERAGE(N8:N31)</f>
        <v>6.4548999999999994</v>
      </c>
      <c r="O33" s="74"/>
      <c r="P33" s="75">
        <f>AVERAGE(P8:P31)</f>
        <v>8.3685549999999989</v>
      </c>
      <c r="Q33" s="74"/>
      <c r="R33" s="75">
        <f>AVERAGE(R8:R31)</f>
        <v>9.1681363636363642</v>
      </c>
      <c r="S33" s="76"/>
    </row>
    <row r="34" spans="1:19" x14ac:dyDescent="0.3">
      <c r="A34" s="73" t="s">
        <v>28</v>
      </c>
      <c r="B34" s="74"/>
      <c r="C34" s="74"/>
      <c r="D34" s="75">
        <f>MIN(D8:D31)</f>
        <v>8.4830000000000005</v>
      </c>
      <c r="E34" s="74"/>
      <c r="F34" s="75">
        <f>MIN(F8:F31)</f>
        <v>8.6725999999999992</v>
      </c>
      <c r="G34" s="74"/>
      <c r="H34" s="75">
        <f>MIN(H8:H31)</f>
        <v>9.8315999999999999</v>
      </c>
      <c r="I34" s="74"/>
      <c r="J34" s="75">
        <f>MIN(J8:J31)</f>
        <v>-8.0654000000000003</v>
      </c>
      <c r="K34" s="74"/>
      <c r="L34" s="75">
        <f>MIN(L8:L31)</f>
        <v>-2.3079999999999998</v>
      </c>
      <c r="M34" s="74"/>
      <c r="N34" s="75">
        <f>MIN(N8:N31)</f>
        <v>-0.2651</v>
      </c>
      <c r="O34" s="74"/>
      <c r="P34" s="75">
        <f>MIN(P8:P31)</f>
        <v>4.0678999999999998</v>
      </c>
      <c r="Q34" s="74"/>
      <c r="R34" s="75">
        <f>MIN(R8:R31)</f>
        <v>6.6765999999999996</v>
      </c>
      <c r="S34" s="76"/>
    </row>
    <row r="35" spans="1:19" ht="15" thickBot="1" x14ac:dyDescent="0.35">
      <c r="A35" s="77" t="s">
        <v>29</v>
      </c>
      <c r="B35" s="78"/>
      <c r="C35" s="78"/>
      <c r="D35" s="79">
        <f>MAX(D8:D31)</f>
        <v>36.1021</v>
      </c>
      <c r="E35" s="78"/>
      <c r="F35" s="79">
        <f>MAX(F8:F31)</f>
        <v>32.790300000000002</v>
      </c>
      <c r="G35" s="78"/>
      <c r="H35" s="79">
        <f>MAX(H8:H31)</f>
        <v>19.851299999999998</v>
      </c>
      <c r="I35" s="78"/>
      <c r="J35" s="79">
        <f>MAX(J8:J31)</f>
        <v>15.3956</v>
      </c>
      <c r="K35" s="78"/>
      <c r="L35" s="79">
        <f>MAX(L8:L31)</f>
        <v>13.9015</v>
      </c>
      <c r="M35" s="78"/>
      <c r="N35" s="79">
        <f>MAX(N8:N31)</f>
        <v>9.9062000000000001</v>
      </c>
      <c r="O35" s="78"/>
      <c r="P35" s="79">
        <f>MAX(P8:P31)</f>
        <v>10.859400000000001</v>
      </c>
      <c r="Q35" s="78"/>
      <c r="R35" s="79">
        <f>MAX(R8:R31)</f>
        <v>11.096299999999999</v>
      </c>
      <c r="S35" s="80"/>
    </row>
    <row r="36" spans="1:19" x14ac:dyDescent="0.3">
      <c r="A36" s="112" t="s">
        <v>433</v>
      </c>
    </row>
    <row r="37" spans="1:19" x14ac:dyDescent="0.3">
      <c r="A37" s="14" t="s">
        <v>340</v>
      </c>
    </row>
  </sheetData>
  <sheetProtection algorithmName="SHA-512" hashValue="KfbQ8u1zsrv48cPRXvzsv+Weo47CJfh8MTVzUNQeQOljPjusddEFBbGXI3R+YSJfLkDF8CR2qKmHD/4kBWP4MQ==" saltValue="j9XRoJJG2jO+Oo4SgevAD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5AF2DD7-D42E-4AF8-B6EE-BB715E053AF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C91C9-A042-4ECC-93CF-B3E376ECF056}">
  <sheetPr codeName="Sheet26"/>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1704</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0</v>
      </c>
      <c r="E6" s="57" t="s">
        <v>10</v>
      </c>
      <c r="F6" s="57" t="s">
        <v>0</v>
      </c>
      <c r="G6" s="57" t="s">
        <v>10</v>
      </c>
      <c r="H6" s="57" t="s">
        <v>0</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1730</v>
      </c>
      <c r="B8" s="64">
        <f>VLOOKUP($A8,'Return Data'!$B$7:$R$2700,3,0)</f>
        <v>44174</v>
      </c>
      <c r="C8" s="65">
        <f>VLOOKUP($A8,'Return Data'!$B$7:$R$2700,4,0)</f>
        <v>43.3949</v>
      </c>
      <c r="D8" s="65">
        <f>VLOOKUP($A8,'Return Data'!$B$7:$R$2700,10,0)</f>
        <v>35.2149</v>
      </c>
      <c r="E8" s="66">
        <f>RANK(D8,D$8:D$31,0)</f>
        <v>1</v>
      </c>
      <c r="F8" s="65">
        <f>VLOOKUP($A8,'Return Data'!$B$7:$R$2700,11,0)</f>
        <v>31.761099999999999</v>
      </c>
      <c r="G8" s="66">
        <f>RANK(F8,F$8:F$31,0)</f>
        <v>1</v>
      </c>
      <c r="H8" s="65">
        <f>VLOOKUP($A8,'Return Data'!$B$7:$R$2700,12,0)</f>
        <v>15.5337</v>
      </c>
      <c r="I8" s="66">
        <f>RANK(H8,H$8:H$31,0)</f>
        <v>5</v>
      </c>
      <c r="J8" s="65">
        <f>VLOOKUP($A8,'Return Data'!$B$7:$R$2700,13,0)</f>
        <v>8.2179000000000002</v>
      </c>
      <c r="K8" s="66">
        <f>RANK(J8,J$8:J$31,0)</f>
        <v>15</v>
      </c>
      <c r="L8" s="65">
        <f>VLOOKUP($A8,'Return Data'!$B$7:$R$2700,17,0)</f>
        <v>7.1056999999999997</v>
      </c>
      <c r="M8" s="66">
        <f>RANK(L8,L$8:L$31,0)</f>
        <v>14</v>
      </c>
      <c r="N8" s="65">
        <f>VLOOKUP($A8,'Return Data'!$B$7:$R$2700,14,0)</f>
        <v>3.7732999999999999</v>
      </c>
      <c r="O8" s="66">
        <f>RANK(N8,N$8:N$31,0)</f>
        <v>17</v>
      </c>
      <c r="P8" s="65">
        <f>VLOOKUP($A8,'Return Data'!$B$7:$R$2700,15,0)</f>
        <v>8.1279000000000003</v>
      </c>
      <c r="Q8" s="66">
        <f>RANK(P8,P$8:P$31,0)</f>
        <v>6</v>
      </c>
      <c r="R8" s="65">
        <f>VLOOKUP($A8,'Return Data'!$B$7:$R$2700,16,0)</f>
        <v>9.2669999999999995</v>
      </c>
      <c r="S8" s="67">
        <f>RANK(R8,R$8:R$31,0)</f>
        <v>4</v>
      </c>
    </row>
    <row r="9" spans="1:20" x14ac:dyDescent="0.3">
      <c r="A9" s="63" t="s">
        <v>1731</v>
      </c>
      <c r="B9" s="64">
        <f>VLOOKUP($A9,'Return Data'!$B$7:$R$2700,3,0)</f>
        <v>44174</v>
      </c>
      <c r="C9" s="65">
        <f>VLOOKUP($A9,'Return Data'!$B$7:$R$2700,4,0)</f>
        <v>21.900700000000001</v>
      </c>
      <c r="D9" s="65">
        <f>VLOOKUP($A9,'Return Data'!$B$7:$R$2700,10,0)</f>
        <v>26.1616</v>
      </c>
      <c r="E9" s="66">
        <f t="shared" ref="E9:E31" si="0">RANK(D9,D$8:D$31,0)</f>
        <v>8</v>
      </c>
      <c r="F9" s="65">
        <f>VLOOKUP($A9,'Return Data'!$B$7:$R$2700,11,0)</f>
        <v>23.507899999999999</v>
      </c>
      <c r="G9" s="66">
        <f t="shared" ref="G9:G31" si="1">RANK(F9,F$8:F$31,0)</f>
        <v>6</v>
      </c>
      <c r="H9" s="65">
        <f>VLOOKUP($A9,'Return Data'!$B$7:$R$2700,12,0)</f>
        <v>15.901400000000001</v>
      </c>
      <c r="I9" s="66">
        <f t="shared" ref="I9:I31" si="2">RANK(H9,H$8:H$31,0)</f>
        <v>4</v>
      </c>
      <c r="J9" s="65">
        <f>VLOOKUP($A9,'Return Data'!$B$7:$R$2700,13,0)</f>
        <v>13.110900000000001</v>
      </c>
      <c r="K9" s="66">
        <f t="shared" ref="K9:K31" si="3">RANK(J9,J$8:J$31,0)</f>
        <v>5</v>
      </c>
      <c r="L9" s="65">
        <f>VLOOKUP($A9,'Return Data'!$B$7:$R$2700,17,0)</f>
        <v>7.6584000000000003</v>
      </c>
      <c r="M9" s="66">
        <f t="shared" ref="M9:M31" si="4">RANK(L9,L$8:L$31,0)</f>
        <v>13</v>
      </c>
      <c r="N9" s="65">
        <f>VLOOKUP($A9,'Return Data'!$B$7:$R$2700,14,0)</f>
        <v>6.1303999999999998</v>
      </c>
      <c r="O9" s="66">
        <f t="shared" ref="O9:O31" si="5">RANK(N9,N$8:N$31,0)</f>
        <v>10</v>
      </c>
      <c r="P9" s="65">
        <f>VLOOKUP($A9,'Return Data'!$B$7:$R$2700,15,0)</f>
        <v>6.9749999999999996</v>
      </c>
      <c r="Q9" s="66">
        <f t="shared" ref="Q9:Q31" si="6">RANK(P9,P$8:P$31,0)</f>
        <v>15</v>
      </c>
      <c r="R9" s="65">
        <f>VLOOKUP($A9,'Return Data'!$B$7:$R$2700,16,0)</f>
        <v>7.8228</v>
      </c>
      <c r="S9" s="67">
        <f t="shared" ref="S9:S31" si="7">RANK(R9,R$8:R$31,0)</f>
        <v>16</v>
      </c>
    </row>
    <row r="10" spans="1:20" x14ac:dyDescent="0.3">
      <c r="A10" s="63" t="s">
        <v>1732</v>
      </c>
      <c r="B10" s="64">
        <f>VLOOKUP($A10,'Return Data'!$B$7:$R$2700,3,0)</f>
        <v>44174</v>
      </c>
      <c r="C10" s="65">
        <f>VLOOKUP($A10,'Return Data'!$B$7:$R$2700,4,0)</f>
        <v>28.849900000000002</v>
      </c>
      <c r="D10" s="65">
        <f>VLOOKUP($A10,'Return Data'!$B$7:$R$2700,10,0)</f>
        <v>19.448799999999999</v>
      </c>
      <c r="E10" s="66">
        <f t="shared" si="0"/>
        <v>14</v>
      </c>
      <c r="F10" s="65">
        <f>VLOOKUP($A10,'Return Data'!$B$7:$R$2700,11,0)</f>
        <v>15.3161</v>
      </c>
      <c r="G10" s="66">
        <f t="shared" si="1"/>
        <v>18</v>
      </c>
      <c r="H10" s="65">
        <f>VLOOKUP($A10,'Return Data'!$B$7:$R$2700,12,0)</f>
        <v>12.8209</v>
      </c>
      <c r="I10" s="66">
        <f t="shared" si="2"/>
        <v>11</v>
      </c>
      <c r="J10" s="65">
        <f>VLOOKUP($A10,'Return Data'!$B$7:$R$2700,13,0)</f>
        <v>13.838900000000001</v>
      </c>
      <c r="K10" s="66">
        <f t="shared" si="3"/>
        <v>2</v>
      </c>
      <c r="L10" s="65">
        <f>VLOOKUP($A10,'Return Data'!$B$7:$R$2700,17,0)</f>
        <v>12.2522</v>
      </c>
      <c r="M10" s="66">
        <f t="shared" si="4"/>
        <v>2</v>
      </c>
      <c r="N10" s="65">
        <f>VLOOKUP($A10,'Return Data'!$B$7:$R$2700,14,0)</f>
        <v>8.9448000000000008</v>
      </c>
      <c r="O10" s="66">
        <f t="shared" si="5"/>
        <v>1</v>
      </c>
      <c r="P10" s="65">
        <f>VLOOKUP($A10,'Return Data'!$B$7:$R$2700,15,0)</f>
        <v>8.7927</v>
      </c>
      <c r="Q10" s="66">
        <f t="shared" si="6"/>
        <v>3</v>
      </c>
      <c r="R10" s="65">
        <f>VLOOKUP($A10,'Return Data'!$B$7:$R$2700,16,0)</f>
        <v>6.7317999999999998</v>
      </c>
      <c r="S10" s="67">
        <f t="shared" si="7"/>
        <v>20</v>
      </c>
    </row>
    <row r="11" spans="1:20" x14ac:dyDescent="0.3">
      <c r="A11" s="63" t="s">
        <v>1733</v>
      </c>
      <c r="B11" s="64">
        <f>VLOOKUP($A11,'Return Data'!$B$7:$R$2700,3,0)</f>
        <v>44174</v>
      </c>
      <c r="C11" s="65">
        <f>VLOOKUP($A11,'Return Data'!$B$7:$R$2700,4,0)</f>
        <v>32.311700000000002</v>
      </c>
      <c r="D11" s="65">
        <f>VLOOKUP($A11,'Return Data'!$B$7:$R$2700,10,0)</f>
        <v>18.959499999999998</v>
      </c>
      <c r="E11" s="66">
        <f t="shared" si="0"/>
        <v>16</v>
      </c>
      <c r="F11" s="65">
        <f>VLOOKUP($A11,'Return Data'!$B$7:$R$2700,11,0)</f>
        <v>15.9048</v>
      </c>
      <c r="G11" s="66">
        <f t="shared" si="1"/>
        <v>16</v>
      </c>
      <c r="H11" s="65">
        <f>VLOOKUP($A11,'Return Data'!$B$7:$R$2700,12,0)</f>
        <v>11.0451</v>
      </c>
      <c r="I11" s="66">
        <f t="shared" si="2"/>
        <v>14</v>
      </c>
      <c r="J11" s="65">
        <f>VLOOKUP($A11,'Return Data'!$B$7:$R$2700,13,0)</f>
        <v>8.4084000000000003</v>
      </c>
      <c r="K11" s="66">
        <f t="shared" si="3"/>
        <v>14</v>
      </c>
      <c r="L11" s="65">
        <f>VLOOKUP($A11,'Return Data'!$B$7:$R$2700,17,0)</f>
        <v>8.4853000000000005</v>
      </c>
      <c r="M11" s="66">
        <f t="shared" si="4"/>
        <v>9</v>
      </c>
      <c r="N11" s="65">
        <f>VLOOKUP($A11,'Return Data'!$B$7:$R$2700,14,0)</f>
        <v>6.2196999999999996</v>
      </c>
      <c r="O11" s="66">
        <f t="shared" si="5"/>
        <v>9</v>
      </c>
      <c r="P11" s="65">
        <f>VLOOKUP($A11,'Return Data'!$B$7:$R$2700,15,0)</f>
        <v>7.7957999999999998</v>
      </c>
      <c r="Q11" s="66">
        <f t="shared" si="6"/>
        <v>8</v>
      </c>
      <c r="R11" s="65">
        <f>VLOOKUP($A11,'Return Data'!$B$7:$R$2700,16,0)</f>
        <v>7.4977999999999998</v>
      </c>
      <c r="S11" s="67">
        <f t="shared" si="7"/>
        <v>17</v>
      </c>
    </row>
    <row r="12" spans="1:20" x14ac:dyDescent="0.3">
      <c r="A12" s="63" t="s">
        <v>1734</v>
      </c>
      <c r="B12" s="64">
        <f>VLOOKUP($A12,'Return Data'!$B$7:$R$2700,3,0)</f>
        <v>44174</v>
      </c>
      <c r="C12" s="65">
        <f>VLOOKUP($A12,'Return Data'!$B$7:$R$2700,4,0)</f>
        <v>21.064299999999999</v>
      </c>
      <c r="D12" s="65">
        <f>VLOOKUP($A12,'Return Data'!$B$7:$R$2700,10,0)</f>
        <v>17.089400000000001</v>
      </c>
      <c r="E12" s="66">
        <f t="shared" si="0"/>
        <v>20</v>
      </c>
      <c r="F12" s="65">
        <f>VLOOKUP($A12,'Return Data'!$B$7:$R$2700,11,0)</f>
        <v>22.2606</v>
      </c>
      <c r="G12" s="66">
        <f t="shared" si="1"/>
        <v>7</v>
      </c>
      <c r="H12" s="65">
        <f>VLOOKUP($A12,'Return Data'!$B$7:$R$2700,12,0)</f>
        <v>13.4962</v>
      </c>
      <c r="I12" s="66">
        <f t="shared" si="2"/>
        <v>9</v>
      </c>
      <c r="J12" s="65">
        <f>VLOOKUP($A12,'Return Data'!$B$7:$R$2700,13,0)</f>
        <v>11.2011</v>
      </c>
      <c r="K12" s="66">
        <f t="shared" si="3"/>
        <v>7</v>
      </c>
      <c r="L12" s="65">
        <f>VLOOKUP($A12,'Return Data'!$B$7:$R$2700,17,0)</f>
        <v>1.8299000000000001</v>
      </c>
      <c r="M12" s="66">
        <f t="shared" si="4"/>
        <v>20</v>
      </c>
      <c r="N12" s="65">
        <f>VLOOKUP($A12,'Return Data'!$B$7:$R$2700,14,0)</f>
        <v>0.27400000000000002</v>
      </c>
      <c r="O12" s="66">
        <f t="shared" si="5"/>
        <v>20</v>
      </c>
      <c r="P12" s="65">
        <f>VLOOKUP($A12,'Return Data'!$B$7:$R$2700,15,0)</f>
        <v>4.7257999999999996</v>
      </c>
      <c r="Q12" s="66">
        <f t="shared" si="6"/>
        <v>19</v>
      </c>
      <c r="R12" s="65">
        <f>VLOOKUP($A12,'Return Data'!$B$7:$R$2700,16,0)</f>
        <v>6.5532000000000004</v>
      </c>
      <c r="S12" s="67">
        <f t="shared" si="7"/>
        <v>21</v>
      </c>
    </row>
    <row r="13" spans="1:20" x14ac:dyDescent="0.3">
      <c r="A13" s="63" t="s">
        <v>1735</v>
      </c>
      <c r="B13" s="64">
        <f>VLOOKUP($A13,'Return Data'!$B$7:$R$2700,3,0)</f>
        <v>44174</v>
      </c>
      <c r="C13" s="65">
        <f>VLOOKUP($A13,'Return Data'!$B$7:$R$2700,4,0)</f>
        <v>78.292883725112404</v>
      </c>
      <c r="D13" s="65">
        <f>VLOOKUP($A13,'Return Data'!$B$7:$R$2700,10,0)</f>
        <v>21.8155</v>
      </c>
      <c r="E13" s="66">
        <f t="shared" si="0"/>
        <v>11</v>
      </c>
      <c r="F13" s="65">
        <f>VLOOKUP($A13,'Return Data'!$B$7:$R$2700,11,0)</f>
        <v>21.482900000000001</v>
      </c>
      <c r="G13" s="66">
        <f t="shared" si="1"/>
        <v>9</v>
      </c>
      <c r="H13" s="65">
        <f>VLOOKUP($A13,'Return Data'!$B$7:$R$2700,12,0)</f>
        <v>14.976100000000001</v>
      </c>
      <c r="I13" s="66">
        <f t="shared" si="2"/>
        <v>6</v>
      </c>
      <c r="J13" s="65">
        <f>VLOOKUP($A13,'Return Data'!$B$7:$R$2700,13,0)</f>
        <v>13.6031</v>
      </c>
      <c r="K13" s="66">
        <f t="shared" si="3"/>
        <v>3</v>
      </c>
      <c r="L13" s="65">
        <f>VLOOKUP($A13,'Return Data'!$B$7:$R$2700,17,0)</f>
        <v>11.900700000000001</v>
      </c>
      <c r="M13" s="66">
        <f t="shared" si="4"/>
        <v>3</v>
      </c>
      <c r="N13" s="65">
        <f>VLOOKUP($A13,'Return Data'!$B$7:$R$2700,14,0)</f>
        <v>8.7271000000000001</v>
      </c>
      <c r="O13" s="66">
        <f t="shared" si="5"/>
        <v>2</v>
      </c>
      <c r="P13" s="65">
        <f>VLOOKUP($A13,'Return Data'!$B$7:$R$2700,15,0)</f>
        <v>8.4123999999999999</v>
      </c>
      <c r="Q13" s="66">
        <f t="shared" si="6"/>
        <v>4</v>
      </c>
      <c r="R13" s="65">
        <f>VLOOKUP($A13,'Return Data'!$B$7:$R$2700,16,0)</f>
        <v>8.4918999999999993</v>
      </c>
      <c r="S13" s="67">
        <f t="shared" si="7"/>
        <v>11</v>
      </c>
    </row>
    <row r="14" spans="1:20" x14ac:dyDescent="0.3">
      <c r="A14" s="63" t="s">
        <v>1736</v>
      </c>
      <c r="B14" s="64">
        <f>VLOOKUP($A14,'Return Data'!$B$7:$R$2700,3,0)</f>
        <v>44174</v>
      </c>
      <c r="C14" s="65">
        <f>VLOOKUP($A14,'Return Data'!$B$7:$R$2700,4,0)</f>
        <v>40.183</v>
      </c>
      <c r="D14" s="65">
        <f>VLOOKUP($A14,'Return Data'!$B$7:$R$2700,10,0)</f>
        <v>24.261099999999999</v>
      </c>
      <c r="E14" s="66">
        <f t="shared" si="0"/>
        <v>10</v>
      </c>
      <c r="F14" s="65">
        <f>VLOOKUP($A14,'Return Data'!$B$7:$R$2700,11,0)</f>
        <v>21.206</v>
      </c>
      <c r="G14" s="66">
        <f t="shared" si="1"/>
        <v>10</v>
      </c>
      <c r="H14" s="65">
        <f>VLOOKUP($A14,'Return Data'!$B$7:$R$2700,12,0)</f>
        <v>12.414099999999999</v>
      </c>
      <c r="I14" s="66">
        <f t="shared" si="2"/>
        <v>12</v>
      </c>
      <c r="J14" s="65">
        <f>VLOOKUP($A14,'Return Data'!$B$7:$R$2700,13,0)</f>
        <v>9.4877000000000002</v>
      </c>
      <c r="K14" s="66">
        <f t="shared" si="3"/>
        <v>10</v>
      </c>
      <c r="L14" s="65">
        <f>VLOOKUP($A14,'Return Data'!$B$7:$R$2700,17,0)</f>
        <v>7.0589000000000004</v>
      </c>
      <c r="M14" s="66">
        <f t="shared" si="4"/>
        <v>15</v>
      </c>
      <c r="N14" s="65">
        <f>VLOOKUP($A14,'Return Data'!$B$7:$R$2700,14,0)</f>
        <v>3.2574999999999998</v>
      </c>
      <c r="O14" s="66">
        <f t="shared" si="5"/>
        <v>18</v>
      </c>
      <c r="P14" s="65">
        <f>VLOOKUP($A14,'Return Data'!$B$7:$R$2700,15,0)</f>
        <v>6.3404999999999996</v>
      </c>
      <c r="Q14" s="66">
        <f t="shared" si="6"/>
        <v>16</v>
      </c>
      <c r="R14" s="65">
        <f>VLOOKUP($A14,'Return Data'!$B$7:$R$2700,16,0)</f>
        <v>8.7911000000000001</v>
      </c>
      <c r="S14" s="67">
        <f t="shared" si="7"/>
        <v>8</v>
      </c>
    </row>
    <row r="15" spans="1:20" x14ac:dyDescent="0.3">
      <c r="A15" s="63" t="s">
        <v>1737</v>
      </c>
      <c r="B15" s="64">
        <f>VLOOKUP($A15,'Return Data'!$B$7:$R$2700,3,0)</f>
        <v>44174</v>
      </c>
      <c r="C15" s="65">
        <f>VLOOKUP($A15,'Return Data'!$B$7:$R$2700,4,0)</f>
        <v>20.7302</v>
      </c>
      <c r="D15" s="65">
        <f>VLOOKUP($A15,'Return Data'!$B$7:$R$2700,10,0)</f>
        <v>14.798</v>
      </c>
      <c r="E15" s="66">
        <f t="shared" si="0"/>
        <v>21</v>
      </c>
      <c r="F15" s="65">
        <f>VLOOKUP($A15,'Return Data'!$B$7:$R$2700,11,0)</f>
        <v>13.4937</v>
      </c>
      <c r="G15" s="66">
        <f t="shared" si="1"/>
        <v>21</v>
      </c>
      <c r="H15" s="65">
        <f>VLOOKUP($A15,'Return Data'!$B$7:$R$2700,12,0)</f>
        <v>7.9629000000000003</v>
      </c>
      <c r="I15" s="66">
        <f t="shared" si="2"/>
        <v>21</v>
      </c>
      <c r="J15" s="65">
        <f>VLOOKUP($A15,'Return Data'!$B$7:$R$2700,13,0)</f>
        <v>5.0656999999999996</v>
      </c>
      <c r="K15" s="66">
        <f t="shared" si="3"/>
        <v>20</v>
      </c>
      <c r="L15" s="65">
        <f>VLOOKUP($A15,'Return Data'!$B$7:$R$2700,17,0)</f>
        <v>6.085</v>
      </c>
      <c r="M15" s="66">
        <f t="shared" si="4"/>
        <v>18</v>
      </c>
      <c r="N15" s="65">
        <f>VLOOKUP($A15,'Return Data'!$B$7:$R$2700,14,0)</f>
        <v>4.8841999999999999</v>
      </c>
      <c r="O15" s="66">
        <f t="shared" si="5"/>
        <v>16</v>
      </c>
      <c r="P15" s="65">
        <f>VLOOKUP($A15,'Return Data'!$B$7:$R$2700,15,0)</f>
        <v>6.2378999999999998</v>
      </c>
      <c r="Q15" s="66">
        <f t="shared" si="6"/>
        <v>17</v>
      </c>
      <c r="R15" s="65">
        <f>VLOOKUP($A15,'Return Data'!$B$7:$R$2700,16,0)</f>
        <v>7.2811000000000003</v>
      </c>
      <c r="S15" s="67">
        <f t="shared" si="7"/>
        <v>18</v>
      </c>
    </row>
    <row r="16" spans="1:20" x14ac:dyDescent="0.3">
      <c r="A16" s="63" t="s">
        <v>1738</v>
      </c>
      <c r="B16" s="64">
        <f>VLOOKUP($A16,'Return Data'!$B$7:$R$2700,3,0)</f>
        <v>44174</v>
      </c>
      <c r="C16" s="65">
        <f>VLOOKUP($A16,'Return Data'!$B$7:$R$2700,4,0)</f>
        <v>62.668300000000002</v>
      </c>
      <c r="D16" s="65">
        <f>VLOOKUP($A16,'Return Data'!$B$7:$R$2700,10,0)</f>
        <v>26.247</v>
      </c>
      <c r="E16" s="66">
        <f t="shared" si="0"/>
        <v>7</v>
      </c>
      <c r="F16" s="65">
        <f>VLOOKUP($A16,'Return Data'!$B$7:$R$2700,11,0)</f>
        <v>19.5916</v>
      </c>
      <c r="G16" s="66">
        <f t="shared" si="1"/>
        <v>12</v>
      </c>
      <c r="H16" s="65">
        <f>VLOOKUP($A16,'Return Data'!$B$7:$R$2700,12,0)</f>
        <v>11.337199999999999</v>
      </c>
      <c r="I16" s="66">
        <f t="shared" si="2"/>
        <v>13</v>
      </c>
      <c r="J16" s="65">
        <f>VLOOKUP($A16,'Return Data'!$B$7:$R$2700,13,0)</f>
        <v>7.4591000000000003</v>
      </c>
      <c r="K16" s="66">
        <f t="shared" si="3"/>
        <v>17</v>
      </c>
      <c r="L16" s="65">
        <f>VLOOKUP($A16,'Return Data'!$B$7:$R$2700,17,0)</f>
        <v>8.1450999999999993</v>
      </c>
      <c r="M16" s="66">
        <f t="shared" si="4"/>
        <v>12</v>
      </c>
      <c r="N16" s="65">
        <f>VLOOKUP($A16,'Return Data'!$B$7:$R$2700,14,0)</f>
        <v>5.8487999999999998</v>
      </c>
      <c r="O16" s="66">
        <f t="shared" si="5"/>
        <v>13</v>
      </c>
      <c r="P16" s="65">
        <f>VLOOKUP($A16,'Return Data'!$B$7:$R$2700,15,0)</f>
        <v>7.3128000000000002</v>
      </c>
      <c r="Q16" s="66">
        <f t="shared" si="6"/>
        <v>12</v>
      </c>
      <c r="R16" s="65">
        <f>VLOOKUP($A16,'Return Data'!$B$7:$R$2700,16,0)</f>
        <v>9.5055999999999994</v>
      </c>
      <c r="S16" s="67">
        <f t="shared" si="7"/>
        <v>3</v>
      </c>
    </row>
    <row r="17" spans="1:19" x14ac:dyDescent="0.3">
      <c r="A17" s="63" t="s">
        <v>1739</v>
      </c>
      <c r="B17" s="64"/>
      <c r="C17" s="65"/>
      <c r="D17" s="65"/>
      <c r="E17" s="66"/>
      <c r="F17" s="65"/>
      <c r="G17" s="66"/>
      <c r="H17" s="65"/>
      <c r="I17" s="66"/>
      <c r="J17" s="65"/>
      <c r="K17" s="66"/>
      <c r="L17" s="65"/>
      <c r="M17" s="66"/>
      <c r="N17" s="65"/>
      <c r="O17" s="66"/>
      <c r="P17" s="65"/>
      <c r="Q17" s="66"/>
      <c r="R17" s="65"/>
      <c r="S17" s="67"/>
    </row>
    <row r="18" spans="1:19" x14ac:dyDescent="0.3">
      <c r="A18" s="63" t="s">
        <v>1740</v>
      </c>
      <c r="B18" s="64">
        <f>VLOOKUP($A18,'Return Data'!$B$7:$R$2700,3,0)</f>
        <v>44174</v>
      </c>
      <c r="C18" s="65">
        <f>VLOOKUP($A18,'Return Data'!$B$7:$R$2700,4,0)</f>
        <v>51.717300000000002</v>
      </c>
      <c r="D18" s="65">
        <f>VLOOKUP($A18,'Return Data'!$B$7:$R$2700,10,0)</f>
        <v>30.1005</v>
      </c>
      <c r="E18" s="66">
        <f t="shared" si="0"/>
        <v>4</v>
      </c>
      <c r="F18" s="65">
        <f>VLOOKUP($A18,'Return Data'!$B$7:$R$2700,11,0)</f>
        <v>26.870100000000001</v>
      </c>
      <c r="G18" s="66">
        <f t="shared" si="1"/>
        <v>4</v>
      </c>
      <c r="H18" s="65">
        <f>VLOOKUP($A18,'Return Data'!$B$7:$R$2700,12,0)</f>
        <v>14.7037</v>
      </c>
      <c r="I18" s="66">
        <f t="shared" si="2"/>
        <v>7</v>
      </c>
      <c r="J18" s="65">
        <f>VLOOKUP($A18,'Return Data'!$B$7:$R$2700,13,0)</f>
        <v>10.122999999999999</v>
      </c>
      <c r="K18" s="66">
        <f t="shared" si="3"/>
        <v>8</v>
      </c>
      <c r="L18" s="65">
        <f>VLOOKUP($A18,'Return Data'!$B$7:$R$2700,17,0)</f>
        <v>8.6486999999999998</v>
      </c>
      <c r="M18" s="66">
        <f t="shared" si="4"/>
        <v>8</v>
      </c>
      <c r="N18" s="65">
        <f>VLOOKUP($A18,'Return Data'!$B$7:$R$2700,14,0)</f>
        <v>5.2626999999999997</v>
      </c>
      <c r="O18" s="66">
        <f t="shared" si="5"/>
        <v>14</v>
      </c>
      <c r="P18" s="65">
        <f>VLOOKUP($A18,'Return Data'!$B$7:$R$2700,15,0)</f>
        <v>8.0446000000000009</v>
      </c>
      <c r="Q18" s="66">
        <f t="shared" si="6"/>
        <v>7</v>
      </c>
      <c r="R18" s="65">
        <f>VLOOKUP($A18,'Return Data'!$B$7:$R$2700,16,0)</f>
        <v>10.1691</v>
      </c>
      <c r="S18" s="67">
        <f t="shared" si="7"/>
        <v>1</v>
      </c>
    </row>
    <row r="19" spans="1:19" x14ac:dyDescent="0.3">
      <c r="A19" s="63" t="s">
        <v>1741</v>
      </c>
      <c r="B19" s="64">
        <f>VLOOKUP($A19,'Return Data'!$B$7:$R$2700,3,0)</f>
        <v>44174</v>
      </c>
      <c r="C19" s="65">
        <f>VLOOKUP($A19,'Return Data'!$B$7:$R$2700,4,0)</f>
        <v>42.217799999999997</v>
      </c>
      <c r="D19" s="65">
        <f>VLOOKUP($A19,'Return Data'!$B$7:$R$2700,10,0)</f>
        <v>24.715</v>
      </c>
      <c r="E19" s="66">
        <f t="shared" si="0"/>
        <v>9</v>
      </c>
      <c r="F19" s="65">
        <f>VLOOKUP($A19,'Return Data'!$B$7:$R$2700,11,0)</f>
        <v>19.868300000000001</v>
      </c>
      <c r="G19" s="66">
        <f t="shared" si="1"/>
        <v>11</v>
      </c>
      <c r="H19" s="65">
        <f>VLOOKUP($A19,'Return Data'!$B$7:$R$2700,12,0)</f>
        <v>12.9025</v>
      </c>
      <c r="I19" s="66">
        <f t="shared" si="2"/>
        <v>10</v>
      </c>
      <c r="J19" s="65">
        <f>VLOOKUP($A19,'Return Data'!$B$7:$R$2700,13,0)</f>
        <v>10.097799999999999</v>
      </c>
      <c r="K19" s="66">
        <f t="shared" si="3"/>
        <v>9</v>
      </c>
      <c r="L19" s="65">
        <f>VLOOKUP($A19,'Return Data'!$B$7:$R$2700,17,0)</f>
        <v>9.6075999999999997</v>
      </c>
      <c r="M19" s="66">
        <f t="shared" si="4"/>
        <v>6</v>
      </c>
      <c r="N19" s="65">
        <f>VLOOKUP($A19,'Return Data'!$B$7:$R$2700,14,0)</f>
        <v>5.9973999999999998</v>
      </c>
      <c r="O19" s="66">
        <f t="shared" si="5"/>
        <v>11</v>
      </c>
      <c r="P19" s="65">
        <f>VLOOKUP($A19,'Return Data'!$B$7:$R$2700,15,0)</f>
        <v>7.5235000000000003</v>
      </c>
      <c r="Q19" s="66">
        <f t="shared" si="6"/>
        <v>10</v>
      </c>
      <c r="R19" s="65">
        <f>VLOOKUP($A19,'Return Data'!$B$7:$R$2700,16,0)</f>
        <v>8.9496000000000002</v>
      </c>
      <c r="S19" s="67">
        <f t="shared" si="7"/>
        <v>6</v>
      </c>
    </row>
    <row r="20" spans="1:19" x14ac:dyDescent="0.3">
      <c r="A20" s="63" t="s">
        <v>1742</v>
      </c>
      <c r="B20" s="64">
        <f>VLOOKUP($A20,'Return Data'!$B$7:$R$2700,3,0)</f>
        <v>44174</v>
      </c>
      <c r="C20" s="65">
        <f>VLOOKUP($A20,'Return Data'!$B$7:$R$2700,4,0)</f>
        <v>50.033700000000003</v>
      </c>
      <c r="D20" s="65">
        <f>VLOOKUP($A20,'Return Data'!$B$7:$R$2700,10,0)</f>
        <v>21.5962</v>
      </c>
      <c r="E20" s="66">
        <f t="shared" si="0"/>
        <v>12</v>
      </c>
      <c r="F20" s="65">
        <f>VLOOKUP($A20,'Return Data'!$B$7:$R$2700,11,0)</f>
        <v>21.620100000000001</v>
      </c>
      <c r="G20" s="66">
        <f t="shared" si="1"/>
        <v>8</v>
      </c>
      <c r="H20" s="65">
        <f>VLOOKUP($A20,'Return Data'!$B$7:$R$2700,12,0)</f>
        <v>14.2417</v>
      </c>
      <c r="I20" s="66">
        <f t="shared" si="2"/>
        <v>8</v>
      </c>
      <c r="J20" s="65">
        <f>VLOOKUP($A20,'Return Data'!$B$7:$R$2700,13,0)</f>
        <v>11.394</v>
      </c>
      <c r="K20" s="66">
        <f t="shared" si="3"/>
        <v>6</v>
      </c>
      <c r="L20" s="65">
        <f>VLOOKUP($A20,'Return Data'!$B$7:$R$2700,17,0)</f>
        <v>10.5275</v>
      </c>
      <c r="M20" s="66">
        <f t="shared" si="4"/>
        <v>5</v>
      </c>
      <c r="N20" s="65">
        <f>VLOOKUP($A20,'Return Data'!$B$7:$R$2700,14,0)</f>
        <v>8.3863000000000003</v>
      </c>
      <c r="O20" s="66">
        <f t="shared" si="5"/>
        <v>3</v>
      </c>
      <c r="P20" s="65">
        <f>VLOOKUP($A20,'Return Data'!$B$7:$R$2700,15,0)</f>
        <v>9.9422999999999995</v>
      </c>
      <c r="Q20" s="66">
        <f t="shared" si="6"/>
        <v>1</v>
      </c>
      <c r="R20" s="65">
        <f>VLOOKUP($A20,'Return Data'!$B$7:$R$2700,16,0)</f>
        <v>10.117100000000001</v>
      </c>
      <c r="S20" s="67">
        <f t="shared" si="7"/>
        <v>2</v>
      </c>
    </row>
    <row r="21" spans="1:19" x14ac:dyDescent="0.3">
      <c r="A21" s="63" t="s">
        <v>1743</v>
      </c>
      <c r="B21" s="64">
        <f>VLOOKUP($A21,'Return Data'!$B$7:$R$2700,3,0)</f>
        <v>44174</v>
      </c>
      <c r="C21" s="65">
        <f>VLOOKUP($A21,'Return Data'!$B$7:$R$2700,4,0)</f>
        <v>24.345300000000002</v>
      </c>
      <c r="D21" s="65">
        <f>VLOOKUP($A21,'Return Data'!$B$7:$R$2700,10,0)</f>
        <v>19.244599999999998</v>
      </c>
      <c r="E21" s="66">
        <f t="shared" si="0"/>
        <v>15</v>
      </c>
      <c r="F21" s="65">
        <f>VLOOKUP($A21,'Return Data'!$B$7:$R$2700,11,0)</f>
        <v>18.379300000000001</v>
      </c>
      <c r="G21" s="66">
        <f t="shared" si="1"/>
        <v>13</v>
      </c>
      <c r="H21" s="65">
        <f>VLOOKUP($A21,'Return Data'!$B$7:$R$2700,12,0)</f>
        <v>10.7254</v>
      </c>
      <c r="I21" s="66">
        <f t="shared" si="2"/>
        <v>15</v>
      </c>
      <c r="J21" s="65">
        <f>VLOOKUP($A21,'Return Data'!$B$7:$R$2700,13,0)</f>
        <v>8.1031999999999993</v>
      </c>
      <c r="K21" s="66">
        <f t="shared" si="3"/>
        <v>16</v>
      </c>
      <c r="L21" s="65">
        <f>VLOOKUP($A21,'Return Data'!$B$7:$R$2700,17,0)</f>
        <v>8.3249999999999993</v>
      </c>
      <c r="M21" s="66">
        <f t="shared" si="4"/>
        <v>11</v>
      </c>
      <c r="N21" s="65">
        <f>VLOOKUP($A21,'Return Data'!$B$7:$R$2700,14,0)</f>
        <v>5.9016999999999999</v>
      </c>
      <c r="O21" s="66">
        <f t="shared" si="5"/>
        <v>12</v>
      </c>
      <c r="P21" s="65">
        <f>VLOOKUP($A21,'Return Data'!$B$7:$R$2700,15,0)</f>
        <v>7.5914999999999999</v>
      </c>
      <c r="Q21" s="66">
        <f t="shared" si="6"/>
        <v>9</v>
      </c>
      <c r="R21" s="65">
        <f>VLOOKUP($A21,'Return Data'!$B$7:$R$2700,16,0)</f>
        <v>8.5919000000000008</v>
      </c>
      <c r="S21" s="67">
        <f t="shared" si="7"/>
        <v>9</v>
      </c>
    </row>
    <row r="22" spans="1:19" x14ac:dyDescent="0.3">
      <c r="A22" s="63" t="s">
        <v>1744</v>
      </c>
      <c r="B22" s="64">
        <f>VLOOKUP($A22,'Return Data'!$B$7:$R$2700,3,0)</f>
        <v>44174</v>
      </c>
      <c r="C22" s="65">
        <f>VLOOKUP($A22,'Return Data'!$B$7:$R$2700,4,0)</f>
        <v>14.909700000000001</v>
      </c>
      <c r="D22" s="65">
        <f>VLOOKUP($A22,'Return Data'!$B$7:$R$2700,10,0)</f>
        <v>27.612300000000001</v>
      </c>
      <c r="E22" s="66">
        <f t="shared" si="0"/>
        <v>6</v>
      </c>
      <c r="F22" s="65">
        <f>VLOOKUP($A22,'Return Data'!$B$7:$R$2700,11,0)</f>
        <v>16.309200000000001</v>
      </c>
      <c r="G22" s="66">
        <f t="shared" si="1"/>
        <v>15</v>
      </c>
      <c r="H22" s="65">
        <f>VLOOKUP($A22,'Return Data'!$B$7:$R$2700,12,0)</f>
        <v>9.8763000000000005</v>
      </c>
      <c r="I22" s="66">
        <f t="shared" si="2"/>
        <v>18</v>
      </c>
      <c r="J22" s="65">
        <f>VLOOKUP($A22,'Return Data'!$B$7:$R$2700,13,0)</f>
        <v>6.5902000000000003</v>
      </c>
      <c r="K22" s="66">
        <f t="shared" si="3"/>
        <v>19</v>
      </c>
      <c r="L22" s="65">
        <f>VLOOKUP($A22,'Return Data'!$B$7:$R$2700,17,0)</f>
        <v>6.7864000000000004</v>
      </c>
      <c r="M22" s="66">
        <f t="shared" si="4"/>
        <v>16</v>
      </c>
      <c r="N22" s="65">
        <f>VLOOKUP($A22,'Return Data'!$B$7:$R$2700,14,0)</f>
        <v>6.3997000000000002</v>
      </c>
      <c r="O22" s="66">
        <f t="shared" si="5"/>
        <v>7</v>
      </c>
      <c r="P22" s="65"/>
      <c r="Q22" s="66"/>
      <c r="R22" s="65">
        <f>VLOOKUP($A22,'Return Data'!$B$7:$R$2700,16,0)</f>
        <v>8.2737999999999996</v>
      </c>
      <c r="S22" s="67">
        <f t="shared" si="7"/>
        <v>13</v>
      </c>
    </row>
    <row r="23" spans="1:19" x14ac:dyDescent="0.3">
      <c r="A23" s="63" t="s">
        <v>1745</v>
      </c>
      <c r="B23" s="64">
        <f>VLOOKUP($A23,'Return Data'!$B$7:$R$2700,3,0)</f>
        <v>44174</v>
      </c>
      <c r="C23" s="65">
        <f>VLOOKUP($A23,'Return Data'!$B$7:$R$2700,4,0)</f>
        <v>37.433100000000003</v>
      </c>
      <c r="D23" s="65">
        <f>VLOOKUP($A23,'Return Data'!$B$7:$R$2700,10,0)</f>
        <v>29.634499999999999</v>
      </c>
      <c r="E23" s="66">
        <f t="shared" si="0"/>
        <v>5</v>
      </c>
      <c r="F23" s="65">
        <f>VLOOKUP($A23,'Return Data'!$B$7:$R$2700,11,0)</f>
        <v>25.947600000000001</v>
      </c>
      <c r="G23" s="66">
        <f t="shared" si="1"/>
        <v>5</v>
      </c>
      <c r="H23" s="65">
        <f>VLOOKUP($A23,'Return Data'!$B$7:$R$2700,12,0)</f>
        <v>18.166599999999999</v>
      </c>
      <c r="I23" s="66">
        <f t="shared" si="2"/>
        <v>2</v>
      </c>
      <c r="J23" s="65">
        <f>VLOOKUP($A23,'Return Data'!$B$7:$R$2700,13,0)</f>
        <v>14.072100000000001</v>
      </c>
      <c r="K23" s="66">
        <f t="shared" si="3"/>
        <v>1</v>
      </c>
      <c r="L23" s="65">
        <f>VLOOKUP($A23,'Return Data'!$B$7:$R$2700,17,0)</f>
        <v>12.6036</v>
      </c>
      <c r="M23" s="66">
        <f t="shared" si="4"/>
        <v>1</v>
      </c>
      <c r="N23" s="65">
        <f>VLOOKUP($A23,'Return Data'!$B$7:$R$2700,14,0)</f>
        <v>7.8292000000000002</v>
      </c>
      <c r="O23" s="66">
        <f t="shared" si="5"/>
        <v>4</v>
      </c>
      <c r="P23" s="65">
        <f>VLOOKUP($A23,'Return Data'!$B$7:$R$2700,15,0)</f>
        <v>9.4887999999999995</v>
      </c>
      <c r="Q23" s="66">
        <f t="shared" si="6"/>
        <v>2</v>
      </c>
      <c r="R23" s="65">
        <f>VLOOKUP($A23,'Return Data'!$B$7:$R$2700,16,0)</f>
        <v>8.0577000000000005</v>
      </c>
      <c r="S23" s="67">
        <f t="shared" si="7"/>
        <v>15</v>
      </c>
    </row>
    <row r="24" spans="1:19" x14ac:dyDescent="0.3">
      <c r="A24" s="63" t="s">
        <v>1746</v>
      </c>
      <c r="B24" s="64">
        <f>VLOOKUP($A24,'Return Data'!$B$7:$R$2700,3,0)</f>
        <v>44174</v>
      </c>
      <c r="C24" s="65">
        <f>VLOOKUP($A24,'Return Data'!$B$7:$R$2700,4,0)</f>
        <v>39.503300000000003</v>
      </c>
      <c r="D24" s="65">
        <f>VLOOKUP($A24,'Return Data'!$B$7:$R$2700,10,0)</f>
        <v>20.034700000000001</v>
      </c>
      <c r="E24" s="66">
        <f t="shared" si="0"/>
        <v>13</v>
      </c>
      <c r="F24" s="65">
        <f>VLOOKUP($A24,'Return Data'!$B$7:$R$2700,11,0)</f>
        <v>16.355899999999998</v>
      </c>
      <c r="G24" s="66">
        <f t="shared" si="1"/>
        <v>14</v>
      </c>
      <c r="H24" s="65">
        <f>VLOOKUP($A24,'Return Data'!$B$7:$R$2700,12,0)</f>
        <v>10.4754</v>
      </c>
      <c r="I24" s="66">
        <f t="shared" si="2"/>
        <v>16</v>
      </c>
      <c r="J24" s="65">
        <f>VLOOKUP($A24,'Return Data'!$B$7:$R$2700,13,0)</f>
        <v>8.4368999999999996</v>
      </c>
      <c r="K24" s="66">
        <f t="shared" si="3"/>
        <v>13</v>
      </c>
      <c r="L24" s="65">
        <f>VLOOKUP($A24,'Return Data'!$B$7:$R$2700,17,0)</f>
        <v>8.4260999999999999</v>
      </c>
      <c r="M24" s="66">
        <f t="shared" si="4"/>
        <v>10</v>
      </c>
      <c r="N24" s="65">
        <f>VLOOKUP($A24,'Return Data'!$B$7:$R$2700,14,0)</f>
        <v>6.2667000000000002</v>
      </c>
      <c r="O24" s="66">
        <f t="shared" si="5"/>
        <v>8</v>
      </c>
      <c r="P24" s="65">
        <f>VLOOKUP($A24,'Return Data'!$B$7:$R$2700,15,0)</f>
        <v>7.2190000000000003</v>
      </c>
      <c r="Q24" s="66">
        <f t="shared" si="6"/>
        <v>13</v>
      </c>
      <c r="R24" s="65">
        <f>VLOOKUP($A24,'Return Data'!$B$7:$R$2700,16,0)</f>
        <v>5.9292999999999996</v>
      </c>
      <c r="S24" s="67">
        <f t="shared" si="7"/>
        <v>22</v>
      </c>
    </row>
    <row r="25" spans="1:19" x14ac:dyDescent="0.3">
      <c r="A25" s="63" t="s">
        <v>1747</v>
      </c>
      <c r="B25" s="64">
        <f>VLOOKUP($A25,'Return Data'!$B$7:$R$2700,3,0)</f>
        <v>44174</v>
      </c>
      <c r="C25" s="65">
        <f>VLOOKUP($A25,'Return Data'!$B$7:$R$2700,4,0)</f>
        <v>62.468400000000003</v>
      </c>
      <c r="D25" s="65">
        <f>VLOOKUP($A25,'Return Data'!$B$7:$R$2700,10,0)</f>
        <v>18.8705</v>
      </c>
      <c r="E25" s="66">
        <f t="shared" si="0"/>
        <v>17</v>
      </c>
      <c r="F25" s="65">
        <f>VLOOKUP($A25,'Return Data'!$B$7:$R$2700,11,0)</f>
        <v>14.4651</v>
      </c>
      <c r="G25" s="66">
        <f t="shared" si="1"/>
        <v>20</v>
      </c>
      <c r="H25" s="65">
        <f>VLOOKUP($A25,'Return Data'!$B$7:$R$2700,12,0)</f>
        <v>9.7230000000000008</v>
      </c>
      <c r="I25" s="66">
        <f t="shared" si="2"/>
        <v>19</v>
      </c>
      <c r="J25" s="65">
        <f>VLOOKUP($A25,'Return Data'!$B$7:$R$2700,13,0)</f>
        <v>9.2958999999999996</v>
      </c>
      <c r="K25" s="66">
        <f t="shared" si="3"/>
        <v>11</v>
      </c>
      <c r="L25" s="65">
        <f>VLOOKUP($A25,'Return Data'!$B$7:$R$2700,17,0)</f>
        <v>9.2068999999999992</v>
      </c>
      <c r="M25" s="66">
        <f t="shared" si="4"/>
        <v>7</v>
      </c>
      <c r="N25" s="65">
        <f>VLOOKUP($A25,'Return Data'!$B$7:$R$2700,14,0)</f>
        <v>6.4775</v>
      </c>
      <c r="O25" s="66">
        <f t="shared" si="5"/>
        <v>6</v>
      </c>
      <c r="P25" s="65">
        <f>VLOOKUP($A25,'Return Data'!$B$7:$R$2700,15,0)</f>
        <v>7.1825999999999999</v>
      </c>
      <c r="Q25" s="66">
        <f t="shared" si="6"/>
        <v>14</v>
      </c>
      <c r="R25" s="65">
        <f>VLOOKUP($A25,'Return Data'!$B$7:$R$2700,16,0)</f>
        <v>8.4027999999999992</v>
      </c>
      <c r="S25" s="67">
        <f t="shared" si="7"/>
        <v>12</v>
      </c>
    </row>
    <row r="26" spans="1:19" x14ac:dyDescent="0.3">
      <c r="A26" s="63" t="s">
        <v>1748</v>
      </c>
      <c r="B26" s="64">
        <f>VLOOKUP($A26,'Return Data'!$B$7:$R$2700,3,0)</f>
        <v>44174</v>
      </c>
      <c r="C26" s="65">
        <f>VLOOKUP($A26,'Return Data'!$B$7:$R$2700,4,0)</f>
        <v>39.757399999999997</v>
      </c>
      <c r="D26" s="65">
        <f>VLOOKUP($A26,'Return Data'!$B$7:$R$2700,10,0)</f>
        <v>17.345099999999999</v>
      </c>
      <c r="E26" s="66">
        <f t="shared" si="0"/>
        <v>19</v>
      </c>
      <c r="F26" s="65">
        <f>VLOOKUP($A26,'Return Data'!$B$7:$R$2700,11,0)</f>
        <v>15.1524</v>
      </c>
      <c r="G26" s="66">
        <f t="shared" si="1"/>
        <v>19</v>
      </c>
      <c r="H26" s="65">
        <f>VLOOKUP($A26,'Return Data'!$B$7:$R$2700,12,0)</f>
        <v>9.8956999999999997</v>
      </c>
      <c r="I26" s="66">
        <f t="shared" si="2"/>
        <v>17</v>
      </c>
      <c r="J26" s="65">
        <f>VLOOKUP($A26,'Return Data'!$B$7:$R$2700,13,0)</f>
        <v>-8.6461000000000006</v>
      </c>
      <c r="K26" s="66">
        <f t="shared" si="3"/>
        <v>21</v>
      </c>
      <c r="L26" s="65">
        <f>VLOOKUP($A26,'Return Data'!$B$7:$R$2700,17,0)</f>
        <v>-3.0121000000000002</v>
      </c>
      <c r="M26" s="66">
        <f t="shared" si="4"/>
        <v>21</v>
      </c>
      <c r="N26" s="65">
        <f>VLOOKUP($A26,'Return Data'!$B$7:$R$2700,14,0)</f>
        <v>-1.0445</v>
      </c>
      <c r="O26" s="66">
        <f t="shared" si="5"/>
        <v>21</v>
      </c>
      <c r="P26" s="65">
        <f>VLOOKUP($A26,'Return Data'!$B$7:$R$2700,15,0)</f>
        <v>3.2168000000000001</v>
      </c>
      <c r="Q26" s="66">
        <f t="shared" si="6"/>
        <v>20</v>
      </c>
      <c r="R26" s="65">
        <f>VLOOKUP($A26,'Return Data'!$B$7:$R$2700,16,0)</f>
        <v>8.4989000000000008</v>
      </c>
      <c r="S26" s="67">
        <f t="shared" si="7"/>
        <v>10</v>
      </c>
    </row>
    <row r="27" spans="1:19" x14ac:dyDescent="0.3">
      <c r="A27" s="63" t="s">
        <v>1749</v>
      </c>
      <c r="B27" s="64"/>
      <c r="C27" s="65"/>
      <c r="D27" s="65"/>
      <c r="E27" s="66"/>
      <c r="F27" s="65"/>
      <c r="G27" s="66"/>
      <c r="H27" s="65"/>
      <c r="I27" s="66"/>
      <c r="J27" s="65"/>
      <c r="K27" s="66"/>
      <c r="L27" s="65"/>
      <c r="M27" s="66"/>
      <c r="N27" s="65"/>
      <c r="O27" s="66"/>
      <c r="P27" s="65"/>
      <c r="Q27" s="66"/>
      <c r="R27" s="65"/>
      <c r="S27" s="67"/>
    </row>
    <row r="28" spans="1:19" x14ac:dyDescent="0.3">
      <c r="A28" s="63" t="s">
        <v>1750</v>
      </c>
      <c r="B28" s="64">
        <f>VLOOKUP($A28,'Return Data'!$B$7:$R$2700,3,0)</f>
        <v>44174</v>
      </c>
      <c r="C28" s="65">
        <f>VLOOKUP($A28,'Return Data'!$B$7:$R$2700,4,0)</f>
        <v>46.366900000000001</v>
      </c>
      <c r="D28" s="65">
        <f>VLOOKUP($A28,'Return Data'!$B$7:$R$2700,10,0)</f>
        <v>31.966999999999999</v>
      </c>
      <c r="E28" s="66">
        <f t="shared" si="0"/>
        <v>3</v>
      </c>
      <c r="F28" s="65">
        <f>VLOOKUP($A28,'Return Data'!$B$7:$R$2700,11,0)</f>
        <v>27.276399999999999</v>
      </c>
      <c r="G28" s="66">
        <f t="shared" si="1"/>
        <v>3</v>
      </c>
      <c r="H28" s="65">
        <f>VLOOKUP($A28,'Return Data'!$B$7:$R$2700,12,0)</f>
        <v>16.083300000000001</v>
      </c>
      <c r="I28" s="66">
        <f t="shared" si="2"/>
        <v>3</v>
      </c>
      <c r="J28" s="65">
        <f>VLOOKUP($A28,'Return Data'!$B$7:$R$2700,13,0)</f>
        <v>13.4556</v>
      </c>
      <c r="K28" s="66">
        <f t="shared" si="3"/>
        <v>4</v>
      </c>
      <c r="L28" s="65">
        <f>VLOOKUP($A28,'Return Data'!$B$7:$R$2700,17,0)</f>
        <v>10.878299999999999</v>
      </c>
      <c r="M28" s="66">
        <f t="shared" si="4"/>
        <v>4</v>
      </c>
      <c r="N28" s="65">
        <f>VLOOKUP($A28,'Return Data'!$B$7:$R$2700,14,0)</f>
        <v>6.5038</v>
      </c>
      <c r="O28" s="66">
        <f t="shared" si="5"/>
        <v>5</v>
      </c>
      <c r="P28" s="65">
        <f>VLOOKUP($A28,'Return Data'!$B$7:$R$2700,15,0)</f>
        <v>8.3589000000000002</v>
      </c>
      <c r="Q28" s="66">
        <f t="shared" si="6"/>
        <v>5</v>
      </c>
      <c r="R28" s="65">
        <f>VLOOKUP($A28,'Return Data'!$B$7:$R$2700,16,0)</f>
        <v>8.0856999999999992</v>
      </c>
      <c r="S28" s="67">
        <f t="shared" si="7"/>
        <v>14</v>
      </c>
    </row>
    <row r="29" spans="1:19" x14ac:dyDescent="0.3">
      <c r="A29" s="63" t="s">
        <v>1751</v>
      </c>
      <c r="B29" s="64">
        <f>VLOOKUP($A29,'Return Data'!$B$7:$R$2700,3,0)</f>
        <v>44174</v>
      </c>
      <c r="C29" s="65">
        <f>VLOOKUP($A29,'Return Data'!$B$7:$R$2700,4,0)</f>
        <v>20.5669</v>
      </c>
      <c r="D29" s="65">
        <f>VLOOKUP($A29,'Return Data'!$B$7:$R$2700,10,0)</f>
        <v>17.6036</v>
      </c>
      <c r="E29" s="66">
        <f t="shared" si="0"/>
        <v>18</v>
      </c>
      <c r="F29" s="65">
        <f>VLOOKUP($A29,'Return Data'!$B$7:$R$2700,11,0)</f>
        <v>15.8232</v>
      </c>
      <c r="G29" s="66">
        <f t="shared" si="1"/>
        <v>17</v>
      </c>
      <c r="H29" s="65">
        <f>VLOOKUP($A29,'Return Data'!$B$7:$R$2700,12,0)</f>
        <v>9.7043999999999997</v>
      </c>
      <c r="I29" s="66">
        <f t="shared" si="2"/>
        <v>20</v>
      </c>
      <c r="J29" s="65">
        <f>VLOOKUP($A29,'Return Data'!$B$7:$R$2700,13,0)</f>
        <v>7.0826000000000002</v>
      </c>
      <c r="K29" s="66">
        <f t="shared" si="3"/>
        <v>18</v>
      </c>
      <c r="L29" s="65">
        <f>VLOOKUP($A29,'Return Data'!$B$7:$R$2700,17,0)</f>
        <v>4.5731000000000002</v>
      </c>
      <c r="M29" s="66">
        <f t="shared" si="4"/>
        <v>19</v>
      </c>
      <c r="N29" s="65">
        <f>VLOOKUP($A29,'Return Data'!$B$7:$R$2700,14,0)</f>
        <v>2.4704000000000002</v>
      </c>
      <c r="O29" s="66">
        <f t="shared" si="5"/>
        <v>19</v>
      </c>
      <c r="P29" s="65">
        <f>VLOOKUP($A29,'Return Data'!$B$7:$R$2700,15,0)</f>
        <v>5.7923999999999998</v>
      </c>
      <c r="Q29" s="66">
        <f t="shared" si="6"/>
        <v>18</v>
      </c>
      <c r="R29" s="65">
        <f>VLOOKUP($A29,'Return Data'!$B$7:$R$2700,16,0)</f>
        <v>6.9283999999999999</v>
      </c>
      <c r="S29" s="67">
        <f t="shared" si="7"/>
        <v>19</v>
      </c>
    </row>
    <row r="30" spans="1:19" x14ac:dyDescent="0.3">
      <c r="A30" s="63" t="s">
        <v>1752</v>
      </c>
      <c r="B30" s="64">
        <f>VLOOKUP($A30,'Return Data'!$B$7:$R$2700,3,0)</f>
        <v>44174</v>
      </c>
      <c r="C30" s="65">
        <f>VLOOKUP($A30,'Return Data'!$B$7:$R$2700,4,0)</f>
        <v>1.1571</v>
      </c>
      <c r="D30" s="65">
        <f>VLOOKUP($A30,'Return Data'!$B$7:$R$2700,10,0)</f>
        <v>8.4955999999999996</v>
      </c>
      <c r="E30" s="66">
        <f t="shared" si="0"/>
        <v>22</v>
      </c>
      <c r="F30" s="65">
        <f>VLOOKUP($A30,'Return Data'!$B$7:$R$2700,11,0)</f>
        <v>8.6694999999999993</v>
      </c>
      <c r="G30" s="66">
        <f t="shared" si="1"/>
        <v>22</v>
      </c>
      <c r="H30" s="65"/>
      <c r="I30" s="66"/>
      <c r="J30" s="65"/>
      <c r="K30" s="66"/>
      <c r="L30" s="65"/>
      <c r="M30" s="66"/>
      <c r="N30" s="65"/>
      <c r="O30" s="66"/>
      <c r="P30" s="65"/>
      <c r="Q30" s="66"/>
      <c r="R30" s="65">
        <f>VLOOKUP($A30,'Return Data'!$B$7:$R$2700,16,0)</f>
        <v>8.8765000000000001</v>
      </c>
      <c r="S30" s="67">
        <f t="shared" si="7"/>
        <v>7</v>
      </c>
    </row>
    <row r="31" spans="1:19" x14ac:dyDescent="0.3">
      <c r="A31" s="63" t="s">
        <v>1753</v>
      </c>
      <c r="B31" s="64">
        <f>VLOOKUP($A31,'Return Data'!$B$7:$R$2700,3,0)</f>
        <v>44174</v>
      </c>
      <c r="C31" s="65">
        <f>VLOOKUP($A31,'Return Data'!$B$7:$R$2700,4,0)</f>
        <v>45.051699999999997</v>
      </c>
      <c r="D31" s="65">
        <f>VLOOKUP($A31,'Return Data'!$B$7:$R$2700,10,0)</f>
        <v>34.103900000000003</v>
      </c>
      <c r="E31" s="66">
        <f t="shared" si="0"/>
        <v>2</v>
      </c>
      <c r="F31" s="65">
        <f>VLOOKUP($A31,'Return Data'!$B$7:$R$2700,11,0)</f>
        <v>28.983799999999999</v>
      </c>
      <c r="G31" s="66">
        <f t="shared" si="1"/>
        <v>2</v>
      </c>
      <c r="H31" s="65">
        <f>VLOOKUP($A31,'Return Data'!$B$7:$R$2700,12,0)</f>
        <v>19.103300000000001</v>
      </c>
      <c r="I31" s="66">
        <f t="shared" si="2"/>
        <v>1</v>
      </c>
      <c r="J31" s="65">
        <f>VLOOKUP($A31,'Return Data'!$B$7:$R$2700,13,0)</f>
        <v>9.2692999999999994</v>
      </c>
      <c r="K31" s="66">
        <f t="shared" si="3"/>
        <v>12</v>
      </c>
      <c r="L31" s="65">
        <f>VLOOKUP($A31,'Return Data'!$B$7:$R$2700,17,0)</f>
        <v>6.1172000000000004</v>
      </c>
      <c r="M31" s="66">
        <f t="shared" si="4"/>
        <v>17</v>
      </c>
      <c r="N31" s="65">
        <f>VLOOKUP($A31,'Return Data'!$B$7:$R$2700,14,0)</f>
        <v>5.0132000000000003</v>
      </c>
      <c r="O31" s="66">
        <f t="shared" si="5"/>
        <v>15</v>
      </c>
      <c r="P31" s="65">
        <f>VLOOKUP($A31,'Return Data'!$B$7:$R$2700,15,0)</f>
        <v>7.3756000000000004</v>
      </c>
      <c r="Q31" s="66">
        <f t="shared" si="6"/>
        <v>11</v>
      </c>
      <c r="R31" s="65">
        <f>VLOOKUP($A31,'Return Data'!$B$7:$R$2700,16,0)</f>
        <v>9.2612000000000005</v>
      </c>
      <c r="S31" s="67">
        <f t="shared" si="7"/>
        <v>5</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22.969059090909091</v>
      </c>
      <c r="E33" s="74"/>
      <c r="F33" s="75">
        <f>AVERAGE(F8:F31)</f>
        <v>20.011163636363634</v>
      </c>
      <c r="G33" s="74"/>
      <c r="H33" s="75">
        <f>AVERAGE(H8:H31)</f>
        <v>12.908995238095239</v>
      </c>
      <c r="I33" s="74"/>
      <c r="J33" s="75">
        <f>AVERAGE(J8:J31)</f>
        <v>9.031776190476192</v>
      </c>
      <c r="K33" s="74"/>
      <c r="L33" s="75">
        <f>AVERAGE(L8:L31)</f>
        <v>7.7718809523809531</v>
      </c>
      <c r="M33" s="74"/>
      <c r="N33" s="75">
        <f>AVERAGE(N8:N31)</f>
        <v>5.4058999999999999</v>
      </c>
      <c r="O33" s="74"/>
      <c r="P33" s="75">
        <f>AVERAGE(P8:P31)</f>
        <v>7.3228399999999976</v>
      </c>
      <c r="Q33" s="74"/>
      <c r="R33" s="75">
        <f>AVERAGE(R8:R31)</f>
        <v>8.2765590909090907</v>
      </c>
      <c r="S33" s="76"/>
    </row>
    <row r="34" spans="1:19" x14ac:dyDescent="0.3">
      <c r="A34" s="73" t="s">
        <v>28</v>
      </c>
      <c r="B34" s="74"/>
      <c r="C34" s="74"/>
      <c r="D34" s="75">
        <f>MIN(D8:D31)</f>
        <v>8.4955999999999996</v>
      </c>
      <c r="E34" s="74"/>
      <c r="F34" s="75">
        <f>MIN(F8:F31)</f>
        <v>8.6694999999999993</v>
      </c>
      <c r="G34" s="74"/>
      <c r="H34" s="75">
        <f>MIN(H8:H31)</f>
        <v>7.9629000000000003</v>
      </c>
      <c r="I34" s="74"/>
      <c r="J34" s="75">
        <f>MIN(J8:J31)</f>
        <v>-8.6461000000000006</v>
      </c>
      <c r="K34" s="74"/>
      <c r="L34" s="75">
        <f>MIN(L8:L31)</f>
        <v>-3.0121000000000002</v>
      </c>
      <c r="M34" s="74"/>
      <c r="N34" s="75">
        <f>MIN(N8:N31)</f>
        <v>-1.0445</v>
      </c>
      <c r="O34" s="74"/>
      <c r="P34" s="75">
        <f>MIN(P8:P31)</f>
        <v>3.2168000000000001</v>
      </c>
      <c r="Q34" s="74"/>
      <c r="R34" s="75">
        <f>MIN(R8:R31)</f>
        <v>5.9292999999999996</v>
      </c>
      <c r="S34" s="76"/>
    </row>
    <row r="35" spans="1:19" ht="15" thickBot="1" x14ac:dyDescent="0.35">
      <c r="A35" s="77" t="s">
        <v>29</v>
      </c>
      <c r="B35" s="78"/>
      <c r="C35" s="78"/>
      <c r="D35" s="79">
        <f>MAX(D8:D31)</f>
        <v>35.2149</v>
      </c>
      <c r="E35" s="78"/>
      <c r="F35" s="79">
        <f>MAX(F8:F31)</f>
        <v>31.761099999999999</v>
      </c>
      <c r="G35" s="78"/>
      <c r="H35" s="79">
        <f>MAX(H8:H31)</f>
        <v>19.103300000000001</v>
      </c>
      <c r="I35" s="78"/>
      <c r="J35" s="79">
        <f>MAX(J8:J31)</f>
        <v>14.072100000000001</v>
      </c>
      <c r="K35" s="78"/>
      <c r="L35" s="79">
        <f>MAX(L8:L31)</f>
        <v>12.6036</v>
      </c>
      <c r="M35" s="78"/>
      <c r="N35" s="79">
        <f>MAX(N8:N31)</f>
        <v>8.9448000000000008</v>
      </c>
      <c r="O35" s="78"/>
      <c r="P35" s="79">
        <f>MAX(P8:P31)</f>
        <v>9.9422999999999995</v>
      </c>
      <c r="Q35" s="78"/>
      <c r="R35" s="79">
        <f>MAX(R8:R31)</f>
        <v>10.1691</v>
      </c>
      <c r="S35" s="80"/>
    </row>
    <row r="36" spans="1:19" x14ac:dyDescent="0.3">
      <c r="A36" s="112" t="s">
        <v>433</v>
      </c>
    </row>
    <row r="37" spans="1:19" x14ac:dyDescent="0.3">
      <c r="A37" s="14" t="s">
        <v>340</v>
      </c>
    </row>
  </sheetData>
  <sheetProtection algorithmName="SHA-512" hashValue="nw2dLbrhkC8x6FuINCr9yzOm456/GYvVO+15KcKXR6AQoVqIi33MBykzj3bWpYhuj0nqcd1cdkJ4AYDXbGrfAg==" saltValue="G/xu8brc6bnL4Jg2jlVSr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B918CF35-C01F-4014-B431-686506B94227}"/>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672FE-FFCC-4FF4-90B3-24E52C1ED602}">
  <sheetPr codeName="Sheet27"/>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1756</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1758</v>
      </c>
      <c r="B8" s="64">
        <f>VLOOKUP($A8,'Return Data'!$B$7:$R$2700,3,0)</f>
        <v>44174</v>
      </c>
      <c r="C8" s="65">
        <f>VLOOKUP($A8,'Return Data'!$B$7:$R$2700,4,0)</f>
        <v>16.25</v>
      </c>
      <c r="D8" s="65">
        <f>VLOOKUP($A8,'Return Data'!$B$7:$R$2700,10,0)</f>
        <v>9.4276</v>
      </c>
      <c r="E8" s="66">
        <f>RANK(D8,D$8:D$32,0)</f>
        <v>8</v>
      </c>
      <c r="F8" s="65">
        <f>VLOOKUP($A8,'Return Data'!$B$7:$R$2700,11,0)</f>
        <v>16.320699999999999</v>
      </c>
      <c r="G8" s="66">
        <f>RANK(F8,F$8:F$32,0)</f>
        <v>7</v>
      </c>
      <c r="H8" s="65">
        <f>VLOOKUP($A8,'Return Data'!$B$7:$R$2700,12,0)</f>
        <v>11.5305</v>
      </c>
      <c r="I8" s="66">
        <f>RANK(H8,H$8:H$32,0)</f>
        <v>18</v>
      </c>
      <c r="J8" s="65">
        <f>VLOOKUP($A8,'Return Data'!$B$7:$R$2700,13,0)</f>
        <v>10.6195</v>
      </c>
      <c r="K8" s="66">
        <f>RANK(J8,J$8:J$32,0)</f>
        <v>13</v>
      </c>
      <c r="L8" s="65">
        <f>VLOOKUP($A8,'Return Data'!$B$7:$R$2700,17,0)</f>
        <v>9.9153000000000002</v>
      </c>
      <c r="M8" s="66">
        <f>RANK(L8,L$8:L$32,0)</f>
        <v>7</v>
      </c>
      <c r="N8" s="65">
        <f>VLOOKUP($A8,'Return Data'!$B$7:$R$2700,14,0)</f>
        <v>6.2584</v>
      </c>
      <c r="O8" s="66">
        <f>RANK(N8,N$8:N$32,0)</f>
        <v>12</v>
      </c>
      <c r="P8" s="65">
        <f>VLOOKUP($A8,'Return Data'!$B$7:$R$2700,15,0)</f>
        <v>9.3465000000000007</v>
      </c>
      <c r="Q8" s="66">
        <f>RANK(P8,P$8:P$32,0)</f>
        <v>6</v>
      </c>
      <c r="R8" s="65">
        <f>VLOOKUP($A8,'Return Data'!$B$7:$R$2700,16,0)</f>
        <v>8.3764000000000003</v>
      </c>
      <c r="S8" s="67">
        <f>RANK(R8,R$8:R$32,0)</f>
        <v>14</v>
      </c>
    </row>
    <row r="9" spans="1:20" x14ac:dyDescent="0.3">
      <c r="A9" s="63" t="s">
        <v>1759</v>
      </c>
      <c r="B9" s="64">
        <f>VLOOKUP($A9,'Return Data'!$B$7:$R$2700,3,0)</f>
        <v>44174</v>
      </c>
      <c r="C9" s="65">
        <f>VLOOKUP($A9,'Return Data'!$B$7:$R$2700,4,0)</f>
        <v>15.72</v>
      </c>
      <c r="D9" s="65">
        <f>VLOOKUP($A9,'Return Data'!$B$7:$R$2700,10,0)</f>
        <v>11.0954</v>
      </c>
      <c r="E9" s="66">
        <f t="shared" ref="E9:E32" si="0">RANK(D9,D$8:D$32,0)</f>
        <v>1</v>
      </c>
      <c r="F9" s="65">
        <f>VLOOKUP($A9,'Return Data'!$B$7:$R$2700,11,0)</f>
        <v>18.1067</v>
      </c>
      <c r="G9" s="66">
        <f t="shared" ref="G9:G32" si="1">RANK(F9,F$8:F$32,0)</f>
        <v>4</v>
      </c>
      <c r="H9" s="65">
        <f>VLOOKUP($A9,'Return Data'!$B$7:$R$2700,12,0)</f>
        <v>13.8306</v>
      </c>
      <c r="I9" s="66">
        <f t="shared" ref="I9:I32" si="2">RANK(H9,H$8:H$32,0)</f>
        <v>13</v>
      </c>
      <c r="J9" s="65">
        <f>VLOOKUP($A9,'Return Data'!$B$7:$R$2700,13,0)</f>
        <v>11.5685</v>
      </c>
      <c r="K9" s="66">
        <f t="shared" ref="K9:K32" si="3">RANK(J9,J$8:J$32,0)</f>
        <v>7</v>
      </c>
      <c r="L9" s="65">
        <f>VLOOKUP($A9,'Return Data'!$B$7:$R$2700,17,0)</f>
        <v>10.7311</v>
      </c>
      <c r="M9" s="66">
        <f t="shared" ref="M9:M32" si="4">RANK(L9,L$8:L$32,0)</f>
        <v>3</v>
      </c>
      <c r="N9" s="65">
        <f>VLOOKUP($A9,'Return Data'!$B$7:$R$2700,14,0)</f>
        <v>9.3399000000000001</v>
      </c>
      <c r="O9" s="66">
        <f t="shared" ref="O9:O30" si="5">RANK(N9,N$8:N$32,0)</f>
        <v>1</v>
      </c>
      <c r="P9" s="65">
        <f>VLOOKUP($A9,'Return Data'!$B$7:$R$2700,15,0)</f>
        <v>9.7667000000000002</v>
      </c>
      <c r="Q9" s="66">
        <f t="shared" ref="Q9:Q30" si="6">RANK(P9,P$8:P$32,0)</f>
        <v>2</v>
      </c>
      <c r="R9" s="65">
        <f>VLOOKUP($A9,'Return Data'!$B$7:$R$2700,16,0)</f>
        <v>8.8643000000000001</v>
      </c>
      <c r="S9" s="67">
        <f t="shared" ref="S9:S32" si="7">RANK(R9,R$8:R$32,0)</f>
        <v>11</v>
      </c>
    </row>
    <row r="10" spans="1:20" x14ac:dyDescent="0.3">
      <c r="A10" s="63" t="s">
        <v>1760</v>
      </c>
      <c r="B10" s="64">
        <f>VLOOKUP($A10,'Return Data'!$B$7:$R$2700,3,0)</f>
        <v>44174</v>
      </c>
      <c r="C10" s="65">
        <f>VLOOKUP($A10,'Return Data'!$B$7:$R$2700,4,0)</f>
        <v>11.67</v>
      </c>
      <c r="D10" s="65">
        <f>VLOOKUP($A10,'Return Data'!$B$7:$R$2700,10,0)</f>
        <v>4.3827999999999996</v>
      </c>
      <c r="E10" s="66">
        <f t="shared" si="0"/>
        <v>23</v>
      </c>
      <c r="F10" s="65">
        <f>VLOOKUP($A10,'Return Data'!$B$7:$R$2700,11,0)</f>
        <v>10.3025</v>
      </c>
      <c r="G10" s="66">
        <f t="shared" si="1"/>
        <v>23</v>
      </c>
      <c r="H10" s="65">
        <f>VLOOKUP($A10,'Return Data'!$B$7:$R$2700,12,0)</f>
        <v>13.9648</v>
      </c>
      <c r="I10" s="66">
        <f t="shared" si="2"/>
        <v>11</v>
      </c>
      <c r="J10" s="65">
        <f>VLOOKUP($A10,'Return Data'!$B$7:$R$2700,13,0)</f>
        <v>12.7536</v>
      </c>
      <c r="K10" s="66">
        <f t="shared" si="3"/>
        <v>5</v>
      </c>
      <c r="L10" s="65"/>
      <c r="M10" s="66"/>
      <c r="N10" s="65"/>
      <c r="O10" s="66"/>
      <c r="P10" s="65"/>
      <c r="Q10" s="66"/>
      <c r="R10" s="65">
        <f>VLOOKUP($A10,'Return Data'!$B$7:$R$2700,16,0)</f>
        <v>11.858700000000001</v>
      </c>
      <c r="S10" s="67">
        <f t="shared" si="7"/>
        <v>2</v>
      </c>
    </row>
    <row r="11" spans="1:20" x14ac:dyDescent="0.3">
      <c r="A11" s="63" t="s">
        <v>1761</v>
      </c>
      <c r="B11" s="64">
        <f>VLOOKUP($A11,'Return Data'!$B$7:$R$2700,3,0)</f>
        <v>44174</v>
      </c>
      <c r="C11" s="65">
        <f>VLOOKUP($A11,'Return Data'!$B$7:$R$2700,4,0)</f>
        <v>14.928000000000001</v>
      </c>
      <c r="D11" s="65">
        <f>VLOOKUP($A11,'Return Data'!$B$7:$R$2700,10,0)</f>
        <v>8.5435999999999996</v>
      </c>
      <c r="E11" s="66">
        <f t="shared" si="0"/>
        <v>12</v>
      </c>
      <c r="F11" s="65">
        <f>VLOOKUP($A11,'Return Data'!$B$7:$R$2700,11,0)</f>
        <v>16.234500000000001</v>
      </c>
      <c r="G11" s="66">
        <f t="shared" si="1"/>
        <v>8</v>
      </c>
      <c r="H11" s="65">
        <f>VLOOKUP($A11,'Return Data'!$B$7:$R$2700,12,0)</f>
        <v>12.2575</v>
      </c>
      <c r="I11" s="66">
        <f t="shared" si="2"/>
        <v>16</v>
      </c>
      <c r="J11" s="65">
        <f>VLOOKUP($A11,'Return Data'!$B$7:$R$2700,13,0)</f>
        <v>8.7017000000000007</v>
      </c>
      <c r="K11" s="66">
        <f t="shared" si="3"/>
        <v>19</v>
      </c>
      <c r="L11" s="65">
        <f>VLOOKUP($A11,'Return Data'!$B$7:$R$2700,17,0)</f>
        <v>9.1026000000000007</v>
      </c>
      <c r="M11" s="66">
        <f t="shared" si="4"/>
        <v>11</v>
      </c>
      <c r="N11" s="65">
        <f>VLOOKUP($A11,'Return Data'!$B$7:$R$2700,14,0)</f>
        <v>5.7446000000000002</v>
      </c>
      <c r="O11" s="66">
        <f t="shared" si="5"/>
        <v>14</v>
      </c>
      <c r="P11" s="65"/>
      <c r="Q11" s="66"/>
      <c r="R11" s="65">
        <f>VLOOKUP($A11,'Return Data'!$B$7:$R$2700,16,0)</f>
        <v>8.8902999999999999</v>
      </c>
      <c r="S11" s="67">
        <f t="shared" si="7"/>
        <v>10</v>
      </c>
    </row>
    <row r="12" spans="1:20" x14ac:dyDescent="0.3">
      <c r="A12" s="63" t="s">
        <v>1762</v>
      </c>
      <c r="B12" s="64">
        <f>VLOOKUP($A12,'Return Data'!$B$7:$R$2700,3,0)</f>
        <v>44174</v>
      </c>
      <c r="C12" s="65">
        <f>VLOOKUP($A12,'Return Data'!$B$7:$R$2700,4,0)</f>
        <v>16.8691</v>
      </c>
      <c r="D12" s="65">
        <f>VLOOKUP($A12,'Return Data'!$B$7:$R$2700,10,0)</f>
        <v>6.5378999999999996</v>
      </c>
      <c r="E12" s="66">
        <f t="shared" si="0"/>
        <v>20</v>
      </c>
      <c r="F12" s="65">
        <f>VLOOKUP($A12,'Return Data'!$B$7:$R$2700,11,0)</f>
        <v>11.373699999999999</v>
      </c>
      <c r="G12" s="66">
        <f t="shared" si="1"/>
        <v>20</v>
      </c>
      <c r="H12" s="65">
        <f>VLOOKUP($A12,'Return Data'!$B$7:$R$2700,12,0)</f>
        <v>13.4438</v>
      </c>
      <c r="I12" s="66">
        <f t="shared" si="2"/>
        <v>14</v>
      </c>
      <c r="J12" s="65">
        <f>VLOOKUP($A12,'Return Data'!$B$7:$R$2700,13,0)</f>
        <v>13.076599999999999</v>
      </c>
      <c r="K12" s="66">
        <f t="shared" si="3"/>
        <v>4</v>
      </c>
      <c r="L12" s="65">
        <f>VLOOKUP($A12,'Return Data'!$B$7:$R$2700,17,0)</f>
        <v>10.729100000000001</v>
      </c>
      <c r="M12" s="66">
        <f t="shared" si="4"/>
        <v>4</v>
      </c>
      <c r="N12" s="65">
        <f>VLOOKUP($A12,'Return Data'!$B$7:$R$2700,14,0)</f>
        <v>8.8015000000000008</v>
      </c>
      <c r="O12" s="66">
        <f t="shared" si="5"/>
        <v>2</v>
      </c>
      <c r="P12" s="65">
        <f>VLOOKUP($A12,'Return Data'!$B$7:$R$2700,15,0)</f>
        <v>9.4269999999999996</v>
      </c>
      <c r="Q12" s="66">
        <f t="shared" si="6"/>
        <v>4</v>
      </c>
      <c r="R12" s="65">
        <f>VLOOKUP($A12,'Return Data'!$B$7:$R$2700,16,0)</f>
        <v>8.8567999999999998</v>
      </c>
      <c r="S12" s="67">
        <f t="shared" si="7"/>
        <v>12</v>
      </c>
    </row>
    <row r="13" spans="1:20" x14ac:dyDescent="0.3">
      <c r="A13" s="63" t="s">
        <v>1763</v>
      </c>
      <c r="B13" s="64">
        <f>VLOOKUP($A13,'Return Data'!$B$7:$R$2700,3,0)</f>
        <v>44174</v>
      </c>
      <c r="C13" s="65">
        <f>VLOOKUP($A13,'Return Data'!$B$7:$R$2700,4,0)</f>
        <v>11.6309</v>
      </c>
      <c r="D13" s="65">
        <f>VLOOKUP($A13,'Return Data'!$B$7:$R$2700,10,0)</f>
        <v>10.2361</v>
      </c>
      <c r="E13" s="66">
        <f t="shared" si="0"/>
        <v>3</v>
      </c>
      <c r="F13" s="65">
        <f>VLOOKUP($A13,'Return Data'!$B$7:$R$2700,11,0)</f>
        <v>15.4558</v>
      </c>
      <c r="G13" s="66">
        <f t="shared" si="1"/>
        <v>9</v>
      </c>
      <c r="H13" s="65">
        <f>VLOOKUP($A13,'Return Data'!$B$7:$R$2700,12,0)</f>
        <v>14.0709</v>
      </c>
      <c r="I13" s="66">
        <f t="shared" si="2"/>
        <v>10</v>
      </c>
      <c r="J13" s="65">
        <f>VLOOKUP($A13,'Return Data'!$B$7:$R$2700,13,0)</f>
        <v>10.297800000000001</v>
      </c>
      <c r="K13" s="66">
        <f t="shared" si="3"/>
        <v>15</v>
      </c>
      <c r="L13" s="65">
        <f>VLOOKUP($A13,'Return Data'!$B$7:$R$2700,17,0)</f>
        <v>8.4497</v>
      </c>
      <c r="M13" s="66">
        <f t="shared" si="4"/>
        <v>13</v>
      </c>
      <c r="N13" s="65"/>
      <c r="O13" s="66"/>
      <c r="P13" s="65"/>
      <c r="Q13" s="66"/>
      <c r="R13" s="65">
        <f>VLOOKUP($A13,'Return Data'!$B$7:$R$2700,16,0)</f>
        <v>6.8270999999999997</v>
      </c>
      <c r="S13" s="67">
        <f t="shared" si="7"/>
        <v>21</v>
      </c>
    </row>
    <row r="14" spans="1:20" x14ac:dyDescent="0.3">
      <c r="A14" s="63" t="s">
        <v>1764</v>
      </c>
      <c r="B14" s="64">
        <f>VLOOKUP($A14,'Return Data'!$B$7:$R$2700,3,0)</f>
        <v>44174</v>
      </c>
      <c r="C14" s="65">
        <f>VLOOKUP($A14,'Return Data'!$B$7:$R$2700,4,0)</f>
        <v>43.128</v>
      </c>
      <c r="D14" s="65">
        <f>VLOOKUP($A14,'Return Data'!$B$7:$R$2700,10,0)</f>
        <v>9.4258000000000006</v>
      </c>
      <c r="E14" s="66">
        <f t="shared" si="0"/>
        <v>9</v>
      </c>
      <c r="F14" s="65">
        <f>VLOOKUP($A14,'Return Data'!$B$7:$R$2700,11,0)</f>
        <v>14.1677</v>
      </c>
      <c r="G14" s="66">
        <f t="shared" si="1"/>
        <v>11</v>
      </c>
      <c r="H14" s="65">
        <f>VLOOKUP($A14,'Return Data'!$B$7:$R$2700,12,0)</f>
        <v>14.2645</v>
      </c>
      <c r="I14" s="66">
        <f t="shared" si="2"/>
        <v>8</v>
      </c>
      <c r="J14" s="65">
        <f>VLOOKUP($A14,'Return Data'!$B$7:$R$2700,13,0)</f>
        <v>8.7579999999999991</v>
      </c>
      <c r="K14" s="66">
        <f t="shared" si="3"/>
        <v>18</v>
      </c>
      <c r="L14" s="65">
        <f>VLOOKUP($A14,'Return Data'!$B$7:$R$2700,17,0)</f>
        <v>7.8183999999999996</v>
      </c>
      <c r="M14" s="66">
        <f t="shared" si="4"/>
        <v>18</v>
      </c>
      <c r="N14" s="65">
        <f>VLOOKUP($A14,'Return Data'!$B$7:$R$2700,14,0)</f>
        <v>5.9908000000000001</v>
      </c>
      <c r="O14" s="66">
        <f t="shared" si="5"/>
        <v>13</v>
      </c>
      <c r="P14" s="65">
        <f>VLOOKUP($A14,'Return Data'!$B$7:$R$2700,15,0)</f>
        <v>10.142099999999999</v>
      </c>
      <c r="Q14" s="66">
        <f t="shared" si="6"/>
        <v>1</v>
      </c>
      <c r="R14" s="65">
        <f>VLOOKUP($A14,'Return Data'!$B$7:$R$2700,16,0)</f>
        <v>9.4501000000000008</v>
      </c>
      <c r="S14" s="67">
        <f t="shared" si="7"/>
        <v>3</v>
      </c>
    </row>
    <row r="15" spans="1:20" x14ac:dyDescent="0.3">
      <c r="A15" s="63" t="s">
        <v>1765</v>
      </c>
      <c r="B15" s="64">
        <f>VLOOKUP($A15,'Return Data'!$B$7:$R$2700,3,0)</f>
        <v>44174</v>
      </c>
      <c r="C15" s="65">
        <f>VLOOKUP($A15,'Return Data'!$B$7:$R$2700,4,0)</f>
        <v>15.97</v>
      </c>
      <c r="D15" s="65">
        <f>VLOOKUP($A15,'Return Data'!$B$7:$R$2700,10,0)</f>
        <v>6.2542</v>
      </c>
      <c r="E15" s="66">
        <f t="shared" si="0"/>
        <v>21</v>
      </c>
      <c r="F15" s="65">
        <f>VLOOKUP($A15,'Return Data'!$B$7:$R$2700,11,0)</f>
        <v>11.289199999999999</v>
      </c>
      <c r="G15" s="66">
        <f t="shared" si="1"/>
        <v>21</v>
      </c>
      <c r="H15" s="65">
        <f>VLOOKUP($A15,'Return Data'!$B$7:$R$2700,12,0)</f>
        <v>8.7874999999999996</v>
      </c>
      <c r="I15" s="66">
        <f t="shared" si="2"/>
        <v>23</v>
      </c>
      <c r="J15" s="65">
        <f>VLOOKUP($A15,'Return Data'!$B$7:$R$2700,13,0)</f>
        <v>5.8316999999999997</v>
      </c>
      <c r="K15" s="66">
        <f t="shared" si="3"/>
        <v>21</v>
      </c>
      <c r="L15" s="65">
        <f>VLOOKUP($A15,'Return Data'!$B$7:$R$2700,17,0)</f>
        <v>8.3278999999999996</v>
      </c>
      <c r="M15" s="66">
        <f t="shared" si="4"/>
        <v>14</v>
      </c>
      <c r="N15" s="65">
        <f>VLOOKUP($A15,'Return Data'!$B$7:$R$2700,14,0)</f>
        <v>6.7321</v>
      </c>
      <c r="O15" s="66">
        <f t="shared" si="5"/>
        <v>11</v>
      </c>
      <c r="P15" s="65">
        <f>VLOOKUP($A15,'Return Data'!$B$7:$R$2700,15,0)</f>
        <v>9.0305</v>
      </c>
      <c r="Q15" s="66">
        <f t="shared" si="6"/>
        <v>8</v>
      </c>
      <c r="R15" s="65">
        <f>VLOOKUP($A15,'Return Data'!$B$7:$R$2700,16,0)</f>
        <v>8.0914999999999999</v>
      </c>
      <c r="S15" s="67">
        <f t="shared" si="7"/>
        <v>17</v>
      </c>
    </row>
    <row r="16" spans="1:20" x14ac:dyDescent="0.3">
      <c r="A16" s="63" t="s">
        <v>1766</v>
      </c>
      <c r="B16" s="64">
        <f>VLOOKUP($A16,'Return Data'!$B$7:$R$2700,3,0)</f>
        <v>44174</v>
      </c>
      <c r="C16" s="65">
        <f>VLOOKUP($A16,'Return Data'!$B$7:$R$2700,4,0)</f>
        <v>20.169499999999999</v>
      </c>
      <c r="D16" s="65">
        <f>VLOOKUP($A16,'Return Data'!$B$7:$R$2700,10,0)</f>
        <v>8.5713000000000008</v>
      </c>
      <c r="E16" s="66">
        <f t="shared" si="0"/>
        <v>11</v>
      </c>
      <c r="F16" s="65">
        <f>VLOOKUP($A16,'Return Data'!$B$7:$R$2700,11,0)</f>
        <v>14.223699999999999</v>
      </c>
      <c r="G16" s="66">
        <f t="shared" si="1"/>
        <v>10</v>
      </c>
      <c r="H16" s="65">
        <f>VLOOKUP($A16,'Return Data'!$B$7:$R$2700,12,0)</f>
        <v>11.298400000000001</v>
      </c>
      <c r="I16" s="66">
        <f t="shared" si="2"/>
        <v>19</v>
      </c>
      <c r="J16" s="65">
        <f>VLOOKUP($A16,'Return Data'!$B$7:$R$2700,13,0)</f>
        <v>10.8385</v>
      </c>
      <c r="K16" s="66">
        <f t="shared" si="3"/>
        <v>11</v>
      </c>
      <c r="L16" s="65">
        <f>VLOOKUP($A16,'Return Data'!$B$7:$R$2700,17,0)</f>
        <v>9.3952000000000009</v>
      </c>
      <c r="M16" s="66">
        <f t="shared" si="4"/>
        <v>9</v>
      </c>
      <c r="N16" s="65">
        <f>VLOOKUP($A16,'Return Data'!$B$7:$R$2700,14,0)</f>
        <v>7.1756000000000002</v>
      </c>
      <c r="O16" s="66">
        <f t="shared" si="5"/>
        <v>7</v>
      </c>
      <c r="P16" s="65">
        <f>VLOOKUP($A16,'Return Data'!$B$7:$R$2700,15,0)</f>
        <v>6.9405000000000001</v>
      </c>
      <c r="Q16" s="66">
        <f t="shared" si="6"/>
        <v>12</v>
      </c>
      <c r="R16" s="65">
        <f>VLOOKUP($A16,'Return Data'!$B$7:$R$2700,16,0)</f>
        <v>7.2504999999999997</v>
      </c>
      <c r="S16" s="67">
        <f t="shared" si="7"/>
        <v>20</v>
      </c>
    </row>
    <row r="17" spans="1:19" x14ac:dyDescent="0.3">
      <c r="A17" s="63" t="s">
        <v>1767</v>
      </c>
      <c r="B17" s="64">
        <f>VLOOKUP($A17,'Return Data'!$B$7:$R$2700,3,0)</f>
        <v>44174</v>
      </c>
      <c r="C17" s="65">
        <f>VLOOKUP($A17,'Return Data'!$B$7:$R$2700,4,0)</f>
        <v>23.77</v>
      </c>
      <c r="D17" s="65">
        <f>VLOOKUP($A17,'Return Data'!$B$7:$R$2700,10,0)</f>
        <v>6.5918999999999999</v>
      </c>
      <c r="E17" s="66">
        <f t="shared" si="0"/>
        <v>19</v>
      </c>
      <c r="F17" s="65">
        <f>VLOOKUP($A17,'Return Data'!$B$7:$R$2700,11,0)</f>
        <v>12.175599999999999</v>
      </c>
      <c r="G17" s="66">
        <f t="shared" si="1"/>
        <v>19</v>
      </c>
      <c r="H17" s="65">
        <f>VLOOKUP($A17,'Return Data'!$B$7:$R$2700,12,0)</f>
        <v>13.950100000000001</v>
      </c>
      <c r="I17" s="66">
        <f t="shared" si="2"/>
        <v>12</v>
      </c>
      <c r="J17" s="65">
        <f>VLOOKUP($A17,'Return Data'!$B$7:$R$2700,13,0)</f>
        <v>11.4916</v>
      </c>
      <c r="K17" s="66">
        <f t="shared" si="3"/>
        <v>8</v>
      </c>
      <c r="L17" s="65">
        <f>VLOOKUP($A17,'Return Data'!$B$7:$R$2700,17,0)</f>
        <v>8.7363999999999997</v>
      </c>
      <c r="M17" s="66">
        <f t="shared" si="4"/>
        <v>12</v>
      </c>
      <c r="N17" s="65">
        <f>VLOOKUP($A17,'Return Data'!$B$7:$R$2700,14,0)</f>
        <v>6.9256000000000002</v>
      </c>
      <c r="O17" s="66">
        <f t="shared" si="5"/>
        <v>8</v>
      </c>
      <c r="P17" s="65">
        <f>VLOOKUP($A17,'Return Data'!$B$7:$R$2700,15,0)</f>
        <v>6.9095000000000004</v>
      </c>
      <c r="Q17" s="66">
        <f t="shared" si="6"/>
        <v>13</v>
      </c>
      <c r="R17" s="65">
        <f>VLOOKUP($A17,'Return Data'!$B$7:$R$2700,16,0)</f>
        <v>7.4432999999999998</v>
      </c>
      <c r="S17" s="67">
        <f t="shared" si="7"/>
        <v>19</v>
      </c>
    </row>
    <row r="18" spans="1:19" x14ac:dyDescent="0.3">
      <c r="A18" s="63" t="s">
        <v>1768</v>
      </c>
      <c r="B18" s="64">
        <f>VLOOKUP($A18,'Return Data'!$B$7:$R$2700,3,0)</f>
        <v>44174</v>
      </c>
      <c r="C18" s="65">
        <f>VLOOKUP($A18,'Return Data'!$B$7:$R$2700,4,0)</f>
        <v>11.7234</v>
      </c>
      <c r="D18" s="65">
        <f>VLOOKUP($A18,'Return Data'!$B$7:$R$2700,10,0)</f>
        <v>5.5610999999999997</v>
      </c>
      <c r="E18" s="66">
        <f t="shared" si="0"/>
        <v>22</v>
      </c>
      <c r="F18" s="65">
        <f>VLOOKUP($A18,'Return Data'!$B$7:$R$2700,11,0)</f>
        <v>10.7057</v>
      </c>
      <c r="G18" s="66">
        <f t="shared" si="1"/>
        <v>22</v>
      </c>
      <c r="H18" s="65">
        <f>VLOOKUP($A18,'Return Data'!$B$7:$R$2700,12,0)</f>
        <v>10.151300000000001</v>
      </c>
      <c r="I18" s="66">
        <f t="shared" si="2"/>
        <v>21</v>
      </c>
      <c r="J18" s="65">
        <f>VLOOKUP($A18,'Return Data'!$B$7:$R$2700,13,0)</f>
        <v>9.5082000000000004</v>
      </c>
      <c r="K18" s="66">
        <f t="shared" si="3"/>
        <v>17</v>
      </c>
      <c r="L18" s="65"/>
      <c r="M18" s="66"/>
      <c r="N18" s="65"/>
      <c r="O18" s="66"/>
      <c r="P18" s="65"/>
      <c r="Q18" s="66"/>
      <c r="R18" s="65">
        <f>VLOOKUP($A18,'Return Data'!$B$7:$R$2700,16,0)</f>
        <v>9.4456000000000007</v>
      </c>
      <c r="S18" s="67">
        <f t="shared" si="7"/>
        <v>4</v>
      </c>
    </row>
    <row r="19" spans="1:19" x14ac:dyDescent="0.3">
      <c r="A19" s="63" t="s">
        <v>1769</v>
      </c>
      <c r="B19" s="64">
        <f>VLOOKUP($A19,'Return Data'!$B$7:$R$2700,3,0)</f>
        <v>44174</v>
      </c>
      <c r="C19" s="65">
        <f>VLOOKUP($A19,'Return Data'!$B$7:$R$2700,4,0)</f>
        <v>17.0459</v>
      </c>
      <c r="D19" s="65">
        <f>VLOOKUP($A19,'Return Data'!$B$7:$R$2700,10,0)</f>
        <v>7.2736999999999998</v>
      </c>
      <c r="E19" s="66">
        <f t="shared" si="0"/>
        <v>15</v>
      </c>
      <c r="F19" s="65">
        <f>VLOOKUP($A19,'Return Data'!$B$7:$R$2700,11,0)</f>
        <v>12.766500000000001</v>
      </c>
      <c r="G19" s="66">
        <f t="shared" si="1"/>
        <v>15</v>
      </c>
      <c r="H19" s="65">
        <f>VLOOKUP($A19,'Return Data'!$B$7:$R$2700,12,0)</f>
        <v>14.125500000000001</v>
      </c>
      <c r="I19" s="66">
        <f t="shared" si="2"/>
        <v>9</v>
      </c>
      <c r="J19" s="65">
        <f>VLOOKUP($A19,'Return Data'!$B$7:$R$2700,13,0)</f>
        <v>10.7812</v>
      </c>
      <c r="K19" s="66">
        <f t="shared" si="3"/>
        <v>12</v>
      </c>
      <c r="L19" s="65">
        <f>VLOOKUP($A19,'Return Data'!$B$7:$R$2700,17,0)</f>
        <v>9.9559999999999995</v>
      </c>
      <c r="M19" s="66">
        <f t="shared" si="4"/>
        <v>6</v>
      </c>
      <c r="N19" s="65">
        <f>VLOOKUP($A19,'Return Data'!$B$7:$R$2700,14,0)</f>
        <v>8.1719000000000008</v>
      </c>
      <c r="O19" s="66">
        <f t="shared" si="5"/>
        <v>3</v>
      </c>
      <c r="P19" s="65">
        <f>VLOOKUP($A19,'Return Data'!$B$7:$R$2700,15,0)</f>
        <v>9.3887</v>
      </c>
      <c r="Q19" s="66">
        <f t="shared" si="6"/>
        <v>5</v>
      </c>
      <c r="R19" s="65">
        <f>VLOOKUP($A19,'Return Data'!$B$7:$R$2700,16,0)</f>
        <v>9.0411999999999999</v>
      </c>
      <c r="S19" s="67">
        <f t="shared" si="7"/>
        <v>7</v>
      </c>
    </row>
    <row r="20" spans="1:19" x14ac:dyDescent="0.3">
      <c r="A20" s="63" t="s">
        <v>1770</v>
      </c>
      <c r="B20" s="64">
        <f>VLOOKUP($A20,'Return Data'!$B$7:$R$2700,3,0)</f>
        <v>44174</v>
      </c>
      <c r="C20" s="65">
        <f>VLOOKUP($A20,'Return Data'!$B$7:$R$2700,4,0)</f>
        <v>20.791</v>
      </c>
      <c r="D20" s="65">
        <f>VLOOKUP($A20,'Return Data'!$B$7:$R$2700,10,0)</f>
        <v>9.9006000000000007</v>
      </c>
      <c r="E20" s="66">
        <f t="shared" si="0"/>
        <v>4</v>
      </c>
      <c r="F20" s="65">
        <f>VLOOKUP($A20,'Return Data'!$B$7:$R$2700,11,0)</f>
        <v>19.7638</v>
      </c>
      <c r="G20" s="66">
        <f t="shared" si="1"/>
        <v>1</v>
      </c>
      <c r="H20" s="65">
        <f>VLOOKUP($A20,'Return Data'!$B$7:$R$2700,12,0)</f>
        <v>15.096299999999999</v>
      </c>
      <c r="I20" s="66">
        <f t="shared" si="2"/>
        <v>6</v>
      </c>
      <c r="J20" s="65">
        <f>VLOOKUP($A20,'Return Data'!$B$7:$R$2700,13,0)</f>
        <v>11.4679</v>
      </c>
      <c r="K20" s="66">
        <f t="shared" si="3"/>
        <v>9</v>
      </c>
      <c r="L20" s="65">
        <f>VLOOKUP($A20,'Return Data'!$B$7:$R$2700,17,0)</f>
        <v>7.9748000000000001</v>
      </c>
      <c r="M20" s="66">
        <f t="shared" si="4"/>
        <v>17</v>
      </c>
      <c r="N20" s="65">
        <f>VLOOKUP($A20,'Return Data'!$B$7:$R$2700,14,0)</f>
        <v>5.44</v>
      </c>
      <c r="O20" s="66">
        <f t="shared" si="5"/>
        <v>15</v>
      </c>
      <c r="P20" s="65">
        <f>VLOOKUP($A20,'Return Data'!$B$7:$R$2700,15,0)</f>
        <v>7.3132000000000001</v>
      </c>
      <c r="Q20" s="66">
        <f t="shared" si="6"/>
        <v>11</v>
      </c>
      <c r="R20" s="65">
        <f>VLOOKUP($A20,'Return Data'!$B$7:$R$2700,16,0)</f>
        <v>8.2486999999999995</v>
      </c>
      <c r="S20" s="67">
        <f t="shared" si="7"/>
        <v>15</v>
      </c>
    </row>
    <row r="21" spans="1:19" x14ac:dyDescent="0.3">
      <c r="A21" s="63" t="s">
        <v>1771</v>
      </c>
      <c r="B21" s="64">
        <f>VLOOKUP($A21,'Return Data'!$B$7:$R$2700,3,0)</f>
        <v>44174</v>
      </c>
      <c r="C21" s="65">
        <f>VLOOKUP($A21,'Return Data'!$B$7:$R$2700,4,0)</f>
        <v>14.100099999999999</v>
      </c>
      <c r="D21" s="65">
        <f>VLOOKUP($A21,'Return Data'!$B$7:$R$2700,10,0)</f>
        <v>10.8011</v>
      </c>
      <c r="E21" s="66">
        <f t="shared" si="0"/>
        <v>2</v>
      </c>
      <c r="F21" s="65">
        <f>VLOOKUP($A21,'Return Data'!$B$7:$R$2700,11,0)</f>
        <v>19.3447</v>
      </c>
      <c r="G21" s="66">
        <f t="shared" si="1"/>
        <v>2</v>
      </c>
      <c r="H21" s="65">
        <f>VLOOKUP($A21,'Return Data'!$B$7:$R$2700,12,0)</f>
        <v>17.9619</v>
      </c>
      <c r="I21" s="66">
        <f t="shared" si="2"/>
        <v>3</v>
      </c>
      <c r="J21" s="65">
        <f>VLOOKUP($A21,'Return Data'!$B$7:$R$2700,13,0)</f>
        <v>13.935600000000001</v>
      </c>
      <c r="K21" s="66">
        <f t="shared" si="3"/>
        <v>3</v>
      </c>
      <c r="L21" s="65">
        <f>VLOOKUP($A21,'Return Data'!$B$7:$R$2700,17,0)</f>
        <v>12.242900000000001</v>
      </c>
      <c r="M21" s="66">
        <f t="shared" si="4"/>
        <v>1</v>
      </c>
      <c r="N21" s="65">
        <f>VLOOKUP($A21,'Return Data'!$B$7:$R$2700,14,0)</f>
        <v>7.4469000000000003</v>
      </c>
      <c r="O21" s="66">
        <f t="shared" si="5"/>
        <v>6</v>
      </c>
      <c r="P21" s="65"/>
      <c r="Q21" s="66"/>
      <c r="R21" s="65">
        <f>VLOOKUP($A21,'Return Data'!$B$7:$R$2700,16,0)</f>
        <v>9.3228000000000009</v>
      </c>
      <c r="S21" s="67">
        <f t="shared" si="7"/>
        <v>5</v>
      </c>
    </row>
    <row r="22" spans="1:19" x14ac:dyDescent="0.3">
      <c r="A22" s="63" t="s">
        <v>1772</v>
      </c>
      <c r="B22" s="64">
        <f>VLOOKUP($A22,'Return Data'!$B$7:$R$2700,3,0)</f>
        <v>44174</v>
      </c>
      <c r="C22" s="65">
        <f>VLOOKUP($A22,'Return Data'!$B$7:$R$2700,4,0)</f>
        <v>12.737</v>
      </c>
      <c r="D22" s="65">
        <f>VLOOKUP($A22,'Return Data'!$B$7:$R$2700,10,0)</f>
        <v>9.6221999999999994</v>
      </c>
      <c r="E22" s="66">
        <f t="shared" si="0"/>
        <v>7</v>
      </c>
      <c r="F22" s="65">
        <f>VLOOKUP($A22,'Return Data'!$B$7:$R$2700,11,0)</f>
        <v>19.093</v>
      </c>
      <c r="G22" s="66">
        <f t="shared" si="1"/>
        <v>3</v>
      </c>
      <c r="H22" s="65">
        <f>VLOOKUP($A22,'Return Data'!$B$7:$R$2700,12,0)</f>
        <v>18.616099999999999</v>
      </c>
      <c r="I22" s="66">
        <f t="shared" si="2"/>
        <v>2</v>
      </c>
      <c r="J22" s="65">
        <f>VLOOKUP($A22,'Return Data'!$B$7:$R$2700,13,0)</f>
        <v>14.376799999999999</v>
      </c>
      <c r="K22" s="66">
        <f t="shared" si="3"/>
        <v>2</v>
      </c>
      <c r="L22" s="65"/>
      <c r="M22" s="66"/>
      <c r="N22" s="65"/>
      <c r="O22" s="66"/>
      <c r="P22" s="65"/>
      <c r="Q22" s="66"/>
      <c r="R22" s="65">
        <f>VLOOKUP($A22,'Return Data'!$B$7:$R$2700,16,0)</f>
        <v>12.990600000000001</v>
      </c>
      <c r="S22" s="67">
        <f t="shared" si="7"/>
        <v>1</v>
      </c>
    </row>
    <row r="23" spans="1:19" x14ac:dyDescent="0.3">
      <c r="A23" s="63" t="s">
        <v>1773</v>
      </c>
      <c r="B23" s="64">
        <f>VLOOKUP($A23,'Return Data'!$B$7:$R$2700,3,0)</f>
        <v>44174</v>
      </c>
      <c r="C23" s="65">
        <f>VLOOKUP($A23,'Return Data'!$B$7:$R$2700,4,0)</f>
        <v>11.5572</v>
      </c>
      <c r="D23" s="65">
        <f>VLOOKUP($A23,'Return Data'!$B$7:$R$2700,10,0)</f>
        <v>8.0698000000000008</v>
      </c>
      <c r="E23" s="66">
        <f t="shared" si="0"/>
        <v>13</v>
      </c>
      <c r="F23" s="65">
        <f>VLOOKUP($A23,'Return Data'!$B$7:$R$2700,11,0)</f>
        <v>12.3902</v>
      </c>
      <c r="G23" s="66">
        <f t="shared" si="1"/>
        <v>17</v>
      </c>
      <c r="H23" s="65">
        <f>VLOOKUP($A23,'Return Data'!$B$7:$R$2700,12,0)</f>
        <v>11.016999999999999</v>
      </c>
      <c r="I23" s="66">
        <f t="shared" si="2"/>
        <v>20</v>
      </c>
      <c r="J23" s="65">
        <f>VLOOKUP($A23,'Return Data'!$B$7:$R$2700,13,0)</f>
        <v>-5.2478999999999996</v>
      </c>
      <c r="K23" s="66">
        <f t="shared" si="3"/>
        <v>23</v>
      </c>
      <c r="L23" s="65">
        <f>VLOOKUP($A23,'Return Data'!$B$7:$R$2700,17,0)</f>
        <v>-5.1736000000000004</v>
      </c>
      <c r="M23" s="66">
        <f t="shared" si="4"/>
        <v>19</v>
      </c>
      <c r="N23" s="65">
        <f>VLOOKUP($A23,'Return Data'!$B$7:$R$2700,14,0)</f>
        <v>-3.5556000000000001</v>
      </c>
      <c r="O23" s="66">
        <f t="shared" si="5"/>
        <v>16</v>
      </c>
      <c r="P23" s="65">
        <f>VLOOKUP($A23,'Return Data'!$B$7:$R$2700,15,0)</f>
        <v>2.7002999999999999</v>
      </c>
      <c r="Q23" s="66">
        <f t="shared" si="6"/>
        <v>14</v>
      </c>
      <c r="R23" s="65">
        <f>VLOOKUP($A23,'Return Data'!$B$7:$R$2700,16,0)</f>
        <v>2.6495000000000002</v>
      </c>
      <c r="S23" s="67">
        <f t="shared" si="7"/>
        <v>23</v>
      </c>
    </row>
    <row r="24" spans="1:19" x14ac:dyDescent="0.3">
      <c r="A24" s="63" t="s">
        <v>1774</v>
      </c>
      <c r="B24" s="64">
        <f>VLOOKUP($A24,'Return Data'!$B$7:$R$2700,3,0)</f>
        <v>44174</v>
      </c>
      <c r="C24" s="65">
        <f>VLOOKUP($A24,'Return Data'!$B$7:$R$2700,4,0)</f>
        <v>0.30209999999999998</v>
      </c>
      <c r="D24" s="65"/>
      <c r="E24" s="66"/>
      <c r="F24" s="65"/>
      <c r="G24" s="66"/>
      <c r="H24" s="65"/>
      <c r="I24" s="66"/>
      <c r="J24" s="65"/>
      <c r="K24" s="66"/>
      <c r="L24" s="65"/>
      <c r="M24" s="66"/>
      <c r="N24" s="65"/>
      <c r="O24" s="66"/>
      <c r="P24" s="65"/>
      <c r="Q24" s="66"/>
      <c r="R24" s="65"/>
      <c r="S24" s="67"/>
    </row>
    <row r="25" spans="1:19" x14ac:dyDescent="0.3">
      <c r="A25" s="63" t="s">
        <v>1775</v>
      </c>
      <c r="B25" s="64"/>
      <c r="C25" s="65"/>
      <c r="D25" s="65"/>
      <c r="E25" s="66"/>
      <c r="F25" s="65"/>
      <c r="G25" s="66"/>
      <c r="H25" s="65"/>
      <c r="I25" s="66"/>
      <c r="J25" s="65"/>
      <c r="K25" s="66"/>
      <c r="L25" s="65"/>
      <c r="M25" s="66"/>
      <c r="N25" s="65"/>
      <c r="O25" s="66"/>
      <c r="P25" s="65"/>
      <c r="Q25" s="66"/>
      <c r="R25" s="65"/>
      <c r="S25" s="67"/>
    </row>
    <row r="26" spans="1:19" x14ac:dyDescent="0.3">
      <c r="A26" s="63" t="s">
        <v>1776</v>
      </c>
      <c r="B26" s="64">
        <f>VLOOKUP($A26,'Return Data'!$B$7:$R$2700,3,0)</f>
        <v>44174</v>
      </c>
      <c r="C26" s="65">
        <f>VLOOKUP($A26,'Return Data'!$B$7:$R$2700,4,0)</f>
        <v>37.6676</v>
      </c>
      <c r="D26" s="65">
        <f>VLOOKUP($A26,'Return Data'!$B$7:$R$2700,10,0)</f>
        <v>6.9397000000000002</v>
      </c>
      <c r="E26" s="66">
        <f t="shared" si="0"/>
        <v>17</v>
      </c>
      <c r="F26" s="65">
        <f>VLOOKUP($A26,'Return Data'!$B$7:$R$2700,11,0)</f>
        <v>12.508800000000001</v>
      </c>
      <c r="G26" s="66">
        <f t="shared" si="1"/>
        <v>16</v>
      </c>
      <c r="H26" s="65">
        <f>VLOOKUP($A26,'Return Data'!$B$7:$R$2700,12,0)</f>
        <v>9.8748000000000005</v>
      </c>
      <c r="I26" s="66">
        <f t="shared" si="2"/>
        <v>22</v>
      </c>
      <c r="J26" s="65">
        <f>VLOOKUP($A26,'Return Data'!$B$7:$R$2700,13,0)</f>
        <v>5.1826999999999996</v>
      </c>
      <c r="K26" s="66">
        <f t="shared" si="3"/>
        <v>22</v>
      </c>
      <c r="L26" s="65">
        <f>VLOOKUP($A26,'Return Data'!$B$7:$R$2700,17,0)</f>
        <v>8.0668000000000006</v>
      </c>
      <c r="M26" s="66">
        <f t="shared" si="4"/>
        <v>16</v>
      </c>
      <c r="N26" s="65">
        <f>VLOOKUP($A26,'Return Data'!$B$7:$R$2700,14,0)</f>
        <v>6.8676000000000004</v>
      </c>
      <c r="O26" s="66">
        <f t="shared" si="5"/>
        <v>10</v>
      </c>
      <c r="P26" s="65">
        <f>VLOOKUP($A26,'Return Data'!$B$7:$R$2700,15,0)</f>
        <v>7.8357000000000001</v>
      </c>
      <c r="Q26" s="66">
        <f t="shared" si="6"/>
        <v>10</v>
      </c>
      <c r="R26" s="65">
        <f>VLOOKUP($A26,'Return Data'!$B$7:$R$2700,16,0)</f>
        <v>9.0690000000000008</v>
      </c>
      <c r="S26" s="67">
        <f t="shared" si="7"/>
        <v>6</v>
      </c>
    </row>
    <row r="27" spans="1:19" x14ac:dyDescent="0.3">
      <c r="A27" s="63" t="s">
        <v>1777</v>
      </c>
      <c r="B27" s="64">
        <f>VLOOKUP($A27,'Return Data'!$B$7:$R$2700,3,0)</f>
        <v>44174</v>
      </c>
      <c r="C27" s="65">
        <f>VLOOKUP($A27,'Return Data'!$B$7:$R$2700,4,0)</f>
        <v>45.023600000000002</v>
      </c>
      <c r="D27" s="65">
        <f>VLOOKUP($A27,'Return Data'!$B$7:$R$2700,10,0)</f>
        <v>9.8103999999999996</v>
      </c>
      <c r="E27" s="66">
        <f t="shared" si="0"/>
        <v>5</v>
      </c>
      <c r="F27" s="65">
        <f>VLOOKUP($A27,'Return Data'!$B$7:$R$2700,11,0)</f>
        <v>17.469799999999999</v>
      </c>
      <c r="G27" s="66">
        <f t="shared" si="1"/>
        <v>6</v>
      </c>
      <c r="H27" s="65">
        <f>VLOOKUP($A27,'Return Data'!$B$7:$R$2700,12,0)</f>
        <v>18.6752</v>
      </c>
      <c r="I27" s="66">
        <f t="shared" si="2"/>
        <v>1</v>
      </c>
      <c r="J27" s="65">
        <f>VLOOKUP($A27,'Return Data'!$B$7:$R$2700,13,0)</f>
        <v>15.034000000000001</v>
      </c>
      <c r="K27" s="66">
        <f t="shared" si="3"/>
        <v>1</v>
      </c>
      <c r="L27" s="65">
        <f>VLOOKUP($A27,'Return Data'!$B$7:$R$2700,17,0)</f>
        <v>10.685600000000001</v>
      </c>
      <c r="M27" s="66">
        <f t="shared" si="4"/>
        <v>5</v>
      </c>
      <c r="N27" s="65">
        <f>VLOOKUP($A27,'Return Data'!$B$7:$R$2700,14,0)</f>
        <v>7.9733999999999998</v>
      </c>
      <c r="O27" s="66">
        <f t="shared" si="5"/>
        <v>4</v>
      </c>
      <c r="P27" s="65">
        <f>VLOOKUP($A27,'Return Data'!$B$7:$R$2700,15,0)</f>
        <v>9.1448</v>
      </c>
      <c r="Q27" s="66">
        <f t="shared" si="6"/>
        <v>7</v>
      </c>
      <c r="R27" s="65">
        <f>VLOOKUP($A27,'Return Data'!$B$7:$R$2700,16,0)</f>
        <v>8.1298999999999992</v>
      </c>
      <c r="S27" s="67">
        <f t="shared" si="7"/>
        <v>16</v>
      </c>
    </row>
    <row r="28" spans="1:19" x14ac:dyDescent="0.3">
      <c r="A28" s="63" t="s">
        <v>1778</v>
      </c>
      <c r="B28" s="64">
        <f>VLOOKUP($A28,'Return Data'!$B$7:$R$2700,3,0)</f>
        <v>44174</v>
      </c>
      <c r="C28" s="65">
        <f>VLOOKUP($A28,'Return Data'!$B$7:$R$2700,4,0)</f>
        <v>16.153500000000001</v>
      </c>
      <c r="D28" s="65">
        <f>VLOOKUP($A28,'Return Data'!$B$7:$R$2700,10,0)</f>
        <v>9.7965999999999998</v>
      </c>
      <c r="E28" s="66">
        <f t="shared" si="0"/>
        <v>6</v>
      </c>
      <c r="F28" s="65">
        <f>VLOOKUP($A28,'Return Data'!$B$7:$R$2700,11,0)</f>
        <v>17.849399999999999</v>
      </c>
      <c r="G28" s="66">
        <f t="shared" si="1"/>
        <v>5</v>
      </c>
      <c r="H28" s="65">
        <f>VLOOKUP($A28,'Return Data'!$B$7:$R$2700,12,0)</f>
        <v>16.450199999999999</v>
      </c>
      <c r="I28" s="66">
        <f t="shared" si="2"/>
        <v>4</v>
      </c>
      <c r="J28" s="65">
        <f>VLOOKUP($A28,'Return Data'!$B$7:$R$2700,13,0)</f>
        <v>11.899699999999999</v>
      </c>
      <c r="K28" s="66">
        <f t="shared" si="3"/>
        <v>6</v>
      </c>
      <c r="L28" s="65">
        <f>VLOOKUP($A28,'Return Data'!$B$7:$R$2700,17,0)</f>
        <v>10.835000000000001</v>
      </c>
      <c r="M28" s="66">
        <f t="shared" si="4"/>
        <v>2</v>
      </c>
      <c r="N28" s="65">
        <f>VLOOKUP($A28,'Return Data'!$B$7:$R$2700,14,0)</f>
        <v>7.8555999999999999</v>
      </c>
      <c r="O28" s="66">
        <f t="shared" si="5"/>
        <v>5</v>
      </c>
      <c r="P28" s="65">
        <f>VLOOKUP($A28,'Return Data'!$B$7:$R$2700,15,0)</f>
        <v>9.5366</v>
      </c>
      <c r="Q28" s="66">
        <f t="shared" si="6"/>
        <v>3</v>
      </c>
      <c r="R28" s="65">
        <f>VLOOKUP($A28,'Return Data'!$B$7:$R$2700,16,0)</f>
        <v>9.0376999999999992</v>
      </c>
      <c r="S28" s="67">
        <f t="shared" si="7"/>
        <v>8</v>
      </c>
    </row>
    <row r="29" spans="1:19" x14ac:dyDescent="0.3">
      <c r="A29" s="63" t="s">
        <v>1779</v>
      </c>
      <c r="B29" s="64">
        <f>VLOOKUP($A29,'Return Data'!$B$7:$R$2700,3,0)</f>
        <v>44174</v>
      </c>
      <c r="C29" s="65">
        <f>VLOOKUP($A29,'Return Data'!$B$7:$R$2700,4,0)</f>
        <v>11.838100000000001</v>
      </c>
      <c r="D29" s="65">
        <f>VLOOKUP($A29,'Return Data'!$B$7:$R$2700,10,0)</f>
        <v>6.9202000000000004</v>
      </c>
      <c r="E29" s="66">
        <f t="shared" si="0"/>
        <v>18</v>
      </c>
      <c r="F29" s="65">
        <f>VLOOKUP($A29,'Return Data'!$B$7:$R$2700,11,0)</f>
        <v>12.3682</v>
      </c>
      <c r="G29" s="66">
        <f t="shared" si="1"/>
        <v>18</v>
      </c>
      <c r="H29" s="65">
        <f>VLOOKUP($A29,'Return Data'!$B$7:$R$2700,12,0)</f>
        <v>12.1425</v>
      </c>
      <c r="I29" s="66">
        <f t="shared" si="2"/>
        <v>17</v>
      </c>
      <c r="J29" s="65">
        <f>VLOOKUP($A29,'Return Data'!$B$7:$R$2700,13,0)</f>
        <v>8.4521999999999995</v>
      </c>
      <c r="K29" s="66">
        <f t="shared" si="3"/>
        <v>20</v>
      </c>
      <c r="L29" s="65"/>
      <c r="M29" s="66"/>
      <c r="N29" s="65"/>
      <c r="O29" s="66"/>
      <c r="P29" s="65"/>
      <c r="Q29" s="66"/>
      <c r="R29" s="65">
        <f>VLOOKUP($A29,'Return Data'!$B$7:$R$2700,16,0)</f>
        <v>8.7654999999999994</v>
      </c>
      <c r="S29" s="67">
        <f t="shared" si="7"/>
        <v>13</v>
      </c>
    </row>
    <row r="30" spans="1:19" x14ac:dyDescent="0.3">
      <c r="A30" s="63" t="s">
        <v>1780</v>
      </c>
      <c r="B30" s="64">
        <f>VLOOKUP($A30,'Return Data'!$B$7:$R$2700,3,0)</f>
        <v>44174</v>
      </c>
      <c r="C30" s="65">
        <f>VLOOKUP($A30,'Return Data'!$B$7:$R$2700,4,0)</f>
        <v>39.698099999999997</v>
      </c>
      <c r="D30" s="65">
        <f>VLOOKUP($A30,'Return Data'!$B$7:$R$2700,10,0)</f>
        <v>7.5159000000000002</v>
      </c>
      <c r="E30" s="66">
        <f t="shared" si="0"/>
        <v>14</v>
      </c>
      <c r="F30" s="65">
        <f>VLOOKUP($A30,'Return Data'!$B$7:$R$2700,11,0)</f>
        <v>13.301399999999999</v>
      </c>
      <c r="G30" s="66">
        <f t="shared" si="1"/>
        <v>13</v>
      </c>
      <c r="H30" s="65">
        <f>VLOOKUP($A30,'Return Data'!$B$7:$R$2700,12,0)</f>
        <v>12.424200000000001</v>
      </c>
      <c r="I30" s="66">
        <f t="shared" si="2"/>
        <v>15</v>
      </c>
      <c r="J30" s="65">
        <f>VLOOKUP($A30,'Return Data'!$B$7:$R$2700,13,0)</f>
        <v>9.6913999999999998</v>
      </c>
      <c r="K30" s="66">
        <f t="shared" si="3"/>
        <v>16</v>
      </c>
      <c r="L30" s="65">
        <f>VLOOKUP($A30,'Return Data'!$B$7:$R$2700,17,0)</f>
        <v>9.2243999999999993</v>
      </c>
      <c r="M30" s="66">
        <f t="shared" si="4"/>
        <v>10</v>
      </c>
      <c r="N30" s="65">
        <f>VLOOKUP($A30,'Return Data'!$B$7:$R$2700,14,0)</f>
        <v>6.9104000000000001</v>
      </c>
      <c r="O30" s="66">
        <f t="shared" si="5"/>
        <v>9</v>
      </c>
      <c r="P30" s="65">
        <f>VLOOKUP($A30,'Return Data'!$B$7:$R$2700,15,0)</f>
        <v>7.9562999999999997</v>
      </c>
      <c r="Q30" s="66">
        <f t="shared" si="6"/>
        <v>9</v>
      </c>
      <c r="R30" s="65">
        <f>VLOOKUP($A30,'Return Data'!$B$7:$R$2700,16,0)</f>
        <v>7.9676999999999998</v>
      </c>
      <c r="S30" s="67">
        <f t="shared" si="7"/>
        <v>18</v>
      </c>
    </row>
    <row r="31" spans="1:19" x14ac:dyDescent="0.3">
      <c r="A31" s="63" t="s">
        <v>1781</v>
      </c>
      <c r="B31" s="64">
        <f>VLOOKUP($A31,'Return Data'!$B$7:$R$2700,3,0)</f>
        <v>44174</v>
      </c>
      <c r="C31" s="65">
        <f>VLOOKUP($A31,'Return Data'!$B$7:$R$2700,4,0)</f>
        <v>12.24</v>
      </c>
      <c r="D31" s="65">
        <f>VLOOKUP($A31,'Return Data'!$B$7:$R$2700,10,0)</f>
        <v>7.0865999999999998</v>
      </c>
      <c r="E31" s="66">
        <f t="shared" si="0"/>
        <v>16</v>
      </c>
      <c r="F31" s="65">
        <f>VLOOKUP($A31,'Return Data'!$B$7:$R$2700,11,0)</f>
        <v>13.019399999999999</v>
      </c>
      <c r="G31" s="66">
        <f t="shared" si="1"/>
        <v>14</v>
      </c>
      <c r="H31" s="65">
        <f>VLOOKUP($A31,'Return Data'!$B$7:$R$2700,12,0)</f>
        <v>14.6067</v>
      </c>
      <c r="I31" s="66">
        <f t="shared" si="2"/>
        <v>7</v>
      </c>
      <c r="J31" s="65">
        <f>VLOOKUP($A31,'Return Data'!$B$7:$R$2700,13,0)</f>
        <v>10.9701</v>
      </c>
      <c r="K31" s="66">
        <f t="shared" si="3"/>
        <v>10</v>
      </c>
      <c r="L31" s="65">
        <f>VLOOKUP($A31,'Return Data'!$B$7:$R$2700,17,0)</f>
        <v>9.7719000000000005</v>
      </c>
      <c r="M31" s="66">
        <f t="shared" si="4"/>
        <v>8</v>
      </c>
      <c r="N31" s="65"/>
      <c r="O31" s="66"/>
      <c r="P31" s="65"/>
      <c r="Q31" s="66"/>
      <c r="R31" s="65">
        <f>VLOOKUP($A31,'Return Data'!$B$7:$R$2700,16,0)</f>
        <v>9.0340000000000007</v>
      </c>
      <c r="S31" s="67">
        <f t="shared" si="7"/>
        <v>9</v>
      </c>
    </row>
    <row r="32" spans="1:19" x14ac:dyDescent="0.3">
      <c r="A32" s="63" t="s">
        <v>1782</v>
      </c>
      <c r="B32" s="64">
        <f>VLOOKUP($A32,'Return Data'!$B$7:$R$2700,3,0)</f>
        <v>44174</v>
      </c>
      <c r="C32" s="65">
        <f>VLOOKUP($A32,'Return Data'!$B$7:$R$2700,4,0)</f>
        <v>11.585800000000001</v>
      </c>
      <c r="D32" s="65">
        <f>VLOOKUP($A32,'Return Data'!$B$7:$R$2700,10,0)</f>
        <v>8.7949999999999999</v>
      </c>
      <c r="E32" s="66">
        <f t="shared" si="0"/>
        <v>10</v>
      </c>
      <c r="F32" s="65">
        <f>VLOOKUP($A32,'Return Data'!$B$7:$R$2700,11,0)</f>
        <v>13.975099999999999</v>
      </c>
      <c r="G32" s="66">
        <f t="shared" si="1"/>
        <v>12</v>
      </c>
      <c r="H32" s="65">
        <f>VLOOKUP($A32,'Return Data'!$B$7:$R$2700,12,0)</f>
        <v>15.2334</v>
      </c>
      <c r="I32" s="66">
        <f t="shared" si="2"/>
        <v>5</v>
      </c>
      <c r="J32" s="65">
        <f>VLOOKUP($A32,'Return Data'!$B$7:$R$2700,13,0)</f>
        <v>10.5199</v>
      </c>
      <c r="K32" s="66">
        <f t="shared" si="3"/>
        <v>14</v>
      </c>
      <c r="L32" s="65">
        <f>VLOOKUP($A32,'Return Data'!$B$7:$R$2700,17,0)</f>
        <v>8.0779999999999994</v>
      </c>
      <c r="M32" s="66">
        <f t="shared" si="4"/>
        <v>15</v>
      </c>
      <c r="N32" s="65"/>
      <c r="O32" s="66"/>
      <c r="P32" s="65"/>
      <c r="Q32" s="66"/>
      <c r="R32" s="65">
        <f>VLOOKUP($A32,'Return Data'!$B$7:$R$2700,16,0)</f>
        <v>6.6704999999999997</v>
      </c>
      <c r="S32" s="67">
        <f t="shared" si="7"/>
        <v>22</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8.2243260869565198</v>
      </c>
      <c r="E34" s="74"/>
      <c r="F34" s="75">
        <f>AVERAGE(F8:F32)</f>
        <v>14.5307</v>
      </c>
      <c r="G34" s="74"/>
      <c r="H34" s="75">
        <f>AVERAGE(H8:H32)</f>
        <v>13.642334782608694</v>
      </c>
      <c r="I34" s="74"/>
      <c r="J34" s="75">
        <f>AVERAGE(J8:J32)</f>
        <v>10.022143478260869</v>
      </c>
      <c r="K34" s="74"/>
      <c r="L34" s="75">
        <f>AVERAGE(L8:L32)</f>
        <v>8.6772368421052644</v>
      </c>
      <c r="M34" s="74"/>
      <c r="N34" s="75">
        <f>AVERAGE(N8:N32)</f>
        <v>6.504918749999999</v>
      </c>
      <c r="O34" s="74"/>
      <c r="P34" s="75">
        <f>AVERAGE(P8:P32)</f>
        <v>8.2455999999999996</v>
      </c>
      <c r="Q34" s="74"/>
      <c r="R34" s="75">
        <f>AVERAGE(R8:R32)</f>
        <v>8.5339869565217388</v>
      </c>
      <c r="S34" s="76"/>
    </row>
    <row r="35" spans="1:19" x14ac:dyDescent="0.3">
      <c r="A35" s="73" t="s">
        <v>28</v>
      </c>
      <c r="B35" s="74"/>
      <c r="C35" s="74"/>
      <c r="D35" s="75">
        <f>MIN(D8:D32)</f>
        <v>4.3827999999999996</v>
      </c>
      <c r="E35" s="74"/>
      <c r="F35" s="75">
        <f>MIN(F8:F32)</f>
        <v>10.3025</v>
      </c>
      <c r="G35" s="74"/>
      <c r="H35" s="75">
        <f>MIN(H8:H32)</f>
        <v>8.7874999999999996</v>
      </c>
      <c r="I35" s="74"/>
      <c r="J35" s="75">
        <f>MIN(J8:J32)</f>
        <v>-5.2478999999999996</v>
      </c>
      <c r="K35" s="74"/>
      <c r="L35" s="75">
        <f>MIN(L8:L32)</f>
        <v>-5.1736000000000004</v>
      </c>
      <c r="M35" s="74"/>
      <c r="N35" s="75">
        <f>MIN(N8:N32)</f>
        <v>-3.5556000000000001</v>
      </c>
      <c r="O35" s="74"/>
      <c r="P35" s="75">
        <f>MIN(P8:P32)</f>
        <v>2.7002999999999999</v>
      </c>
      <c r="Q35" s="74"/>
      <c r="R35" s="75">
        <f>MIN(R8:R32)</f>
        <v>2.6495000000000002</v>
      </c>
      <c r="S35" s="76"/>
    </row>
    <row r="36" spans="1:19" ht="15" thickBot="1" x14ac:dyDescent="0.35">
      <c r="A36" s="77" t="s">
        <v>29</v>
      </c>
      <c r="B36" s="78"/>
      <c r="C36" s="78"/>
      <c r="D36" s="79">
        <f>MAX(D8:D32)</f>
        <v>11.0954</v>
      </c>
      <c r="E36" s="78"/>
      <c r="F36" s="79">
        <f>MAX(F8:F32)</f>
        <v>19.7638</v>
      </c>
      <c r="G36" s="78"/>
      <c r="H36" s="79">
        <f>MAX(H8:H32)</f>
        <v>18.6752</v>
      </c>
      <c r="I36" s="78"/>
      <c r="J36" s="79">
        <f>MAX(J8:J32)</f>
        <v>15.034000000000001</v>
      </c>
      <c r="K36" s="78"/>
      <c r="L36" s="79">
        <f>MAX(L8:L32)</f>
        <v>12.242900000000001</v>
      </c>
      <c r="M36" s="78"/>
      <c r="N36" s="79">
        <f>MAX(N8:N32)</f>
        <v>9.3399000000000001</v>
      </c>
      <c r="O36" s="78"/>
      <c r="P36" s="79">
        <f>MAX(P8:P32)</f>
        <v>10.142099999999999</v>
      </c>
      <c r="Q36" s="78"/>
      <c r="R36" s="79">
        <f>MAX(R8:R32)</f>
        <v>12.990600000000001</v>
      </c>
      <c r="S36" s="80"/>
    </row>
    <row r="37" spans="1:19" x14ac:dyDescent="0.3">
      <c r="A37" s="112" t="s">
        <v>432</v>
      </c>
    </row>
    <row r="38" spans="1:19" x14ac:dyDescent="0.3">
      <c r="A38" s="14" t="s">
        <v>340</v>
      </c>
    </row>
  </sheetData>
  <sheetProtection algorithmName="SHA-512" hashValue="vRhZXXafblYPYAuafkG/mcgoRNhfyqcqDW7hQ18EWzoz0MUhHL3cruv+HltCfyOwVTOYm/Peda28tMMPA8K0Fg==" saltValue="OM8vYNx1AWbStvOgXY8lZ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8A03FA5C-1D56-43BE-8FA8-2B4056E35A4B}"/>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52A70-7A3E-4BD1-B871-D1D6D88EA6AE}">
  <sheetPr codeName="Sheet28"/>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1757</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1783</v>
      </c>
      <c r="B8" s="64">
        <f>VLOOKUP($A8,'Return Data'!$B$7:$R$2700,3,0)</f>
        <v>44174</v>
      </c>
      <c r="C8" s="65">
        <f>VLOOKUP($A8,'Return Data'!$B$7:$R$2700,4,0)</f>
        <v>15.24</v>
      </c>
      <c r="D8" s="65">
        <f>VLOOKUP($A8,'Return Data'!$B$7:$R$2700,10,0)</f>
        <v>9.1691000000000003</v>
      </c>
      <c r="E8" s="66">
        <f>RANK(D8,D$8:D$32,0)</f>
        <v>9</v>
      </c>
      <c r="F8" s="65">
        <f>VLOOKUP($A8,'Return Data'!$B$7:$R$2700,11,0)</f>
        <v>15.8055</v>
      </c>
      <c r="G8" s="66">
        <f>RANK(F8,F$8:F$32,0)</f>
        <v>7</v>
      </c>
      <c r="H8" s="65">
        <f>VLOOKUP($A8,'Return Data'!$B$7:$R$2700,12,0)</f>
        <v>10.755800000000001</v>
      </c>
      <c r="I8" s="66">
        <f>RANK(H8,H$8:H$32,0)</f>
        <v>18</v>
      </c>
      <c r="J8" s="65">
        <f>VLOOKUP($A8,'Return Data'!$B$7:$R$2700,13,0)</f>
        <v>9.6402999999999999</v>
      </c>
      <c r="K8" s="66">
        <f>RANK(J8,J$8:J$32,0)</f>
        <v>14</v>
      </c>
      <c r="L8" s="65">
        <f>VLOOKUP($A8,'Return Data'!$B$7:$R$2700,17,0)</f>
        <v>8.9497</v>
      </c>
      <c r="M8" s="66">
        <f>RANK(L8,L$8:L$32,0)</f>
        <v>8</v>
      </c>
      <c r="N8" s="65">
        <f>VLOOKUP($A8,'Return Data'!$B$7:$R$2700,14,0)</f>
        <v>5.1901000000000002</v>
      </c>
      <c r="O8" s="66">
        <f>RANK(N8,N$8:N$32,0)</f>
        <v>12</v>
      </c>
      <c r="P8" s="65">
        <f>VLOOKUP($A8,'Return Data'!$B$7:$R$2700,15,0)</f>
        <v>8.1835000000000004</v>
      </c>
      <c r="Q8" s="66">
        <f>RANK(P8,P$8:P$32,0)</f>
        <v>6</v>
      </c>
      <c r="R8" s="65">
        <f>VLOOKUP($A8,'Return Data'!$B$7:$R$2700,16,0)</f>
        <v>7.2302999999999997</v>
      </c>
      <c r="S8" s="67">
        <f>RANK(R8,R$8:R$32,0)</f>
        <v>16</v>
      </c>
    </row>
    <row r="9" spans="1:20" x14ac:dyDescent="0.3">
      <c r="A9" s="63" t="s">
        <v>1784</v>
      </c>
      <c r="B9" s="64">
        <f>VLOOKUP($A9,'Return Data'!$B$7:$R$2700,3,0)</f>
        <v>44174</v>
      </c>
      <c r="C9" s="65">
        <f>VLOOKUP($A9,'Return Data'!$B$7:$R$2700,4,0)</f>
        <v>14.74</v>
      </c>
      <c r="D9" s="65">
        <f>VLOOKUP($A9,'Return Data'!$B$7:$R$2700,10,0)</f>
        <v>10.6607</v>
      </c>
      <c r="E9" s="66">
        <f t="shared" ref="E9:E32" si="0">RANK(D9,D$8:D$32,0)</f>
        <v>1</v>
      </c>
      <c r="F9" s="65">
        <f>VLOOKUP($A9,'Return Data'!$B$7:$R$2700,11,0)</f>
        <v>17.170100000000001</v>
      </c>
      <c r="G9" s="66">
        <f t="shared" ref="G9:G32" si="1">RANK(F9,F$8:F$32,0)</f>
        <v>5</v>
      </c>
      <c r="H9" s="65">
        <f>VLOOKUP($A9,'Return Data'!$B$7:$R$2700,12,0)</f>
        <v>12.605</v>
      </c>
      <c r="I9" s="66">
        <f t="shared" ref="I9:I32" si="2">RANK(H9,H$8:H$32,0)</f>
        <v>13</v>
      </c>
      <c r="J9" s="65">
        <f>VLOOKUP($A9,'Return Data'!$B$7:$R$2700,13,0)</f>
        <v>10.0822</v>
      </c>
      <c r="K9" s="66">
        <f t="shared" ref="K9:K32" si="3">RANK(J9,J$8:J$32,0)</f>
        <v>10</v>
      </c>
      <c r="L9" s="65">
        <f>VLOOKUP($A9,'Return Data'!$B$7:$R$2700,17,0)</f>
        <v>9.3412000000000006</v>
      </c>
      <c r="M9" s="66">
        <f t="shared" ref="M9:M32" si="4">RANK(L9,L$8:L$32,0)</f>
        <v>5</v>
      </c>
      <c r="N9" s="65">
        <f>VLOOKUP($A9,'Return Data'!$B$7:$R$2700,14,0)</f>
        <v>8.0189000000000004</v>
      </c>
      <c r="O9" s="66">
        <f t="shared" ref="O9:O30" si="5">RANK(N9,N$8:N$32,0)</f>
        <v>1</v>
      </c>
      <c r="P9" s="65">
        <f>VLOOKUP($A9,'Return Data'!$B$7:$R$2700,15,0)</f>
        <v>8.4522999999999993</v>
      </c>
      <c r="Q9" s="66">
        <f t="shared" ref="Q9:Q30" si="6">RANK(P9,P$8:P$32,0)</f>
        <v>4</v>
      </c>
      <c r="R9" s="65">
        <f>VLOOKUP($A9,'Return Data'!$B$7:$R$2700,16,0)</f>
        <v>7.5564999999999998</v>
      </c>
      <c r="S9" s="67">
        <f t="shared" ref="S9:S32" si="7">RANK(R9,R$8:R$32,0)</f>
        <v>12</v>
      </c>
    </row>
    <row r="10" spans="1:20" x14ac:dyDescent="0.3">
      <c r="A10" s="63" t="s">
        <v>1785</v>
      </c>
      <c r="B10" s="64">
        <f>VLOOKUP($A10,'Return Data'!$B$7:$R$2700,3,0)</f>
        <v>44174</v>
      </c>
      <c r="C10" s="65">
        <f>VLOOKUP($A10,'Return Data'!$B$7:$R$2700,4,0)</f>
        <v>11.5</v>
      </c>
      <c r="D10" s="65">
        <f>VLOOKUP($A10,'Return Data'!$B$7:$R$2700,10,0)</f>
        <v>4.0724</v>
      </c>
      <c r="E10" s="66">
        <f t="shared" si="0"/>
        <v>23</v>
      </c>
      <c r="F10" s="65">
        <f>VLOOKUP($A10,'Return Data'!$B$7:$R$2700,11,0)</f>
        <v>9.7327999999999992</v>
      </c>
      <c r="G10" s="66">
        <f t="shared" si="1"/>
        <v>23</v>
      </c>
      <c r="H10" s="65">
        <f>VLOOKUP($A10,'Return Data'!$B$7:$R$2700,12,0)</f>
        <v>13.189</v>
      </c>
      <c r="I10" s="66">
        <f t="shared" si="2"/>
        <v>10</v>
      </c>
      <c r="J10" s="65">
        <f>VLOOKUP($A10,'Return Data'!$B$7:$R$2700,13,0)</f>
        <v>11.650499999999999</v>
      </c>
      <c r="K10" s="66">
        <f t="shared" si="3"/>
        <v>5</v>
      </c>
      <c r="L10" s="65"/>
      <c r="M10" s="66"/>
      <c r="N10" s="65"/>
      <c r="O10" s="66"/>
      <c r="P10" s="65"/>
      <c r="Q10" s="66"/>
      <c r="R10" s="65">
        <f>VLOOKUP($A10,'Return Data'!$B$7:$R$2700,16,0)</f>
        <v>10.6739</v>
      </c>
      <c r="S10" s="67">
        <f t="shared" si="7"/>
        <v>2</v>
      </c>
    </row>
    <row r="11" spans="1:20" x14ac:dyDescent="0.3">
      <c r="A11" s="63" t="s">
        <v>1786</v>
      </c>
      <c r="B11" s="64">
        <f>VLOOKUP($A11,'Return Data'!$B$7:$R$2700,3,0)</f>
        <v>44174</v>
      </c>
      <c r="C11" s="65">
        <f>VLOOKUP($A11,'Return Data'!$B$7:$R$2700,4,0)</f>
        <v>13.946999999999999</v>
      </c>
      <c r="D11" s="65">
        <f>VLOOKUP($A11,'Return Data'!$B$7:$R$2700,10,0)</f>
        <v>8.1247000000000007</v>
      </c>
      <c r="E11" s="66">
        <f t="shared" si="0"/>
        <v>12</v>
      </c>
      <c r="F11" s="65">
        <f>VLOOKUP($A11,'Return Data'!$B$7:$R$2700,11,0)</f>
        <v>15.331200000000001</v>
      </c>
      <c r="G11" s="66">
        <f t="shared" si="1"/>
        <v>8</v>
      </c>
      <c r="H11" s="65">
        <f>VLOOKUP($A11,'Return Data'!$B$7:$R$2700,12,0)</f>
        <v>10.954700000000001</v>
      </c>
      <c r="I11" s="66">
        <f t="shared" si="2"/>
        <v>16</v>
      </c>
      <c r="J11" s="65">
        <f>VLOOKUP($A11,'Return Data'!$B$7:$R$2700,13,0)</f>
        <v>7.0457999999999998</v>
      </c>
      <c r="K11" s="66">
        <f t="shared" si="3"/>
        <v>19</v>
      </c>
      <c r="L11" s="65">
        <f>VLOOKUP($A11,'Return Data'!$B$7:$R$2700,17,0)</f>
        <v>7.4494999999999996</v>
      </c>
      <c r="M11" s="66">
        <f t="shared" si="4"/>
        <v>13</v>
      </c>
      <c r="N11" s="65">
        <f>VLOOKUP($A11,'Return Data'!$B$7:$R$2700,14,0)</f>
        <v>4.1208</v>
      </c>
      <c r="O11" s="66">
        <f t="shared" si="5"/>
        <v>15</v>
      </c>
      <c r="P11" s="65"/>
      <c r="Q11" s="66"/>
      <c r="R11" s="65">
        <f>VLOOKUP($A11,'Return Data'!$B$7:$R$2700,16,0)</f>
        <v>7.3281999999999998</v>
      </c>
      <c r="S11" s="67">
        <f t="shared" si="7"/>
        <v>14</v>
      </c>
    </row>
    <row r="12" spans="1:20" x14ac:dyDescent="0.3">
      <c r="A12" s="63" t="s">
        <v>1787</v>
      </c>
      <c r="B12" s="64">
        <f>VLOOKUP($A12,'Return Data'!$B$7:$R$2700,3,0)</f>
        <v>44174</v>
      </c>
      <c r="C12" s="65">
        <f>VLOOKUP($A12,'Return Data'!$B$7:$R$2700,4,0)</f>
        <v>16.124300000000002</v>
      </c>
      <c r="D12" s="65">
        <f>VLOOKUP($A12,'Return Data'!$B$7:$R$2700,10,0)</f>
        <v>6.2717999999999998</v>
      </c>
      <c r="E12" s="66">
        <f t="shared" si="0"/>
        <v>20</v>
      </c>
      <c r="F12" s="65">
        <f>VLOOKUP($A12,'Return Data'!$B$7:$R$2700,11,0)</f>
        <v>10.8161</v>
      </c>
      <c r="G12" s="66">
        <f t="shared" si="1"/>
        <v>21</v>
      </c>
      <c r="H12" s="65">
        <f>VLOOKUP($A12,'Return Data'!$B$7:$R$2700,12,0)</f>
        <v>12.6014</v>
      </c>
      <c r="I12" s="66">
        <f t="shared" si="2"/>
        <v>14</v>
      </c>
      <c r="J12" s="65">
        <f>VLOOKUP($A12,'Return Data'!$B$7:$R$2700,13,0)</f>
        <v>11.9619</v>
      </c>
      <c r="K12" s="66">
        <f t="shared" si="3"/>
        <v>4</v>
      </c>
      <c r="L12" s="65">
        <f>VLOOKUP($A12,'Return Data'!$B$7:$R$2700,17,0)</f>
        <v>9.6138999999999992</v>
      </c>
      <c r="M12" s="66">
        <f t="shared" si="4"/>
        <v>3</v>
      </c>
      <c r="N12" s="65">
        <f>VLOOKUP($A12,'Return Data'!$B$7:$R$2700,14,0)</f>
        <v>7.6870000000000003</v>
      </c>
      <c r="O12" s="66">
        <f t="shared" si="5"/>
        <v>2</v>
      </c>
      <c r="P12" s="65">
        <f>VLOOKUP($A12,'Return Data'!$B$7:$R$2700,15,0)</f>
        <v>8.5724999999999998</v>
      </c>
      <c r="Q12" s="66">
        <f t="shared" si="6"/>
        <v>2</v>
      </c>
      <c r="R12" s="65">
        <f>VLOOKUP($A12,'Return Data'!$B$7:$R$2700,16,0)</f>
        <v>8.0619999999999994</v>
      </c>
      <c r="S12" s="67">
        <f t="shared" si="7"/>
        <v>6</v>
      </c>
    </row>
    <row r="13" spans="1:20" x14ac:dyDescent="0.3">
      <c r="A13" s="63" t="s">
        <v>1788</v>
      </c>
      <c r="B13" s="64">
        <f>VLOOKUP($A13,'Return Data'!$B$7:$R$2700,3,0)</f>
        <v>44174</v>
      </c>
      <c r="C13" s="65">
        <f>VLOOKUP($A13,'Return Data'!$B$7:$R$2700,4,0)</f>
        <v>11.182399999999999</v>
      </c>
      <c r="D13" s="65">
        <f>VLOOKUP($A13,'Return Data'!$B$7:$R$2700,10,0)</f>
        <v>9.8920999999999992</v>
      </c>
      <c r="E13" s="66">
        <f t="shared" si="0"/>
        <v>3</v>
      </c>
      <c r="F13" s="65">
        <f>VLOOKUP($A13,'Return Data'!$B$7:$R$2700,11,0)</f>
        <v>14.7195</v>
      </c>
      <c r="G13" s="66">
        <f t="shared" si="1"/>
        <v>9</v>
      </c>
      <c r="H13" s="65">
        <f>VLOOKUP($A13,'Return Data'!$B$7:$R$2700,12,0)</f>
        <v>12.7906</v>
      </c>
      <c r="I13" s="66">
        <f t="shared" si="2"/>
        <v>12</v>
      </c>
      <c r="J13" s="65">
        <f>VLOOKUP($A13,'Return Data'!$B$7:$R$2700,13,0)</f>
        <v>8.5290999999999997</v>
      </c>
      <c r="K13" s="66">
        <f t="shared" si="3"/>
        <v>15</v>
      </c>
      <c r="L13" s="65">
        <f>VLOOKUP($A13,'Return Data'!$B$7:$R$2700,17,0)</f>
        <v>6.6124999999999998</v>
      </c>
      <c r="M13" s="66">
        <f t="shared" si="4"/>
        <v>18</v>
      </c>
      <c r="N13" s="65"/>
      <c r="O13" s="66"/>
      <c r="P13" s="65"/>
      <c r="Q13" s="66"/>
      <c r="R13" s="65">
        <f>VLOOKUP($A13,'Return Data'!$B$7:$R$2700,16,0)</f>
        <v>5.0064000000000002</v>
      </c>
      <c r="S13" s="67">
        <f t="shared" si="7"/>
        <v>22</v>
      </c>
    </row>
    <row r="14" spans="1:20" x14ac:dyDescent="0.3">
      <c r="A14" s="63" t="s">
        <v>1789</v>
      </c>
      <c r="B14" s="64">
        <f>VLOOKUP($A14,'Return Data'!$B$7:$R$2700,3,0)</f>
        <v>44174</v>
      </c>
      <c r="C14" s="65">
        <f>VLOOKUP($A14,'Return Data'!$B$7:$R$2700,4,0)</f>
        <v>40.154000000000003</v>
      </c>
      <c r="D14" s="65">
        <f>VLOOKUP($A14,'Return Data'!$B$7:$R$2700,10,0)</f>
        <v>9.2060999999999993</v>
      </c>
      <c r="E14" s="66">
        <f t="shared" si="0"/>
        <v>8</v>
      </c>
      <c r="F14" s="65">
        <f>VLOOKUP($A14,'Return Data'!$B$7:$R$2700,11,0)</f>
        <v>13.7249</v>
      </c>
      <c r="G14" s="66">
        <f t="shared" si="1"/>
        <v>10</v>
      </c>
      <c r="H14" s="65">
        <f>VLOOKUP($A14,'Return Data'!$B$7:$R$2700,12,0)</f>
        <v>13.612299999999999</v>
      </c>
      <c r="I14" s="66">
        <f t="shared" si="2"/>
        <v>8</v>
      </c>
      <c r="J14" s="65">
        <f>VLOOKUP($A14,'Return Data'!$B$7:$R$2700,13,0)</f>
        <v>7.9611999999999998</v>
      </c>
      <c r="K14" s="66">
        <f t="shared" si="3"/>
        <v>17</v>
      </c>
      <c r="L14" s="65">
        <f>VLOOKUP($A14,'Return Data'!$B$7:$R$2700,17,0)</f>
        <v>6.9749999999999996</v>
      </c>
      <c r="M14" s="66">
        <f t="shared" si="4"/>
        <v>15</v>
      </c>
      <c r="N14" s="65">
        <f>VLOOKUP($A14,'Return Data'!$B$7:$R$2700,14,0)</f>
        <v>4.8575999999999997</v>
      </c>
      <c r="O14" s="66">
        <f t="shared" si="5"/>
        <v>13</v>
      </c>
      <c r="P14" s="65">
        <f>VLOOKUP($A14,'Return Data'!$B$7:$R$2700,15,0)</f>
        <v>8.8681000000000001</v>
      </c>
      <c r="Q14" s="66">
        <f t="shared" si="6"/>
        <v>1</v>
      </c>
      <c r="R14" s="65">
        <f>VLOOKUP($A14,'Return Data'!$B$7:$R$2700,16,0)</f>
        <v>8.9379000000000008</v>
      </c>
      <c r="S14" s="67">
        <f t="shared" si="7"/>
        <v>3</v>
      </c>
    </row>
    <row r="15" spans="1:20" x14ac:dyDescent="0.3">
      <c r="A15" s="63" t="s">
        <v>1790</v>
      </c>
      <c r="B15" s="64">
        <f>VLOOKUP($A15,'Return Data'!$B$7:$R$2700,3,0)</f>
        <v>44174</v>
      </c>
      <c r="C15" s="65">
        <f>VLOOKUP($A15,'Return Data'!$B$7:$R$2700,4,0)</f>
        <v>15.25</v>
      </c>
      <c r="D15" s="65">
        <f>VLOOKUP($A15,'Return Data'!$B$7:$R$2700,10,0)</f>
        <v>6.1238999999999999</v>
      </c>
      <c r="E15" s="66">
        <f t="shared" si="0"/>
        <v>21</v>
      </c>
      <c r="F15" s="65">
        <f>VLOOKUP($A15,'Return Data'!$B$7:$R$2700,11,0)</f>
        <v>10.989800000000001</v>
      </c>
      <c r="G15" s="66">
        <f t="shared" si="1"/>
        <v>20</v>
      </c>
      <c r="H15" s="65">
        <f>VLOOKUP($A15,'Return Data'!$B$7:$R$2700,12,0)</f>
        <v>8.3096999999999994</v>
      </c>
      <c r="I15" s="66">
        <f t="shared" si="2"/>
        <v>23</v>
      </c>
      <c r="J15" s="65">
        <f>VLOOKUP($A15,'Return Data'!$B$7:$R$2700,13,0)</f>
        <v>5.2450000000000001</v>
      </c>
      <c r="K15" s="66">
        <f t="shared" si="3"/>
        <v>21</v>
      </c>
      <c r="L15" s="65">
        <f>VLOOKUP($A15,'Return Data'!$B$7:$R$2700,17,0)</f>
        <v>7.6973000000000003</v>
      </c>
      <c r="M15" s="66">
        <f t="shared" si="4"/>
        <v>11</v>
      </c>
      <c r="N15" s="65">
        <f>VLOOKUP($A15,'Return Data'!$B$7:$R$2700,14,0)</f>
        <v>6.0278999999999998</v>
      </c>
      <c r="O15" s="66">
        <f t="shared" si="5"/>
        <v>6</v>
      </c>
      <c r="P15" s="65">
        <f>VLOOKUP($A15,'Return Data'!$B$7:$R$2700,15,0)</f>
        <v>8.2398000000000007</v>
      </c>
      <c r="Q15" s="66">
        <f t="shared" si="6"/>
        <v>5</v>
      </c>
      <c r="R15" s="65">
        <f>VLOOKUP($A15,'Return Data'!$B$7:$R$2700,16,0)</f>
        <v>7.2659000000000002</v>
      </c>
      <c r="S15" s="67">
        <f t="shared" si="7"/>
        <v>15</v>
      </c>
    </row>
    <row r="16" spans="1:20" x14ac:dyDescent="0.3">
      <c r="A16" s="63" t="s">
        <v>1791</v>
      </c>
      <c r="B16" s="64">
        <f>VLOOKUP($A16,'Return Data'!$B$7:$R$2700,3,0)</f>
        <v>44174</v>
      </c>
      <c r="C16" s="65">
        <f>VLOOKUP($A16,'Return Data'!$B$7:$R$2700,4,0)</f>
        <v>18.7012</v>
      </c>
      <c r="D16" s="65">
        <f>VLOOKUP($A16,'Return Data'!$B$7:$R$2700,10,0)</f>
        <v>8.2990999999999993</v>
      </c>
      <c r="E16" s="66">
        <f t="shared" si="0"/>
        <v>11</v>
      </c>
      <c r="F16" s="65">
        <f>VLOOKUP($A16,'Return Data'!$B$7:$R$2700,11,0)</f>
        <v>13.6188</v>
      </c>
      <c r="G16" s="66">
        <f t="shared" si="1"/>
        <v>11</v>
      </c>
      <c r="H16" s="65">
        <f>VLOOKUP($A16,'Return Data'!$B$7:$R$2700,12,0)</f>
        <v>10.465199999999999</v>
      </c>
      <c r="I16" s="66">
        <f t="shared" si="2"/>
        <v>19</v>
      </c>
      <c r="J16" s="65">
        <f>VLOOKUP($A16,'Return Data'!$B$7:$R$2700,13,0)</f>
        <v>9.7843</v>
      </c>
      <c r="K16" s="66">
        <f t="shared" si="3"/>
        <v>11</v>
      </c>
      <c r="L16" s="65">
        <f>VLOOKUP($A16,'Return Data'!$B$7:$R$2700,17,0)</f>
        <v>8.1302000000000003</v>
      </c>
      <c r="M16" s="66">
        <f t="shared" si="4"/>
        <v>9</v>
      </c>
      <c r="N16" s="65">
        <f>VLOOKUP($A16,'Return Data'!$B$7:$R$2700,14,0)</f>
        <v>5.6493000000000002</v>
      </c>
      <c r="O16" s="66">
        <f t="shared" si="5"/>
        <v>10</v>
      </c>
      <c r="P16" s="65">
        <f>VLOOKUP($A16,'Return Data'!$B$7:$R$2700,15,0)</f>
        <v>5.6231999999999998</v>
      </c>
      <c r="Q16" s="66">
        <f t="shared" si="6"/>
        <v>13</v>
      </c>
      <c r="R16" s="65">
        <f>VLOOKUP($A16,'Return Data'!$B$7:$R$2700,16,0)</f>
        <v>6.6191000000000004</v>
      </c>
      <c r="S16" s="67">
        <f t="shared" si="7"/>
        <v>20</v>
      </c>
    </row>
    <row r="17" spans="1:19" x14ac:dyDescent="0.3">
      <c r="A17" s="63" t="s">
        <v>1792</v>
      </c>
      <c r="B17" s="64">
        <f>VLOOKUP($A17,'Return Data'!$B$7:$R$2700,3,0)</f>
        <v>44174</v>
      </c>
      <c r="C17" s="65">
        <f>VLOOKUP($A17,'Return Data'!$B$7:$R$2700,4,0)</f>
        <v>22.42</v>
      </c>
      <c r="D17" s="65">
        <f>VLOOKUP($A17,'Return Data'!$B$7:$R$2700,10,0)</f>
        <v>6.3063000000000002</v>
      </c>
      <c r="E17" s="66">
        <f t="shared" si="0"/>
        <v>19</v>
      </c>
      <c r="F17" s="65">
        <f>VLOOKUP($A17,'Return Data'!$B$7:$R$2700,11,0)</f>
        <v>11.597799999999999</v>
      </c>
      <c r="G17" s="66">
        <f t="shared" si="1"/>
        <v>18</v>
      </c>
      <c r="H17" s="65">
        <f>VLOOKUP($A17,'Return Data'!$B$7:$R$2700,12,0)</f>
        <v>13.061</v>
      </c>
      <c r="I17" s="66">
        <f t="shared" si="2"/>
        <v>11</v>
      </c>
      <c r="J17" s="65">
        <f>VLOOKUP($A17,'Return Data'!$B$7:$R$2700,13,0)</f>
        <v>10.2804</v>
      </c>
      <c r="K17" s="66">
        <f t="shared" si="3"/>
        <v>9</v>
      </c>
      <c r="L17" s="65">
        <f>VLOOKUP($A17,'Return Data'!$B$7:$R$2700,17,0)</f>
        <v>7.6916000000000002</v>
      </c>
      <c r="M17" s="66">
        <f t="shared" si="4"/>
        <v>12</v>
      </c>
      <c r="N17" s="65">
        <f>VLOOKUP($A17,'Return Data'!$B$7:$R$2700,14,0)</f>
        <v>5.8117000000000001</v>
      </c>
      <c r="O17" s="66">
        <f t="shared" si="5"/>
        <v>7</v>
      </c>
      <c r="P17" s="65">
        <f>VLOOKUP($A17,'Return Data'!$B$7:$R$2700,15,0)</f>
        <v>5.9321000000000002</v>
      </c>
      <c r="Q17" s="66">
        <f t="shared" si="6"/>
        <v>12</v>
      </c>
      <c r="R17" s="65">
        <f>VLOOKUP($A17,'Return Data'!$B$7:$R$2700,16,0)</f>
        <v>6.6668000000000003</v>
      </c>
      <c r="S17" s="67">
        <f t="shared" si="7"/>
        <v>19</v>
      </c>
    </row>
    <row r="18" spans="1:19" x14ac:dyDescent="0.3">
      <c r="A18" s="63" t="s">
        <v>1793</v>
      </c>
      <c r="B18" s="64">
        <f>VLOOKUP($A18,'Return Data'!$B$7:$R$2700,3,0)</f>
        <v>44174</v>
      </c>
      <c r="C18" s="65">
        <f>VLOOKUP($A18,'Return Data'!$B$7:$R$2700,4,0)</f>
        <v>11.355399999999999</v>
      </c>
      <c r="D18" s="65">
        <f>VLOOKUP($A18,'Return Data'!$B$7:$R$2700,10,0)</f>
        <v>5.1113999999999997</v>
      </c>
      <c r="E18" s="66">
        <f t="shared" si="0"/>
        <v>22</v>
      </c>
      <c r="F18" s="65">
        <f>VLOOKUP($A18,'Return Data'!$B$7:$R$2700,11,0)</f>
        <v>9.7616999999999994</v>
      </c>
      <c r="G18" s="66">
        <f t="shared" si="1"/>
        <v>22</v>
      </c>
      <c r="H18" s="65">
        <f>VLOOKUP($A18,'Return Data'!$B$7:$R$2700,12,0)</f>
        <v>8.7264999999999997</v>
      </c>
      <c r="I18" s="66">
        <f t="shared" si="2"/>
        <v>22</v>
      </c>
      <c r="J18" s="65">
        <f>VLOOKUP($A18,'Return Data'!$B$7:$R$2700,13,0)</f>
        <v>7.6096000000000004</v>
      </c>
      <c r="K18" s="66">
        <f t="shared" si="3"/>
        <v>18</v>
      </c>
      <c r="L18" s="65"/>
      <c r="M18" s="66"/>
      <c r="N18" s="65"/>
      <c r="O18" s="66"/>
      <c r="P18" s="65"/>
      <c r="Q18" s="66"/>
      <c r="R18" s="65">
        <f>VLOOKUP($A18,'Return Data'!$B$7:$R$2700,16,0)</f>
        <v>7.4820000000000002</v>
      </c>
      <c r="S18" s="67">
        <f t="shared" si="7"/>
        <v>13</v>
      </c>
    </row>
    <row r="19" spans="1:19" x14ac:dyDescent="0.3">
      <c r="A19" s="63" t="s">
        <v>1794</v>
      </c>
      <c r="B19" s="64">
        <f>VLOOKUP($A19,'Return Data'!$B$7:$R$2700,3,0)</f>
        <v>44174</v>
      </c>
      <c r="C19" s="65">
        <f>VLOOKUP($A19,'Return Data'!$B$7:$R$2700,4,0)</f>
        <v>16.286200000000001</v>
      </c>
      <c r="D19" s="65">
        <f>VLOOKUP($A19,'Return Data'!$B$7:$R$2700,10,0)</f>
        <v>7.0179</v>
      </c>
      <c r="E19" s="66">
        <f t="shared" si="0"/>
        <v>15</v>
      </c>
      <c r="F19" s="65">
        <f>VLOOKUP($A19,'Return Data'!$B$7:$R$2700,11,0)</f>
        <v>12.2288</v>
      </c>
      <c r="G19" s="66">
        <f t="shared" si="1"/>
        <v>15</v>
      </c>
      <c r="H19" s="65">
        <f>VLOOKUP($A19,'Return Data'!$B$7:$R$2700,12,0)</f>
        <v>13.3119</v>
      </c>
      <c r="I19" s="66">
        <f t="shared" si="2"/>
        <v>9</v>
      </c>
      <c r="J19" s="65">
        <f>VLOOKUP($A19,'Return Data'!$B$7:$R$2700,13,0)</f>
        <v>9.7431000000000001</v>
      </c>
      <c r="K19" s="66">
        <f t="shared" si="3"/>
        <v>12</v>
      </c>
      <c r="L19" s="65">
        <f>VLOOKUP($A19,'Return Data'!$B$7:$R$2700,17,0)</f>
        <v>9.0022000000000002</v>
      </c>
      <c r="M19" s="66">
        <f t="shared" si="4"/>
        <v>7</v>
      </c>
      <c r="N19" s="65">
        <f>VLOOKUP($A19,'Return Data'!$B$7:$R$2700,14,0)</f>
        <v>7.3155000000000001</v>
      </c>
      <c r="O19" s="66">
        <f t="shared" si="5"/>
        <v>3</v>
      </c>
      <c r="P19" s="65">
        <f>VLOOKUP($A19,'Return Data'!$B$7:$R$2700,15,0)</f>
        <v>8.5551999999999992</v>
      </c>
      <c r="Q19" s="66">
        <f t="shared" si="6"/>
        <v>3</v>
      </c>
      <c r="R19" s="65">
        <f>VLOOKUP($A19,'Return Data'!$B$7:$R$2700,16,0)</f>
        <v>8.2373999999999992</v>
      </c>
      <c r="S19" s="67">
        <f t="shared" si="7"/>
        <v>5</v>
      </c>
    </row>
    <row r="20" spans="1:19" x14ac:dyDescent="0.3">
      <c r="A20" s="63" t="s">
        <v>1795</v>
      </c>
      <c r="B20" s="64">
        <f>VLOOKUP($A20,'Return Data'!$B$7:$R$2700,3,0)</f>
        <v>44174</v>
      </c>
      <c r="C20" s="65">
        <f>VLOOKUP($A20,'Return Data'!$B$7:$R$2700,4,0)</f>
        <v>19.52</v>
      </c>
      <c r="D20" s="65">
        <f>VLOOKUP($A20,'Return Data'!$B$7:$R$2700,10,0)</f>
        <v>9.6629000000000005</v>
      </c>
      <c r="E20" s="66">
        <f t="shared" si="0"/>
        <v>4</v>
      </c>
      <c r="F20" s="65">
        <f>VLOOKUP($A20,'Return Data'!$B$7:$R$2700,11,0)</f>
        <v>19.228000000000002</v>
      </c>
      <c r="G20" s="66">
        <f t="shared" si="1"/>
        <v>1</v>
      </c>
      <c r="H20" s="65">
        <f>VLOOKUP($A20,'Return Data'!$B$7:$R$2700,12,0)</f>
        <v>14.3058</v>
      </c>
      <c r="I20" s="66">
        <f t="shared" si="2"/>
        <v>6</v>
      </c>
      <c r="J20" s="65">
        <f>VLOOKUP($A20,'Return Data'!$B$7:$R$2700,13,0)</f>
        <v>10.444699999999999</v>
      </c>
      <c r="K20" s="66">
        <f t="shared" si="3"/>
        <v>7</v>
      </c>
      <c r="L20" s="65">
        <f>VLOOKUP($A20,'Return Data'!$B$7:$R$2700,17,0)</f>
        <v>6.9595000000000002</v>
      </c>
      <c r="M20" s="66">
        <f t="shared" si="4"/>
        <v>16</v>
      </c>
      <c r="N20" s="65">
        <f>VLOOKUP($A20,'Return Data'!$B$7:$R$2700,14,0)</f>
        <v>4.5389999999999997</v>
      </c>
      <c r="O20" s="66">
        <f t="shared" si="5"/>
        <v>14</v>
      </c>
      <c r="P20" s="65">
        <f>VLOOKUP($A20,'Return Data'!$B$7:$R$2700,15,0)</f>
        <v>6.4260000000000002</v>
      </c>
      <c r="Q20" s="66">
        <f t="shared" si="6"/>
        <v>11</v>
      </c>
      <c r="R20" s="65">
        <f>VLOOKUP($A20,'Return Data'!$B$7:$R$2700,16,0)</f>
        <v>7.5831</v>
      </c>
      <c r="S20" s="67">
        <f t="shared" si="7"/>
        <v>11</v>
      </c>
    </row>
    <row r="21" spans="1:19" x14ac:dyDescent="0.3">
      <c r="A21" s="63" t="s">
        <v>1796</v>
      </c>
      <c r="B21" s="64">
        <f>VLOOKUP($A21,'Return Data'!$B$7:$R$2700,3,0)</f>
        <v>44174</v>
      </c>
      <c r="C21" s="65">
        <f>VLOOKUP($A21,'Return Data'!$B$7:$R$2700,4,0)</f>
        <v>13.085100000000001</v>
      </c>
      <c r="D21" s="65">
        <f>VLOOKUP($A21,'Return Data'!$B$7:$R$2700,10,0)</f>
        <v>10.365</v>
      </c>
      <c r="E21" s="66">
        <f t="shared" si="0"/>
        <v>2</v>
      </c>
      <c r="F21" s="65">
        <f>VLOOKUP($A21,'Return Data'!$B$7:$R$2700,11,0)</f>
        <v>18.370100000000001</v>
      </c>
      <c r="G21" s="66">
        <f t="shared" si="1"/>
        <v>3</v>
      </c>
      <c r="H21" s="65">
        <f>VLOOKUP($A21,'Return Data'!$B$7:$R$2700,12,0)</f>
        <v>16.496300000000002</v>
      </c>
      <c r="I21" s="66">
        <f t="shared" si="2"/>
        <v>3</v>
      </c>
      <c r="J21" s="65">
        <f>VLOOKUP($A21,'Return Data'!$B$7:$R$2700,13,0)</f>
        <v>12.116400000000001</v>
      </c>
      <c r="K21" s="66">
        <f t="shared" si="3"/>
        <v>3</v>
      </c>
      <c r="L21" s="65">
        <f>VLOOKUP($A21,'Return Data'!$B$7:$R$2700,17,0)</f>
        <v>10.4245</v>
      </c>
      <c r="M21" s="66">
        <f t="shared" si="4"/>
        <v>1</v>
      </c>
      <c r="N21" s="65">
        <f>VLOOKUP($A21,'Return Data'!$B$7:$R$2700,14,0)</f>
        <v>5.4930000000000003</v>
      </c>
      <c r="O21" s="66">
        <f t="shared" si="5"/>
        <v>11</v>
      </c>
      <c r="P21" s="65"/>
      <c r="Q21" s="66"/>
      <c r="R21" s="65">
        <f>VLOOKUP($A21,'Return Data'!$B$7:$R$2700,16,0)</f>
        <v>7.2244999999999999</v>
      </c>
      <c r="S21" s="67">
        <f t="shared" si="7"/>
        <v>17</v>
      </c>
    </row>
    <row r="22" spans="1:19" x14ac:dyDescent="0.3">
      <c r="A22" s="63" t="s">
        <v>1797</v>
      </c>
      <c r="B22" s="64">
        <f>VLOOKUP($A22,'Return Data'!$B$7:$R$2700,3,0)</f>
        <v>44174</v>
      </c>
      <c r="C22" s="65">
        <f>VLOOKUP($A22,'Return Data'!$B$7:$R$2700,4,0)</f>
        <v>12.456</v>
      </c>
      <c r="D22" s="65">
        <f>VLOOKUP($A22,'Return Data'!$B$7:$R$2700,10,0)</f>
        <v>9.3399000000000001</v>
      </c>
      <c r="E22" s="66">
        <f t="shared" si="0"/>
        <v>7</v>
      </c>
      <c r="F22" s="65">
        <f>VLOOKUP($A22,'Return Data'!$B$7:$R$2700,11,0)</f>
        <v>18.470600000000001</v>
      </c>
      <c r="G22" s="66">
        <f t="shared" si="1"/>
        <v>2</v>
      </c>
      <c r="H22" s="65">
        <f>VLOOKUP($A22,'Return Data'!$B$7:$R$2700,12,0)</f>
        <v>17.753799999999998</v>
      </c>
      <c r="I22" s="66">
        <f t="shared" si="2"/>
        <v>1</v>
      </c>
      <c r="J22" s="65">
        <f>VLOOKUP($A22,'Return Data'!$B$7:$R$2700,13,0)</f>
        <v>13.246700000000001</v>
      </c>
      <c r="K22" s="66">
        <f t="shared" si="3"/>
        <v>2</v>
      </c>
      <c r="L22" s="65"/>
      <c r="M22" s="66"/>
      <c r="N22" s="65"/>
      <c r="O22" s="66"/>
      <c r="P22" s="65"/>
      <c r="Q22" s="66"/>
      <c r="R22" s="65">
        <f>VLOOKUP($A22,'Return Data'!$B$7:$R$2700,16,0)</f>
        <v>11.725199999999999</v>
      </c>
      <c r="S22" s="67">
        <f t="shared" si="7"/>
        <v>1</v>
      </c>
    </row>
    <row r="23" spans="1:19" x14ac:dyDescent="0.3">
      <c r="A23" s="63" t="s">
        <v>1798</v>
      </c>
      <c r="B23" s="64">
        <f>VLOOKUP($A23,'Return Data'!$B$7:$R$2700,3,0)</f>
        <v>44174</v>
      </c>
      <c r="C23" s="65">
        <f>VLOOKUP($A23,'Return Data'!$B$7:$R$2700,4,0)</f>
        <v>10.9291</v>
      </c>
      <c r="D23" s="65">
        <f>VLOOKUP($A23,'Return Data'!$B$7:$R$2700,10,0)</f>
        <v>7.8522999999999996</v>
      </c>
      <c r="E23" s="66">
        <f t="shared" si="0"/>
        <v>13</v>
      </c>
      <c r="F23" s="65">
        <f>VLOOKUP($A23,'Return Data'!$B$7:$R$2700,11,0)</f>
        <v>11.934900000000001</v>
      </c>
      <c r="G23" s="66">
        <f t="shared" si="1"/>
        <v>16</v>
      </c>
      <c r="H23" s="65">
        <f>VLOOKUP($A23,'Return Data'!$B$7:$R$2700,12,0)</f>
        <v>10.309200000000001</v>
      </c>
      <c r="I23" s="66">
        <f t="shared" si="2"/>
        <v>20</v>
      </c>
      <c r="J23" s="65">
        <f>VLOOKUP($A23,'Return Data'!$B$7:$R$2700,13,0)</f>
        <v>-6.0452000000000004</v>
      </c>
      <c r="K23" s="66">
        <f t="shared" si="3"/>
        <v>23</v>
      </c>
      <c r="L23" s="65">
        <f>VLOOKUP($A23,'Return Data'!$B$7:$R$2700,17,0)</f>
        <v>-5.9568000000000003</v>
      </c>
      <c r="M23" s="66">
        <f t="shared" si="4"/>
        <v>19</v>
      </c>
      <c r="N23" s="65">
        <f>VLOOKUP($A23,'Return Data'!$B$7:$R$2700,14,0)</f>
        <v>-4.4204999999999997</v>
      </c>
      <c r="O23" s="66">
        <f t="shared" si="5"/>
        <v>16</v>
      </c>
      <c r="P23" s="65">
        <f>VLOOKUP($A23,'Return Data'!$B$7:$R$2700,15,0)</f>
        <v>1.6672</v>
      </c>
      <c r="Q23" s="66">
        <f t="shared" si="6"/>
        <v>14</v>
      </c>
      <c r="R23" s="65">
        <f>VLOOKUP($A23,'Return Data'!$B$7:$R$2700,16,0)</f>
        <v>1.6183000000000001</v>
      </c>
      <c r="S23" s="67">
        <f t="shared" si="7"/>
        <v>23</v>
      </c>
    </row>
    <row r="24" spans="1:19" x14ac:dyDescent="0.3">
      <c r="A24" s="63" t="s">
        <v>1799</v>
      </c>
      <c r="B24" s="64">
        <f>VLOOKUP($A24,'Return Data'!$B$7:$R$2700,3,0)</f>
        <v>44174</v>
      </c>
      <c r="C24" s="65">
        <f>VLOOKUP($A24,'Return Data'!$B$7:$R$2700,4,0)</f>
        <v>0.28849999999999998</v>
      </c>
      <c r="D24" s="65"/>
      <c r="E24" s="66"/>
      <c r="F24" s="65"/>
      <c r="G24" s="66"/>
      <c r="H24" s="65"/>
      <c r="I24" s="66"/>
      <c r="J24" s="65"/>
      <c r="K24" s="66"/>
      <c r="L24" s="65"/>
      <c r="M24" s="66"/>
      <c r="N24" s="65"/>
      <c r="O24" s="66"/>
      <c r="P24" s="65"/>
      <c r="Q24" s="66"/>
      <c r="R24" s="65"/>
      <c r="S24" s="67"/>
    </row>
    <row r="25" spans="1:19" x14ac:dyDescent="0.3">
      <c r="A25" s="63" t="s">
        <v>1800</v>
      </c>
      <c r="B25" s="64"/>
      <c r="C25" s="65"/>
      <c r="D25" s="65"/>
      <c r="E25" s="66"/>
      <c r="F25" s="65"/>
      <c r="G25" s="66"/>
      <c r="H25" s="65"/>
      <c r="I25" s="66"/>
      <c r="J25" s="65"/>
      <c r="K25" s="66"/>
      <c r="L25" s="65"/>
      <c r="M25" s="66"/>
      <c r="N25" s="65"/>
      <c r="O25" s="66"/>
      <c r="P25" s="65"/>
      <c r="Q25" s="66"/>
      <c r="R25" s="65"/>
      <c r="S25" s="67"/>
    </row>
    <row r="26" spans="1:19" x14ac:dyDescent="0.3">
      <c r="A26" s="63" t="s">
        <v>1801</v>
      </c>
      <c r="B26" s="64">
        <f>VLOOKUP($A26,'Return Data'!$B$7:$R$2700,3,0)</f>
        <v>44174</v>
      </c>
      <c r="C26" s="65">
        <f>VLOOKUP($A26,'Return Data'!$B$7:$R$2700,4,0)</f>
        <v>34.680599999999998</v>
      </c>
      <c r="D26" s="65">
        <f>VLOOKUP($A26,'Return Data'!$B$7:$R$2700,10,0)</f>
        <v>6.5979999999999999</v>
      </c>
      <c r="E26" s="66">
        <f t="shared" si="0"/>
        <v>17</v>
      </c>
      <c r="F26" s="65">
        <f>VLOOKUP($A26,'Return Data'!$B$7:$R$2700,11,0)</f>
        <v>11.8019</v>
      </c>
      <c r="G26" s="66">
        <f t="shared" si="1"/>
        <v>17</v>
      </c>
      <c r="H26" s="65">
        <f>VLOOKUP($A26,'Return Data'!$B$7:$R$2700,12,0)</f>
        <v>8.8924000000000003</v>
      </c>
      <c r="I26" s="66">
        <f t="shared" si="2"/>
        <v>21</v>
      </c>
      <c r="J26" s="65">
        <f>VLOOKUP($A26,'Return Data'!$B$7:$R$2700,13,0)</f>
        <v>3.9727000000000001</v>
      </c>
      <c r="K26" s="66">
        <f t="shared" si="3"/>
        <v>22</v>
      </c>
      <c r="L26" s="65">
        <f>VLOOKUP($A26,'Return Data'!$B$7:$R$2700,17,0)</f>
        <v>6.9278000000000004</v>
      </c>
      <c r="M26" s="66">
        <f t="shared" si="4"/>
        <v>17</v>
      </c>
      <c r="N26" s="65">
        <f>VLOOKUP($A26,'Return Data'!$B$7:$R$2700,14,0)</f>
        <v>5.7107000000000001</v>
      </c>
      <c r="O26" s="66">
        <f t="shared" si="5"/>
        <v>9</v>
      </c>
      <c r="P26" s="65">
        <f>VLOOKUP($A26,'Return Data'!$B$7:$R$2700,15,0)</f>
        <v>6.6997</v>
      </c>
      <c r="Q26" s="66">
        <f t="shared" si="6"/>
        <v>10</v>
      </c>
      <c r="R26" s="65">
        <f>VLOOKUP($A26,'Return Data'!$B$7:$R$2700,16,0)</f>
        <v>7.6573000000000002</v>
      </c>
      <c r="S26" s="67">
        <f t="shared" si="7"/>
        <v>9</v>
      </c>
    </row>
    <row r="27" spans="1:19" x14ac:dyDescent="0.3">
      <c r="A27" s="63" t="s">
        <v>1802</v>
      </c>
      <c r="B27" s="64">
        <f>VLOOKUP($A27,'Return Data'!$B$7:$R$2700,3,0)</f>
        <v>44174</v>
      </c>
      <c r="C27" s="65">
        <f>VLOOKUP($A27,'Return Data'!$B$7:$R$2700,4,0)</f>
        <v>41.7821</v>
      </c>
      <c r="D27" s="65">
        <f>VLOOKUP($A27,'Return Data'!$B$7:$R$2700,10,0)</f>
        <v>9.4480000000000004</v>
      </c>
      <c r="E27" s="66">
        <f t="shared" si="0"/>
        <v>6</v>
      </c>
      <c r="F27" s="65">
        <f>VLOOKUP($A27,'Return Data'!$B$7:$R$2700,11,0)</f>
        <v>16.749600000000001</v>
      </c>
      <c r="G27" s="66">
        <f t="shared" si="1"/>
        <v>6</v>
      </c>
      <c r="H27" s="65">
        <f>VLOOKUP($A27,'Return Data'!$B$7:$R$2700,12,0)</f>
        <v>17.641400000000001</v>
      </c>
      <c r="I27" s="66">
        <f t="shared" si="2"/>
        <v>2</v>
      </c>
      <c r="J27" s="65">
        <f>VLOOKUP($A27,'Return Data'!$B$7:$R$2700,13,0)</f>
        <v>13.710699999999999</v>
      </c>
      <c r="K27" s="66">
        <f t="shared" si="3"/>
        <v>1</v>
      </c>
      <c r="L27" s="65">
        <f>VLOOKUP($A27,'Return Data'!$B$7:$R$2700,17,0)</f>
        <v>9.3739000000000008</v>
      </c>
      <c r="M27" s="66">
        <f t="shared" si="4"/>
        <v>4</v>
      </c>
      <c r="N27" s="65">
        <f>VLOOKUP($A27,'Return Data'!$B$7:$R$2700,14,0)</f>
        <v>6.6108000000000002</v>
      </c>
      <c r="O27" s="66">
        <f t="shared" si="5"/>
        <v>5</v>
      </c>
      <c r="P27" s="65">
        <f>VLOOKUP($A27,'Return Data'!$B$7:$R$2700,15,0)</f>
        <v>8.0059000000000005</v>
      </c>
      <c r="Q27" s="66">
        <f t="shared" si="6"/>
        <v>8</v>
      </c>
      <c r="R27" s="65">
        <f>VLOOKUP($A27,'Return Data'!$B$7:$R$2700,16,0)</f>
        <v>8.0078999999999994</v>
      </c>
      <c r="S27" s="67">
        <f t="shared" si="7"/>
        <v>7</v>
      </c>
    </row>
    <row r="28" spans="1:19" x14ac:dyDescent="0.3">
      <c r="A28" s="63" t="s">
        <v>1803</v>
      </c>
      <c r="B28" s="64">
        <f>VLOOKUP($A28,'Return Data'!$B$7:$R$2700,3,0)</f>
        <v>44174</v>
      </c>
      <c r="C28" s="65">
        <f>VLOOKUP($A28,'Return Data'!$B$7:$R$2700,4,0)</f>
        <v>15.0252</v>
      </c>
      <c r="D28" s="65">
        <f>VLOOKUP($A28,'Return Data'!$B$7:$R$2700,10,0)</f>
        <v>9.6074000000000002</v>
      </c>
      <c r="E28" s="66">
        <f t="shared" si="0"/>
        <v>5</v>
      </c>
      <c r="F28" s="65">
        <f>VLOOKUP($A28,'Return Data'!$B$7:$R$2700,11,0)</f>
        <v>17.445900000000002</v>
      </c>
      <c r="G28" s="66">
        <f t="shared" si="1"/>
        <v>4</v>
      </c>
      <c r="H28" s="65">
        <f>VLOOKUP($A28,'Return Data'!$B$7:$R$2700,12,0)</f>
        <v>15.8583</v>
      </c>
      <c r="I28" s="66">
        <f t="shared" si="2"/>
        <v>4</v>
      </c>
      <c r="J28" s="65">
        <f>VLOOKUP($A28,'Return Data'!$B$7:$R$2700,13,0)</f>
        <v>11.166</v>
      </c>
      <c r="K28" s="66">
        <f t="shared" si="3"/>
        <v>6</v>
      </c>
      <c r="L28" s="65">
        <f>VLOOKUP($A28,'Return Data'!$B$7:$R$2700,17,0)</f>
        <v>10.0848</v>
      </c>
      <c r="M28" s="66">
        <f t="shared" si="4"/>
        <v>2</v>
      </c>
      <c r="N28" s="65">
        <f>VLOOKUP($A28,'Return Data'!$B$7:$R$2700,14,0)</f>
        <v>6.7088999999999999</v>
      </c>
      <c r="O28" s="66">
        <f t="shared" si="5"/>
        <v>4</v>
      </c>
      <c r="P28" s="65">
        <f>VLOOKUP($A28,'Return Data'!$B$7:$R$2700,15,0)</f>
        <v>8.1755999999999993</v>
      </c>
      <c r="Q28" s="66">
        <f t="shared" si="6"/>
        <v>7</v>
      </c>
      <c r="R28" s="65">
        <f>VLOOKUP($A28,'Return Data'!$B$7:$R$2700,16,0)</f>
        <v>7.6223999999999998</v>
      </c>
      <c r="S28" s="67">
        <f t="shared" si="7"/>
        <v>10</v>
      </c>
    </row>
    <row r="29" spans="1:19" x14ac:dyDescent="0.3">
      <c r="A29" s="63" t="s">
        <v>1804</v>
      </c>
      <c r="B29" s="64">
        <f>VLOOKUP($A29,'Return Data'!$B$7:$R$2700,3,0)</f>
        <v>44174</v>
      </c>
      <c r="C29" s="65">
        <f>VLOOKUP($A29,'Return Data'!$B$7:$R$2700,4,0)</f>
        <v>11.4262</v>
      </c>
      <c r="D29" s="65">
        <f>VLOOKUP($A29,'Return Data'!$B$7:$R$2700,10,0)</f>
        <v>6.5052000000000003</v>
      </c>
      <c r="E29" s="66">
        <f t="shared" si="0"/>
        <v>18</v>
      </c>
      <c r="F29" s="65">
        <f>VLOOKUP($A29,'Return Data'!$B$7:$R$2700,11,0)</f>
        <v>11.488200000000001</v>
      </c>
      <c r="G29" s="66">
        <f t="shared" si="1"/>
        <v>19</v>
      </c>
      <c r="H29" s="65">
        <f>VLOOKUP($A29,'Return Data'!$B$7:$R$2700,12,0)</f>
        <v>10.869400000000001</v>
      </c>
      <c r="I29" s="66">
        <f t="shared" si="2"/>
        <v>17</v>
      </c>
      <c r="J29" s="65">
        <f>VLOOKUP($A29,'Return Data'!$B$7:$R$2700,13,0)</f>
        <v>6.6494</v>
      </c>
      <c r="K29" s="66">
        <f t="shared" si="3"/>
        <v>20</v>
      </c>
      <c r="L29" s="65"/>
      <c r="M29" s="66"/>
      <c r="N29" s="65"/>
      <c r="O29" s="66"/>
      <c r="P29" s="65"/>
      <c r="Q29" s="66"/>
      <c r="R29" s="65">
        <f>VLOOKUP($A29,'Return Data'!$B$7:$R$2700,16,0)</f>
        <v>6.8642000000000003</v>
      </c>
      <c r="S29" s="67">
        <f t="shared" si="7"/>
        <v>18</v>
      </c>
    </row>
    <row r="30" spans="1:19" x14ac:dyDescent="0.3">
      <c r="A30" s="63" t="s">
        <v>1805</v>
      </c>
      <c r="B30" s="64">
        <f>VLOOKUP($A30,'Return Data'!$B$7:$R$2700,3,0)</f>
        <v>44174</v>
      </c>
      <c r="C30" s="65">
        <f>VLOOKUP($A30,'Return Data'!$B$7:$R$2700,4,0)</f>
        <v>48.369374012003099</v>
      </c>
      <c r="D30" s="65">
        <f>VLOOKUP($A30,'Return Data'!$B$7:$R$2700,10,0)</f>
        <v>7.2138</v>
      </c>
      <c r="E30" s="66">
        <f t="shared" si="0"/>
        <v>14</v>
      </c>
      <c r="F30" s="65">
        <f>VLOOKUP($A30,'Return Data'!$B$7:$R$2700,11,0)</f>
        <v>12.6631</v>
      </c>
      <c r="G30" s="66">
        <f t="shared" si="1"/>
        <v>14</v>
      </c>
      <c r="H30" s="65">
        <f>VLOOKUP($A30,'Return Data'!$B$7:$R$2700,12,0)</f>
        <v>11.4849</v>
      </c>
      <c r="I30" s="66">
        <f t="shared" si="2"/>
        <v>15</v>
      </c>
      <c r="J30" s="65">
        <f>VLOOKUP($A30,'Return Data'!$B$7:$R$2700,13,0)</f>
        <v>8.4885000000000002</v>
      </c>
      <c r="K30" s="66">
        <f t="shared" si="3"/>
        <v>16</v>
      </c>
      <c r="L30" s="65">
        <f>VLOOKUP($A30,'Return Data'!$B$7:$R$2700,17,0)</f>
        <v>8.0593000000000004</v>
      </c>
      <c r="M30" s="66">
        <f t="shared" si="4"/>
        <v>10</v>
      </c>
      <c r="N30" s="65">
        <f>VLOOKUP($A30,'Return Data'!$B$7:$R$2700,14,0)</f>
        <v>5.7854999999999999</v>
      </c>
      <c r="O30" s="66">
        <f t="shared" si="5"/>
        <v>8</v>
      </c>
      <c r="P30" s="65">
        <f>VLOOKUP($A30,'Return Data'!$B$7:$R$2700,15,0)</f>
        <v>6.8139000000000003</v>
      </c>
      <c r="Q30" s="66">
        <f t="shared" si="6"/>
        <v>9</v>
      </c>
      <c r="R30" s="65">
        <f>VLOOKUP($A30,'Return Data'!$B$7:$R$2700,16,0)</f>
        <v>7.6920999999999999</v>
      </c>
      <c r="S30" s="67">
        <f t="shared" si="7"/>
        <v>8</v>
      </c>
    </row>
    <row r="31" spans="1:19" x14ac:dyDescent="0.3">
      <c r="A31" s="63" t="s">
        <v>1806</v>
      </c>
      <c r="B31" s="64">
        <f>VLOOKUP($A31,'Return Data'!$B$7:$R$2700,3,0)</f>
        <v>44174</v>
      </c>
      <c r="C31" s="65">
        <f>VLOOKUP($A31,'Return Data'!$B$7:$R$2700,4,0)</f>
        <v>12.06</v>
      </c>
      <c r="D31" s="65">
        <f>VLOOKUP($A31,'Return Data'!$B$7:$R$2700,10,0)</f>
        <v>6.8201999999999998</v>
      </c>
      <c r="E31" s="66">
        <f t="shared" si="0"/>
        <v>16</v>
      </c>
      <c r="F31" s="65">
        <f>VLOOKUP($A31,'Return Data'!$B$7:$R$2700,11,0)</f>
        <v>12.7103</v>
      </c>
      <c r="G31" s="66">
        <f t="shared" si="1"/>
        <v>13</v>
      </c>
      <c r="H31" s="65">
        <f>VLOOKUP($A31,'Return Data'!$B$7:$R$2700,12,0)</f>
        <v>14.096500000000001</v>
      </c>
      <c r="I31" s="66">
        <f t="shared" si="2"/>
        <v>7</v>
      </c>
      <c r="J31" s="65">
        <f>VLOOKUP($A31,'Return Data'!$B$7:$R$2700,13,0)</f>
        <v>10.4396</v>
      </c>
      <c r="K31" s="66">
        <f t="shared" si="3"/>
        <v>8</v>
      </c>
      <c r="L31" s="65">
        <f>VLOOKUP($A31,'Return Data'!$B$7:$R$2700,17,0)</f>
        <v>9.1257999999999999</v>
      </c>
      <c r="M31" s="66">
        <f t="shared" si="4"/>
        <v>6</v>
      </c>
      <c r="N31" s="65"/>
      <c r="O31" s="66"/>
      <c r="P31" s="65"/>
      <c r="Q31" s="66"/>
      <c r="R31" s="65">
        <f>VLOOKUP($A31,'Return Data'!$B$7:$R$2700,16,0)</f>
        <v>8.3449000000000009</v>
      </c>
      <c r="S31" s="67">
        <f t="shared" si="7"/>
        <v>4</v>
      </c>
    </row>
    <row r="32" spans="1:19" x14ac:dyDescent="0.3">
      <c r="A32" s="63" t="s">
        <v>1807</v>
      </c>
      <c r="B32" s="64">
        <f>VLOOKUP($A32,'Return Data'!$B$7:$R$2700,3,0)</f>
        <v>44174</v>
      </c>
      <c r="C32" s="65">
        <f>VLOOKUP($A32,'Return Data'!$B$7:$R$2700,4,0)</f>
        <v>11.333299999999999</v>
      </c>
      <c r="D32" s="65">
        <f>VLOOKUP($A32,'Return Data'!$B$7:$R$2700,10,0)</f>
        <v>8.5638000000000005</v>
      </c>
      <c r="E32" s="66">
        <f t="shared" si="0"/>
        <v>10</v>
      </c>
      <c r="F32" s="65">
        <f>VLOOKUP($A32,'Return Data'!$B$7:$R$2700,11,0)</f>
        <v>13.4998</v>
      </c>
      <c r="G32" s="66">
        <f t="shared" si="1"/>
        <v>12</v>
      </c>
      <c r="H32" s="65">
        <f>VLOOKUP($A32,'Return Data'!$B$7:$R$2700,12,0)</f>
        <v>14.5275</v>
      </c>
      <c r="I32" s="66">
        <f t="shared" si="2"/>
        <v>5</v>
      </c>
      <c r="J32" s="65">
        <f>VLOOKUP($A32,'Return Data'!$B$7:$R$2700,13,0)</f>
        <v>9.6477000000000004</v>
      </c>
      <c r="K32" s="66">
        <f t="shared" si="3"/>
        <v>13</v>
      </c>
      <c r="L32" s="65">
        <f>VLOOKUP($A32,'Return Data'!$B$7:$R$2700,17,0)</f>
        <v>7.1010999999999997</v>
      </c>
      <c r="M32" s="66">
        <f t="shared" si="4"/>
        <v>14</v>
      </c>
      <c r="N32" s="65"/>
      <c r="O32" s="66"/>
      <c r="P32" s="65"/>
      <c r="Q32" s="66"/>
      <c r="R32" s="65">
        <f>VLOOKUP($A32,'Return Data'!$B$7:$R$2700,16,0)</f>
        <v>5.6443000000000003</v>
      </c>
      <c r="S32" s="67">
        <f t="shared" si="7"/>
        <v>21</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7.9231304347826095</v>
      </c>
      <c r="E34" s="74"/>
      <c r="F34" s="75">
        <f>AVERAGE(F8:F32)</f>
        <v>13.906930434782609</v>
      </c>
      <c r="G34" s="74"/>
      <c r="H34" s="75">
        <f>AVERAGE(H8:H32)</f>
        <v>12.722547826086954</v>
      </c>
      <c r="I34" s="74"/>
      <c r="J34" s="75">
        <f>AVERAGE(J8:J32)</f>
        <v>8.8422000000000018</v>
      </c>
      <c r="K34" s="74"/>
      <c r="L34" s="75">
        <f>AVERAGE(L8:L32)</f>
        <v>7.5559473684210534</v>
      </c>
      <c r="M34" s="74"/>
      <c r="N34" s="75">
        <f>AVERAGE(N8:N32)</f>
        <v>5.3191375000000001</v>
      </c>
      <c r="O34" s="74"/>
      <c r="P34" s="75">
        <f>AVERAGE(P8:P32)</f>
        <v>7.1582142857142852</v>
      </c>
      <c r="Q34" s="74"/>
      <c r="R34" s="75">
        <f>AVERAGE(R8:R32)</f>
        <v>7.4369826086956525</v>
      </c>
      <c r="S34" s="76"/>
    </row>
    <row r="35" spans="1:19" x14ac:dyDescent="0.3">
      <c r="A35" s="73" t="s">
        <v>28</v>
      </c>
      <c r="B35" s="74"/>
      <c r="C35" s="74"/>
      <c r="D35" s="75">
        <f>MIN(D8:D32)</f>
        <v>4.0724</v>
      </c>
      <c r="E35" s="74"/>
      <c r="F35" s="75">
        <f>MIN(F8:F32)</f>
        <v>9.7327999999999992</v>
      </c>
      <c r="G35" s="74"/>
      <c r="H35" s="75">
        <f>MIN(H8:H32)</f>
        <v>8.3096999999999994</v>
      </c>
      <c r="I35" s="74"/>
      <c r="J35" s="75">
        <f>MIN(J8:J32)</f>
        <v>-6.0452000000000004</v>
      </c>
      <c r="K35" s="74"/>
      <c r="L35" s="75">
        <f>MIN(L8:L32)</f>
        <v>-5.9568000000000003</v>
      </c>
      <c r="M35" s="74"/>
      <c r="N35" s="75">
        <f>MIN(N8:N32)</f>
        <v>-4.4204999999999997</v>
      </c>
      <c r="O35" s="74"/>
      <c r="P35" s="75">
        <f>MIN(P8:P32)</f>
        <v>1.6672</v>
      </c>
      <c r="Q35" s="74"/>
      <c r="R35" s="75">
        <f>MIN(R8:R32)</f>
        <v>1.6183000000000001</v>
      </c>
      <c r="S35" s="76"/>
    </row>
    <row r="36" spans="1:19" ht="15" thickBot="1" x14ac:dyDescent="0.35">
      <c r="A36" s="77" t="s">
        <v>29</v>
      </c>
      <c r="B36" s="78"/>
      <c r="C36" s="78"/>
      <c r="D36" s="79">
        <f>MAX(D8:D32)</f>
        <v>10.6607</v>
      </c>
      <c r="E36" s="78"/>
      <c r="F36" s="79">
        <f>MAX(F8:F32)</f>
        <v>19.228000000000002</v>
      </c>
      <c r="G36" s="78"/>
      <c r="H36" s="79">
        <f>MAX(H8:H32)</f>
        <v>17.753799999999998</v>
      </c>
      <c r="I36" s="78"/>
      <c r="J36" s="79">
        <f>MAX(J8:J32)</f>
        <v>13.710699999999999</v>
      </c>
      <c r="K36" s="78"/>
      <c r="L36" s="79">
        <f>MAX(L8:L32)</f>
        <v>10.4245</v>
      </c>
      <c r="M36" s="78"/>
      <c r="N36" s="79">
        <f>MAX(N8:N32)</f>
        <v>8.0189000000000004</v>
      </c>
      <c r="O36" s="78"/>
      <c r="P36" s="79">
        <f>MAX(P8:P32)</f>
        <v>8.8681000000000001</v>
      </c>
      <c r="Q36" s="78"/>
      <c r="R36" s="79">
        <f>MAX(R8:R32)</f>
        <v>11.725199999999999</v>
      </c>
      <c r="S36" s="80"/>
    </row>
    <row r="37" spans="1:19" x14ac:dyDescent="0.3">
      <c r="A37" s="112" t="s">
        <v>432</v>
      </c>
    </row>
    <row r="38" spans="1:19" x14ac:dyDescent="0.3">
      <c r="A38" s="14" t="s">
        <v>340</v>
      </c>
    </row>
  </sheetData>
  <sheetProtection algorithmName="SHA-512" hashValue="nEU3BoMz9Wwm3+Jn0gkcP9OMOCXWdq6YOVGTz0FXzgHy8Ew6LbhEzJ9jj124EWiuwW4EU2SGeerb8OIEe+BAZA==" saltValue="Re4td8+QehxCYsvo+lddE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D63D683-2D9A-4E9E-B51A-B4DD92949788}"/>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3A725-477E-43AC-BA34-06B98E9859E0}">
  <sheetPr codeName="Sheet29"/>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1755</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1808</v>
      </c>
      <c r="B8" s="64">
        <f>VLOOKUP($A8,'Return Data'!$B$7:$R$2700,3,0)</f>
        <v>44174</v>
      </c>
      <c r="C8" s="65">
        <f>VLOOKUP($A8,'Return Data'!$B$7:$R$2700,4,0)</f>
        <v>21.4758</v>
      </c>
      <c r="D8" s="65">
        <f>VLOOKUP($A8,'Return Data'!$B$7:$R$2700,10,0)</f>
        <v>0.97660000000000002</v>
      </c>
      <c r="E8" s="66">
        <f>RANK(D8,D$8:D$34,0)</f>
        <v>16</v>
      </c>
      <c r="F8" s="65">
        <f>VLOOKUP($A8,'Return Data'!$B$7:$R$2700,11,0)</f>
        <v>1.4833000000000001</v>
      </c>
      <c r="G8" s="66">
        <f>RANK(F8,F$8:F$34,0)</f>
        <v>16</v>
      </c>
      <c r="H8" s="65">
        <f>VLOOKUP($A8,'Return Data'!$B$7:$R$2700,12,0)</f>
        <v>3.0979000000000001</v>
      </c>
      <c r="I8" s="66">
        <f>RANK(H8,H$8:H$34,0)</f>
        <v>12</v>
      </c>
      <c r="J8" s="65">
        <f>VLOOKUP($A8,'Return Data'!$B$7:$R$2700,13,0)</f>
        <v>4.5640999999999998</v>
      </c>
      <c r="K8" s="66">
        <f>RANK(J8,J$8:J$34,0)</f>
        <v>12</v>
      </c>
      <c r="L8" s="65">
        <f>VLOOKUP($A8,'Return Data'!$B$7:$R$2700,17,0)</f>
        <v>5.7369000000000003</v>
      </c>
      <c r="M8" s="66">
        <f>RANK(L8,L$8:L$34,0)</f>
        <v>7</v>
      </c>
      <c r="N8" s="65">
        <f>VLOOKUP($A8,'Return Data'!$B$7:$R$2700,14,0)</f>
        <v>6.0404</v>
      </c>
      <c r="O8" s="66">
        <f>RANK(N8,N$8:N$34,0)</f>
        <v>10</v>
      </c>
      <c r="P8" s="65">
        <f>VLOOKUP($A8,'Return Data'!$B$7:$R$2700,15,0)</f>
        <v>6.3316999999999997</v>
      </c>
      <c r="Q8" s="66">
        <f>RANK(P8,P$8:P$34,0)</f>
        <v>8</v>
      </c>
      <c r="R8" s="65">
        <f>VLOOKUP($A8,'Return Data'!$B$7:$R$2700,16,0)</f>
        <v>7.3078000000000003</v>
      </c>
      <c r="S8" s="67">
        <f>RANK(R8,R$8:R$34,0)</f>
        <v>4</v>
      </c>
    </row>
    <row r="9" spans="1:20" x14ac:dyDescent="0.3">
      <c r="A9" s="63" t="s">
        <v>1809</v>
      </c>
      <c r="B9" s="64">
        <f>VLOOKUP($A9,'Return Data'!$B$7:$R$2700,3,0)</f>
        <v>44174</v>
      </c>
      <c r="C9" s="65">
        <f>VLOOKUP($A9,'Return Data'!$B$7:$R$2700,4,0)</f>
        <v>15.2354</v>
      </c>
      <c r="D9" s="65">
        <f>VLOOKUP($A9,'Return Data'!$B$7:$R$2700,10,0)</f>
        <v>0.99229999999999996</v>
      </c>
      <c r="E9" s="66">
        <f t="shared" ref="E9:E34" si="0">RANK(D9,D$8:D$34,0)</f>
        <v>15</v>
      </c>
      <c r="F9" s="65">
        <f>VLOOKUP($A9,'Return Data'!$B$7:$R$2700,11,0)</f>
        <v>1.5416000000000001</v>
      </c>
      <c r="G9" s="66">
        <f t="shared" ref="G9:G34" si="1">RANK(F9,F$8:F$34,0)</f>
        <v>13</v>
      </c>
      <c r="H9" s="65">
        <f>VLOOKUP($A9,'Return Data'!$B$7:$R$2700,12,0)</f>
        <v>3.181</v>
      </c>
      <c r="I9" s="66">
        <f t="shared" ref="I9:I34" si="2">RANK(H9,H$8:H$34,0)</f>
        <v>11</v>
      </c>
      <c r="J9" s="65">
        <f>VLOOKUP($A9,'Return Data'!$B$7:$R$2700,13,0)</f>
        <v>4.6531000000000002</v>
      </c>
      <c r="K9" s="66">
        <f t="shared" ref="K9:K34" si="3">RANK(J9,J$8:J$34,0)</f>
        <v>10</v>
      </c>
      <c r="L9" s="65">
        <f>VLOOKUP($A9,'Return Data'!$B$7:$R$2700,17,0)</f>
        <v>5.7351999999999999</v>
      </c>
      <c r="M9" s="66">
        <f t="shared" ref="M9:M34" si="4">RANK(L9,L$8:L$34,0)</f>
        <v>8</v>
      </c>
      <c r="N9" s="65">
        <f>VLOOKUP($A9,'Return Data'!$B$7:$R$2700,14,0)</f>
        <v>6.1414999999999997</v>
      </c>
      <c r="O9" s="66">
        <f t="shared" ref="O9:O34" si="5">RANK(N9,N$8:N$34,0)</f>
        <v>6</v>
      </c>
      <c r="P9" s="65">
        <f>VLOOKUP($A9,'Return Data'!$B$7:$R$2700,15,0)</f>
        <v>6.4947999999999997</v>
      </c>
      <c r="Q9" s="66">
        <f t="shared" ref="Q9:Q34" si="6">RANK(P9,P$8:P$34,0)</f>
        <v>3</v>
      </c>
      <c r="R9" s="65">
        <f>VLOOKUP($A9,'Return Data'!$B$7:$R$2700,16,0)</f>
        <v>6.8821000000000003</v>
      </c>
      <c r="S9" s="67">
        <f t="shared" ref="S9:S34" si="7">RANK(R9,R$8:R$34,0)</f>
        <v>11</v>
      </c>
    </row>
    <row r="10" spans="1:20" x14ac:dyDescent="0.3">
      <c r="A10" s="63" t="s">
        <v>1810</v>
      </c>
      <c r="B10" s="64">
        <f>VLOOKUP($A10,'Return Data'!$B$7:$R$2700,3,0)</f>
        <v>44174</v>
      </c>
      <c r="C10" s="65">
        <f>VLOOKUP($A10,'Return Data'!$B$7:$R$2700,4,0)</f>
        <v>12.808</v>
      </c>
      <c r="D10" s="65">
        <f>VLOOKUP($A10,'Return Data'!$B$7:$R$2700,10,0)</f>
        <v>1.1051</v>
      </c>
      <c r="E10" s="66">
        <f t="shared" si="0"/>
        <v>4</v>
      </c>
      <c r="F10" s="65">
        <f>VLOOKUP($A10,'Return Data'!$B$7:$R$2700,11,0)</f>
        <v>1.6185</v>
      </c>
      <c r="G10" s="66">
        <f t="shared" si="1"/>
        <v>10</v>
      </c>
      <c r="H10" s="65">
        <f>VLOOKUP($A10,'Return Data'!$B$7:$R$2700,12,0)</f>
        <v>3.3570000000000002</v>
      </c>
      <c r="I10" s="66">
        <f t="shared" si="2"/>
        <v>5</v>
      </c>
      <c r="J10" s="65">
        <f>VLOOKUP($A10,'Return Data'!$B$7:$R$2700,13,0)</f>
        <v>5.0007999999999999</v>
      </c>
      <c r="K10" s="66">
        <f t="shared" si="3"/>
        <v>4</v>
      </c>
      <c r="L10" s="65">
        <f>VLOOKUP($A10,'Return Data'!$B$7:$R$2700,17,0)</f>
        <v>5.9103000000000003</v>
      </c>
      <c r="M10" s="66">
        <f t="shared" si="4"/>
        <v>3</v>
      </c>
      <c r="N10" s="65">
        <f>VLOOKUP($A10,'Return Data'!$B$7:$R$2700,14,0)</f>
        <v>6.1527000000000003</v>
      </c>
      <c r="O10" s="66">
        <f t="shared" si="5"/>
        <v>4</v>
      </c>
      <c r="P10" s="65"/>
      <c r="Q10" s="66"/>
      <c r="R10" s="65">
        <f>VLOOKUP($A10,'Return Data'!$B$7:$R$2700,16,0)</f>
        <v>6.4646999999999997</v>
      </c>
      <c r="S10" s="67">
        <f t="shared" si="7"/>
        <v>16</v>
      </c>
    </row>
    <row r="11" spans="1:20" x14ac:dyDescent="0.3">
      <c r="A11" s="63" t="s">
        <v>1811</v>
      </c>
      <c r="B11" s="64">
        <f>VLOOKUP($A11,'Return Data'!$B$7:$R$2700,3,0)</f>
        <v>44174</v>
      </c>
      <c r="C11" s="65">
        <f>VLOOKUP($A11,'Return Data'!$B$7:$R$2700,4,0)</f>
        <v>11.344099999999999</v>
      </c>
      <c r="D11" s="65">
        <f>VLOOKUP($A11,'Return Data'!$B$7:$R$2700,10,0)</f>
        <v>0.69410000000000005</v>
      </c>
      <c r="E11" s="66">
        <f t="shared" si="0"/>
        <v>24</v>
      </c>
      <c r="F11" s="65">
        <f>VLOOKUP($A11,'Return Data'!$B$7:$R$2700,11,0)</f>
        <v>1.3753</v>
      </c>
      <c r="G11" s="66">
        <f t="shared" si="1"/>
        <v>18</v>
      </c>
      <c r="H11" s="65">
        <f>VLOOKUP($A11,'Return Data'!$B$7:$R$2700,12,0)</f>
        <v>2.5232999999999999</v>
      </c>
      <c r="I11" s="66">
        <f t="shared" si="2"/>
        <v>18</v>
      </c>
      <c r="J11" s="65">
        <f>VLOOKUP($A11,'Return Data'!$B$7:$R$2700,13,0)</f>
        <v>3.7241</v>
      </c>
      <c r="K11" s="66">
        <f t="shared" si="3"/>
        <v>19</v>
      </c>
      <c r="L11" s="65">
        <f>VLOOKUP($A11,'Return Data'!$B$7:$R$2700,17,0)</f>
        <v>4.9447000000000001</v>
      </c>
      <c r="M11" s="66">
        <f t="shared" si="4"/>
        <v>17</v>
      </c>
      <c r="N11" s="65"/>
      <c r="O11" s="66"/>
      <c r="P11" s="65"/>
      <c r="Q11" s="66"/>
      <c r="R11" s="65">
        <f>VLOOKUP($A11,'Return Data'!$B$7:$R$2700,16,0)</f>
        <v>5.2179000000000002</v>
      </c>
      <c r="S11" s="67">
        <f t="shared" si="7"/>
        <v>20</v>
      </c>
    </row>
    <row r="12" spans="1:20" x14ac:dyDescent="0.3">
      <c r="A12" s="63" t="s">
        <v>1812</v>
      </c>
      <c r="B12" s="64">
        <f>VLOOKUP($A12,'Return Data'!$B$7:$R$2700,3,0)</f>
        <v>44174</v>
      </c>
      <c r="C12" s="65">
        <f>VLOOKUP($A12,'Return Data'!$B$7:$R$2700,4,0)</f>
        <v>11.843999999999999</v>
      </c>
      <c r="D12" s="65">
        <f>VLOOKUP($A12,'Return Data'!$B$7:$R$2700,10,0)</f>
        <v>1.0235000000000001</v>
      </c>
      <c r="E12" s="66">
        <f t="shared" si="0"/>
        <v>12</v>
      </c>
      <c r="F12" s="65">
        <f>VLOOKUP($A12,'Return Data'!$B$7:$R$2700,11,0)</f>
        <v>1.6042000000000001</v>
      </c>
      <c r="G12" s="66">
        <f t="shared" si="1"/>
        <v>11</v>
      </c>
      <c r="H12" s="65">
        <f>VLOOKUP($A12,'Return Data'!$B$7:$R$2700,12,0)</f>
        <v>3.0003000000000002</v>
      </c>
      <c r="I12" s="66">
        <f t="shared" si="2"/>
        <v>14</v>
      </c>
      <c r="J12" s="65">
        <f>VLOOKUP($A12,'Return Data'!$B$7:$R$2700,13,0)</f>
        <v>4.5182000000000002</v>
      </c>
      <c r="K12" s="66">
        <f t="shared" si="3"/>
        <v>13</v>
      </c>
      <c r="L12" s="65">
        <f>VLOOKUP($A12,'Return Data'!$B$7:$R$2700,17,0)</f>
        <v>5.8205</v>
      </c>
      <c r="M12" s="66">
        <f t="shared" si="4"/>
        <v>5</v>
      </c>
      <c r="N12" s="65"/>
      <c r="O12" s="66"/>
      <c r="P12" s="65"/>
      <c r="Q12" s="66"/>
      <c r="R12" s="65">
        <f>VLOOKUP($A12,'Return Data'!$B$7:$R$2700,16,0)</f>
        <v>6.0654000000000003</v>
      </c>
      <c r="S12" s="67">
        <f t="shared" si="7"/>
        <v>18</v>
      </c>
    </row>
    <row r="13" spans="1:20" x14ac:dyDescent="0.3">
      <c r="A13" s="63" t="s">
        <v>1813</v>
      </c>
      <c r="B13" s="64">
        <f>VLOOKUP($A13,'Return Data'!$B$7:$R$2700,3,0)</f>
        <v>44174</v>
      </c>
      <c r="C13" s="65">
        <f>VLOOKUP($A13,'Return Data'!$B$7:$R$2700,4,0)</f>
        <v>15.5307</v>
      </c>
      <c r="D13" s="65">
        <f>VLOOKUP($A13,'Return Data'!$B$7:$R$2700,10,0)</f>
        <v>1.0153000000000001</v>
      </c>
      <c r="E13" s="66">
        <f t="shared" si="0"/>
        <v>13</v>
      </c>
      <c r="F13" s="65">
        <f>VLOOKUP($A13,'Return Data'!$B$7:$R$2700,11,0)</f>
        <v>1.5822000000000001</v>
      </c>
      <c r="G13" s="66">
        <f t="shared" si="1"/>
        <v>12</v>
      </c>
      <c r="H13" s="65">
        <f>VLOOKUP($A13,'Return Data'!$B$7:$R$2700,12,0)</f>
        <v>3.5068999999999999</v>
      </c>
      <c r="I13" s="66">
        <f t="shared" si="2"/>
        <v>3</v>
      </c>
      <c r="J13" s="65">
        <f>VLOOKUP($A13,'Return Data'!$B$7:$R$2700,13,0)</f>
        <v>5.0542999999999996</v>
      </c>
      <c r="K13" s="66">
        <f t="shared" si="3"/>
        <v>3</v>
      </c>
      <c r="L13" s="65">
        <f>VLOOKUP($A13,'Return Data'!$B$7:$R$2700,17,0)</f>
        <v>6.0468000000000002</v>
      </c>
      <c r="M13" s="66">
        <f t="shared" si="4"/>
        <v>1</v>
      </c>
      <c r="N13" s="65">
        <f>VLOOKUP($A13,'Return Data'!$B$7:$R$2700,14,0)</f>
        <v>6.3026</v>
      </c>
      <c r="O13" s="66">
        <f t="shared" si="5"/>
        <v>2</v>
      </c>
      <c r="P13" s="65">
        <f>VLOOKUP($A13,'Return Data'!$B$7:$R$2700,15,0)</f>
        <v>6.5895000000000001</v>
      </c>
      <c r="Q13" s="66">
        <f t="shared" si="6"/>
        <v>1</v>
      </c>
      <c r="R13" s="65">
        <f>VLOOKUP($A13,'Return Data'!$B$7:$R$2700,16,0)</f>
        <v>7.0551000000000004</v>
      </c>
      <c r="S13" s="67">
        <f t="shared" si="7"/>
        <v>8</v>
      </c>
    </row>
    <row r="14" spans="1:20" x14ac:dyDescent="0.3">
      <c r="A14" s="63" t="s">
        <v>1814</v>
      </c>
      <c r="B14" s="64">
        <f>VLOOKUP($A14,'Return Data'!$B$7:$R$2700,3,0)</f>
        <v>44174</v>
      </c>
      <c r="C14" s="65">
        <f>VLOOKUP($A14,'Return Data'!$B$7:$R$2700,4,0)</f>
        <v>10.799099999999999</v>
      </c>
      <c r="D14" s="65">
        <f>VLOOKUP($A14,'Return Data'!$B$7:$R$2700,10,0)</f>
        <v>0.19209999999999999</v>
      </c>
      <c r="E14" s="66">
        <f t="shared" si="0"/>
        <v>25</v>
      </c>
      <c r="F14" s="65">
        <f>VLOOKUP($A14,'Return Data'!$B$7:$R$2700,11,0)</f>
        <v>-0.4012</v>
      </c>
      <c r="G14" s="66">
        <f t="shared" si="1"/>
        <v>25</v>
      </c>
      <c r="H14" s="65">
        <f>VLOOKUP($A14,'Return Data'!$B$7:$R$2700,12,0)</f>
        <v>-2.2200000000000001E-2</v>
      </c>
      <c r="I14" s="66">
        <f t="shared" si="2"/>
        <v>24</v>
      </c>
      <c r="J14" s="65">
        <f>VLOOKUP($A14,'Return Data'!$B$7:$R$2700,13,0)</f>
        <v>0.74629999999999996</v>
      </c>
      <c r="K14" s="66">
        <f t="shared" si="3"/>
        <v>23</v>
      </c>
      <c r="L14" s="65">
        <f>VLOOKUP($A14,'Return Data'!$B$7:$R$2700,17,0)</f>
        <v>2.9744000000000002</v>
      </c>
      <c r="M14" s="66">
        <f t="shared" si="4"/>
        <v>20</v>
      </c>
      <c r="N14" s="65"/>
      <c r="O14" s="66"/>
      <c r="P14" s="65"/>
      <c r="Q14" s="66"/>
      <c r="R14" s="65">
        <f>VLOOKUP($A14,'Return Data'!$B$7:$R$2700,16,0)</f>
        <v>3.4218000000000002</v>
      </c>
      <c r="S14" s="67">
        <f t="shared" si="7"/>
        <v>25</v>
      </c>
    </row>
    <row r="15" spans="1:20" x14ac:dyDescent="0.3">
      <c r="A15" s="63" t="s">
        <v>1815</v>
      </c>
      <c r="B15" s="64">
        <f>VLOOKUP($A15,'Return Data'!$B$7:$R$2700,3,0)</f>
        <v>44174</v>
      </c>
      <c r="C15" s="65">
        <f>VLOOKUP($A15,'Return Data'!$B$7:$R$2700,4,0)</f>
        <v>15.234</v>
      </c>
      <c r="D15" s="65">
        <f>VLOOKUP($A15,'Return Data'!$B$7:$R$2700,10,0)</f>
        <v>1.0412999999999999</v>
      </c>
      <c r="E15" s="66">
        <f t="shared" si="0"/>
        <v>9</v>
      </c>
      <c r="F15" s="65">
        <f>VLOOKUP($A15,'Return Data'!$B$7:$R$2700,11,0)</f>
        <v>1.5262</v>
      </c>
      <c r="G15" s="66">
        <f t="shared" si="1"/>
        <v>15</v>
      </c>
      <c r="H15" s="65">
        <f>VLOOKUP($A15,'Return Data'!$B$7:$R$2700,12,0)</f>
        <v>2.7103999999999999</v>
      </c>
      <c r="I15" s="66">
        <f t="shared" si="2"/>
        <v>17</v>
      </c>
      <c r="J15" s="65">
        <f>VLOOKUP($A15,'Return Data'!$B$7:$R$2700,13,0)</f>
        <v>4.1071999999999997</v>
      </c>
      <c r="K15" s="66">
        <f t="shared" si="3"/>
        <v>16</v>
      </c>
      <c r="L15" s="65">
        <f>VLOOKUP($A15,'Return Data'!$B$7:$R$2700,17,0)</f>
        <v>5.3506</v>
      </c>
      <c r="M15" s="66">
        <f t="shared" si="4"/>
        <v>14</v>
      </c>
      <c r="N15" s="65">
        <f>VLOOKUP($A15,'Return Data'!$B$7:$R$2700,14,0)</f>
        <v>5.6238999999999999</v>
      </c>
      <c r="O15" s="66">
        <f t="shared" si="5"/>
        <v>14</v>
      </c>
      <c r="P15" s="65">
        <f>VLOOKUP($A15,'Return Data'!$B$7:$R$2700,15,0)</f>
        <v>6.03</v>
      </c>
      <c r="Q15" s="66">
        <f t="shared" si="6"/>
        <v>14</v>
      </c>
      <c r="R15" s="65">
        <f>VLOOKUP($A15,'Return Data'!$B$7:$R$2700,16,0)</f>
        <v>6.4856999999999996</v>
      </c>
      <c r="S15" s="67">
        <f t="shared" si="7"/>
        <v>15</v>
      </c>
    </row>
    <row r="16" spans="1:20" x14ac:dyDescent="0.3">
      <c r="A16" s="63" t="s">
        <v>1816</v>
      </c>
      <c r="B16" s="64">
        <f>VLOOKUP($A16,'Return Data'!$B$7:$R$2700,3,0)</f>
        <v>44174</v>
      </c>
      <c r="C16" s="65">
        <f>VLOOKUP($A16,'Return Data'!$B$7:$R$2700,4,0)</f>
        <v>27.692</v>
      </c>
      <c r="D16" s="65">
        <f>VLOOKUP($A16,'Return Data'!$B$7:$R$2700,10,0)</f>
        <v>1.0512999999999999</v>
      </c>
      <c r="E16" s="66">
        <f t="shared" si="0"/>
        <v>7</v>
      </c>
      <c r="F16" s="65">
        <f>VLOOKUP($A16,'Return Data'!$B$7:$R$2700,11,0)</f>
        <v>1.5388999999999999</v>
      </c>
      <c r="G16" s="66">
        <f t="shared" si="1"/>
        <v>14</v>
      </c>
      <c r="H16" s="65">
        <f>VLOOKUP($A16,'Return Data'!$B$7:$R$2700,12,0)</f>
        <v>3.2448000000000001</v>
      </c>
      <c r="I16" s="66">
        <f t="shared" si="2"/>
        <v>10</v>
      </c>
      <c r="J16" s="65">
        <f>VLOOKUP($A16,'Return Data'!$B$7:$R$2700,13,0)</f>
        <v>4.6429999999999998</v>
      </c>
      <c r="K16" s="66">
        <f t="shared" si="3"/>
        <v>11</v>
      </c>
      <c r="L16" s="65">
        <f>VLOOKUP($A16,'Return Data'!$B$7:$R$2700,17,0)</f>
        <v>5.6726000000000001</v>
      </c>
      <c r="M16" s="66">
        <f t="shared" si="4"/>
        <v>12</v>
      </c>
      <c r="N16" s="65">
        <f>VLOOKUP($A16,'Return Data'!$B$7:$R$2700,14,0)</f>
        <v>6.0612000000000004</v>
      </c>
      <c r="O16" s="66">
        <f t="shared" si="5"/>
        <v>9</v>
      </c>
      <c r="P16" s="65">
        <f>VLOOKUP($A16,'Return Data'!$B$7:$R$2700,15,0)</f>
        <v>6.3926999999999996</v>
      </c>
      <c r="Q16" s="66">
        <f t="shared" si="6"/>
        <v>5</v>
      </c>
      <c r="R16" s="65">
        <f>VLOOKUP($A16,'Return Data'!$B$7:$R$2700,16,0)</f>
        <v>7.4309000000000003</v>
      </c>
      <c r="S16" s="67">
        <f t="shared" si="7"/>
        <v>2</v>
      </c>
    </row>
    <row r="17" spans="1:19" x14ac:dyDescent="0.3">
      <c r="A17" s="63" t="s">
        <v>1817</v>
      </c>
      <c r="B17" s="64">
        <f>VLOOKUP($A17,'Return Data'!$B$7:$R$2700,3,0)</f>
        <v>44174</v>
      </c>
      <c r="C17" s="65">
        <f>VLOOKUP($A17,'Return Data'!$B$7:$R$2700,4,0)</f>
        <v>26.414899999999999</v>
      </c>
      <c r="D17" s="65">
        <f>VLOOKUP($A17,'Return Data'!$B$7:$R$2700,10,0)</f>
        <v>1.0578000000000001</v>
      </c>
      <c r="E17" s="66">
        <f t="shared" si="0"/>
        <v>6</v>
      </c>
      <c r="F17" s="65">
        <f>VLOOKUP($A17,'Return Data'!$B$7:$R$2700,11,0)</f>
        <v>1.6552</v>
      </c>
      <c r="G17" s="66">
        <f t="shared" si="1"/>
        <v>8</v>
      </c>
      <c r="H17" s="65">
        <f>VLOOKUP($A17,'Return Data'!$B$7:$R$2700,12,0)</f>
        <v>3.0045999999999999</v>
      </c>
      <c r="I17" s="66">
        <f t="shared" si="2"/>
        <v>13</v>
      </c>
      <c r="J17" s="65">
        <f>VLOOKUP($A17,'Return Data'!$B$7:$R$2700,13,0)</f>
        <v>4.4409999999999998</v>
      </c>
      <c r="K17" s="66">
        <f t="shared" si="3"/>
        <v>14</v>
      </c>
      <c r="L17" s="65">
        <f>VLOOKUP($A17,'Return Data'!$B$7:$R$2700,17,0)</f>
        <v>5.7073999999999998</v>
      </c>
      <c r="M17" s="66">
        <f t="shared" si="4"/>
        <v>11</v>
      </c>
      <c r="N17" s="65">
        <f>VLOOKUP($A17,'Return Data'!$B$7:$R$2700,14,0)</f>
        <v>6.1436999999999999</v>
      </c>
      <c r="O17" s="66">
        <f t="shared" si="5"/>
        <v>5</v>
      </c>
      <c r="P17" s="65">
        <f>VLOOKUP($A17,'Return Data'!$B$7:$R$2700,15,0)</f>
        <v>6.3368000000000002</v>
      </c>
      <c r="Q17" s="66">
        <f t="shared" si="6"/>
        <v>7</v>
      </c>
      <c r="R17" s="65">
        <f>VLOOKUP($A17,'Return Data'!$B$7:$R$2700,16,0)</f>
        <v>7.2933000000000003</v>
      </c>
      <c r="S17" s="67">
        <f t="shared" si="7"/>
        <v>5</v>
      </c>
    </row>
    <row r="18" spans="1:19" x14ac:dyDescent="0.3">
      <c r="A18" s="63" t="s">
        <v>1818</v>
      </c>
      <c r="B18" s="64">
        <f>VLOOKUP($A18,'Return Data'!$B$7:$R$2700,3,0)</f>
        <v>44174</v>
      </c>
      <c r="C18" s="65">
        <f>VLOOKUP($A18,'Return Data'!$B$7:$R$2700,4,0)</f>
        <v>14.644500000000001</v>
      </c>
      <c r="D18" s="65">
        <f>VLOOKUP($A18,'Return Data'!$B$7:$R$2700,10,0)</f>
        <v>0.70420000000000005</v>
      </c>
      <c r="E18" s="66">
        <f t="shared" si="0"/>
        <v>23</v>
      </c>
      <c r="F18" s="65">
        <f>VLOOKUP($A18,'Return Data'!$B$7:$R$2700,11,0)</f>
        <v>1.0048999999999999</v>
      </c>
      <c r="G18" s="66">
        <f t="shared" si="1"/>
        <v>22</v>
      </c>
      <c r="H18" s="65">
        <f>VLOOKUP($A18,'Return Data'!$B$7:$R$2700,12,0)</f>
        <v>1.9776</v>
      </c>
      <c r="I18" s="66">
        <f t="shared" si="2"/>
        <v>21</v>
      </c>
      <c r="J18" s="65">
        <f>VLOOKUP($A18,'Return Data'!$B$7:$R$2700,13,0)</f>
        <v>3.6280000000000001</v>
      </c>
      <c r="K18" s="66">
        <f t="shared" si="3"/>
        <v>20</v>
      </c>
      <c r="L18" s="65">
        <f>VLOOKUP($A18,'Return Data'!$B$7:$R$2700,17,0)</f>
        <v>5.0759999999999996</v>
      </c>
      <c r="M18" s="66">
        <f t="shared" si="4"/>
        <v>16</v>
      </c>
      <c r="N18" s="65">
        <f>VLOOKUP($A18,'Return Data'!$B$7:$R$2700,14,0)</f>
        <v>5.4820000000000002</v>
      </c>
      <c r="O18" s="66">
        <f t="shared" si="5"/>
        <v>15</v>
      </c>
      <c r="P18" s="65">
        <f>VLOOKUP($A18,'Return Data'!$B$7:$R$2700,15,0)</f>
        <v>6.1360999999999999</v>
      </c>
      <c r="Q18" s="66">
        <f t="shared" si="6"/>
        <v>11</v>
      </c>
      <c r="R18" s="65">
        <f>VLOOKUP($A18,'Return Data'!$B$7:$R$2700,16,0)</f>
        <v>6.5892999999999997</v>
      </c>
      <c r="S18" s="67">
        <f t="shared" si="7"/>
        <v>14</v>
      </c>
    </row>
    <row r="19" spans="1:19" x14ac:dyDescent="0.3">
      <c r="A19" s="63" t="s">
        <v>1819</v>
      </c>
      <c r="B19" s="64">
        <f>VLOOKUP($A19,'Return Data'!$B$7:$R$2700,3,0)</f>
        <v>44174</v>
      </c>
      <c r="C19" s="65">
        <f>VLOOKUP($A19,'Return Data'!$B$7:$R$2700,4,0)</f>
        <v>25.676400000000001</v>
      </c>
      <c r="D19" s="65">
        <f>VLOOKUP($A19,'Return Data'!$B$7:$R$2700,10,0)</f>
        <v>1.0114000000000001</v>
      </c>
      <c r="E19" s="66">
        <f t="shared" si="0"/>
        <v>14</v>
      </c>
      <c r="F19" s="65">
        <f>VLOOKUP($A19,'Return Data'!$B$7:$R$2700,11,0)</f>
        <v>1.7245999999999999</v>
      </c>
      <c r="G19" s="66">
        <f t="shared" si="1"/>
        <v>5</v>
      </c>
      <c r="H19" s="65">
        <f>VLOOKUP($A19,'Return Data'!$B$7:$R$2700,12,0)</f>
        <v>3.2919</v>
      </c>
      <c r="I19" s="66">
        <f t="shared" si="2"/>
        <v>7</v>
      </c>
      <c r="J19" s="65">
        <f>VLOOKUP($A19,'Return Data'!$B$7:$R$2700,13,0)</f>
        <v>4.7965</v>
      </c>
      <c r="K19" s="66">
        <f t="shared" si="3"/>
        <v>7</v>
      </c>
      <c r="L19" s="65">
        <f>VLOOKUP($A19,'Return Data'!$B$7:$R$2700,17,0)</f>
        <v>5.7221000000000002</v>
      </c>
      <c r="M19" s="66">
        <f t="shared" si="4"/>
        <v>9</v>
      </c>
      <c r="N19" s="65">
        <f>VLOOKUP($A19,'Return Data'!$B$7:$R$2700,14,0)</f>
        <v>6.0231000000000003</v>
      </c>
      <c r="O19" s="66">
        <f t="shared" si="5"/>
        <v>11</v>
      </c>
      <c r="P19" s="65">
        <f>VLOOKUP($A19,'Return Data'!$B$7:$R$2700,15,0)</f>
        <v>6.28</v>
      </c>
      <c r="Q19" s="66">
        <f t="shared" si="6"/>
        <v>10</v>
      </c>
      <c r="R19" s="65">
        <f>VLOOKUP($A19,'Return Data'!$B$7:$R$2700,16,0)</f>
        <v>7.1440999999999999</v>
      </c>
      <c r="S19" s="67">
        <f t="shared" si="7"/>
        <v>6</v>
      </c>
    </row>
    <row r="20" spans="1:19" x14ac:dyDescent="0.3">
      <c r="A20" s="63" t="s">
        <v>1820</v>
      </c>
      <c r="B20" s="64">
        <f>VLOOKUP($A20,'Return Data'!$B$7:$R$2700,3,0)</f>
        <v>44174</v>
      </c>
      <c r="C20" s="65">
        <f>VLOOKUP($A20,'Return Data'!$B$7:$R$2700,4,0)</f>
        <v>10.532999999999999</v>
      </c>
      <c r="D20" s="65">
        <f>VLOOKUP($A20,'Return Data'!$B$7:$R$2700,10,0)</f>
        <v>0.78749999999999998</v>
      </c>
      <c r="E20" s="66">
        <f t="shared" si="0"/>
        <v>21</v>
      </c>
      <c r="F20" s="65">
        <f>VLOOKUP($A20,'Return Data'!$B$7:$R$2700,11,0)</f>
        <v>1.35</v>
      </c>
      <c r="G20" s="66">
        <f t="shared" si="1"/>
        <v>19</v>
      </c>
      <c r="H20" s="65">
        <f>VLOOKUP($A20,'Return Data'!$B$7:$R$2700,12,0)</f>
        <v>2.3574999999999999</v>
      </c>
      <c r="I20" s="66">
        <f t="shared" si="2"/>
        <v>19</v>
      </c>
      <c r="J20" s="65"/>
      <c r="K20" s="66"/>
      <c r="L20" s="65"/>
      <c r="M20" s="66"/>
      <c r="N20" s="65"/>
      <c r="O20" s="66"/>
      <c r="P20" s="65"/>
      <c r="Q20" s="66"/>
      <c r="R20" s="65">
        <f>VLOOKUP($A20,'Return Data'!$B$7:$R$2700,16,0)</f>
        <v>4.2346000000000004</v>
      </c>
      <c r="S20" s="67">
        <f t="shared" si="7"/>
        <v>22</v>
      </c>
    </row>
    <row r="21" spans="1:19" x14ac:dyDescent="0.3">
      <c r="A21" s="63" t="s">
        <v>1821</v>
      </c>
      <c r="B21" s="64">
        <f>VLOOKUP($A21,'Return Data'!$B$7:$R$2700,3,0)</f>
        <v>44174</v>
      </c>
      <c r="C21" s="65">
        <f>VLOOKUP($A21,'Return Data'!$B$7:$R$2700,4,0)</f>
        <v>26.817499999999999</v>
      </c>
      <c r="D21" s="65">
        <f>VLOOKUP($A21,'Return Data'!$B$7:$R$2700,10,0)</f>
        <v>0.79990000000000006</v>
      </c>
      <c r="E21" s="66">
        <f t="shared" si="0"/>
        <v>20</v>
      </c>
      <c r="F21" s="65">
        <f>VLOOKUP($A21,'Return Data'!$B$7:$R$2700,11,0)</f>
        <v>0.94820000000000004</v>
      </c>
      <c r="G21" s="66">
        <f t="shared" si="1"/>
        <v>23</v>
      </c>
      <c r="H21" s="65">
        <f>VLOOKUP($A21,'Return Data'!$B$7:$R$2700,12,0)</f>
        <v>1.8154999999999999</v>
      </c>
      <c r="I21" s="66">
        <f t="shared" si="2"/>
        <v>22</v>
      </c>
      <c r="J21" s="65">
        <f>VLOOKUP($A21,'Return Data'!$B$7:$R$2700,13,0)</f>
        <v>2.9249000000000001</v>
      </c>
      <c r="K21" s="66">
        <f t="shared" si="3"/>
        <v>21</v>
      </c>
      <c r="L21" s="65">
        <f>VLOOKUP($A21,'Return Data'!$B$7:$R$2700,17,0)</f>
        <v>4.3723999999999998</v>
      </c>
      <c r="M21" s="66">
        <f t="shared" si="4"/>
        <v>18</v>
      </c>
      <c r="N21" s="65">
        <f>VLOOKUP($A21,'Return Data'!$B$7:$R$2700,14,0)</f>
        <v>4.8559999999999999</v>
      </c>
      <c r="O21" s="66">
        <f t="shared" si="5"/>
        <v>16</v>
      </c>
      <c r="P21" s="65">
        <f>VLOOKUP($A21,'Return Data'!$B$7:$R$2700,15,0)</f>
        <v>5.5206999999999997</v>
      </c>
      <c r="Q21" s="66">
        <f t="shared" si="6"/>
        <v>15</v>
      </c>
      <c r="R21" s="65">
        <f>VLOOKUP($A21,'Return Data'!$B$7:$R$2700,16,0)</f>
        <v>6.7480000000000002</v>
      </c>
      <c r="S21" s="67">
        <f t="shared" si="7"/>
        <v>12</v>
      </c>
    </row>
    <row r="22" spans="1:19" x14ac:dyDescent="0.3">
      <c r="A22" s="63" t="s">
        <v>1822</v>
      </c>
      <c r="B22" s="64">
        <f>VLOOKUP($A22,'Return Data'!$B$7:$R$2700,3,0)</f>
        <v>44174</v>
      </c>
      <c r="C22" s="65">
        <f>VLOOKUP($A22,'Return Data'!$B$7:$R$2700,4,0)</f>
        <v>29.854900000000001</v>
      </c>
      <c r="D22" s="65">
        <f>VLOOKUP($A22,'Return Data'!$B$7:$R$2700,10,0)</f>
        <v>1.0455000000000001</v>
      </c>
      <c r="E22" s="66">
        <f t="shared" si="0"/>
        <v>8</v>
      </c>
      <c r="F22" s="65">
        <f>VLOOKUP($A22,'Return Data'!$B$7:$R$2700,11,0)</f>
        <v>1.6236999999999999</v>
      </c>
      <c r="G22" s="66">
        <f t="shared" si="1"/>
        <v>9</v>
      </c>
      <c r="H22" s="65">
        <f>VLOOKUP($A22,'Return Data'!$B$7:$R$2700,12,0)</f>
        <v>3.2623000000000002</v>
      </c>
      <c r="I22" s="66">
        <f t="shared" si="2"/>
        <v>9</v>
      </c>
      <c r="J22" s="65">
        <f>VLOOKUP($A22,'Return Data'!$B$7:$R$2700,13,0)</f>
        <v>4.7279</v>
      </c>
      <c r="K22" s="66">
        <f t="shared" si="3"/>
        <v>8</v>
      </c>
      <c r="L22" s="65">
        <f>VLOOKUP($A22,'Return Data'!$B$7:$R$2700,17,0)</f>
        <v>5.7169999999999996</v>
      </c>
      <c r="M22" s="66">
        <f t="shared" si="4"/>
        <v>10</v>
      </c>
      <c r="N22" s="65">
        <f>VLOOKUP($A22,'Return Data'!$B$7:$R$2700,14,0)</f>
        <v>6.0881999999999996</v>
      </c>
      <c r="O22" s="66">
        <f t="shared" si="5"/>
        <v>7</v>
      </c>
      <c r="P22" s="65">
        <f>VLOOKUP($A22,'Return Data'!$B$7:$R$2700,15,0)</f>
        <v>6.3715000000000002</v>
      </c>
      <c r="Q22" s="66">
        <f t="shared" si="6"/>
        <v>6</v>
      </c>
      <c r="R22" s="65">
        <f>VLOOKUP($A22,'Return Data'!$B$7:$R$2700,16,0)</f>
        <v>7.3985000000000003</v>
      </c>
      <c r="S22" s="67">
        <f t="shared" si="7"/>
        <v>3</v>
      </c>
    </row>
    <row r="23" spans="1:19" x14ac:dyDescent="0.3">
      <c r="A23" s="63" t="s">
        <v>1823</v>
      </c>
      <c r="B23" s="64">
        <f>VLOOKUP($A23,'Return Data'!$B$7:$R$2700,3,0)</f>
        <v>44174</v>
      </c>
      <c r="C23" s="65">
        <f>VLOOKUP($A23,'Return Data'!$B$7:$R$2700,4,0)</f>
        <v>15.363</v>
      </c>
      <c r="D23" s="65">
        <f>VLOOKUP($A23,'Return Data'!$B$7:$R$2700,10,0)</f>
        <v>1.0390999999999999</v>
      </c>
      <c r="E23" s="66">
        <f t="shared" si="0"/>
        <v>10</v>
      </c>
      <c r="F23" s="65">
        <f>VLOOKUP($A23,'Return Data'!$B$7:$R$2700,11,0)</f>
        <v>1.8293999999999999</v>
      </c>
      <c r="G23" s="66">
        <f t="shared" si="1"/>
        <v>3</v>
      </c>
      <c r="H23" s="65">
        <f>VLOOKUP($A23,'Return Data'!$B$7:$R$2700,12,0)</f>
        <v>3.5731000000000002</v>
      </c>
      <c r="I23" s="66">
        <f t="shared" si="2"/>
        <v>2</v>
      </c>
      <c r="J23" s="65">
        <f>VLOOKUP($A23,'Return Data'!$B$7:$R$2700,13,0)</f>
        <v>5.1467999999999998</v>
      </c>
      <c r="K23" s="66">
        <f t="shared" si="3"/>
        <v>2</v>
      </c>
      <c r="L23" s="65">
        <f>VLOOKUP($A23,'Return Data'!$B$7:$R$2700,17,0)</f>
        <v>5.8937999999999997</v>
      </c>
      <c r="M23" s="66">
        <f t="shared" si="4"/>
        <v>4</v>
      </c>
      <c r="N23" s="65">
        <f>VLOOKUP($A23,'Return Data'!$B$7:$R$2700,14,0)</f>
        <v>6.1672000000000002</v>
      </c>
      <c r="O23" s="66">
        <f t="shared" si="5"/>
        <v>3</v>
      </c>
      <c r="P23" s="65">
        <f>VLOOKUP($A23,'Return Data'!$B$7:$R$2700,15,0)</f>
        <v>6.4229000000000003</v>
      </c>
      <c r="Q23" s="66">
        <f t="shared" si="6"/>
        <v>4</v>
      </c>
      <c r="R23" s="65">
        <f>VLOOKUP($A23,'Return Data'!$B$7:$R$2700,16,0)</f>
        <v>6.8842999999999996</v>
      </c>
      <c r="S23" s="67">
        <f t="shared" si="7"/>
        <v>10</v>
      </c>
    </row>
    <row r="24" spans="1:19" x14ac:dyDescent="0.3">
      <c r="A24" s="63" t="s">
        <v>1824</v>
      </c>
      <c r="B24" s="64">
        <f>VLOOKUP($A24,'Return Data'!$B$7:$R$2700,3,0)</f>
        <v>44174</v>
      </c>
      <c r="C24" s="65">
        <f>VLOOKUP($A24,'Return Data'!$B$7:$R$2700,4,0)</f>
        <v>10.9968</v>
      </c>
      <c r="D24" s="65">
        <f>VLOOKUP($A24,'Return Data'!$B$7:$R$2700,10,0)</f>
        <v>0.81689999999999996</v>
      </c>
      <c r="E24" s="66">
        <f t="shared" si="0"/>
        <v>19</v>
      </c>
      <c r="F24" s="65">
        <f>VLOOKUP($A24,'Return Data'!$B$7:$R$2700,11,0)</f>
        <v>1.1943999999999999</v>
      </c>
      <c r="G24" s="66">
        <f t="shared" si="1"/>
        <v>21</v>
      </c>
      <c r="H24" s="65">
        <f>VLOOKUP($A24,'Return Data'!$B$7:$R$2700,12,0)</f>
        <v>2.7113999999999998</v>
      </c>
      <c r="I24" s="66">
        <f t="shared" si="2"/>
        <v>16</v>
      </c>
      <c r="J24" s="65">
        <f>VLOOKUP($A24,'Return Data'!$B$7:$R$2700,13,0)</f>
        <v>3.9876999999999998</v>
      </c>
      <c r="K24" s="66">
        <f t="shared" si="3"/>
        <v>17</v>
      </c>
      <c r="L24" s="65"/>
      <c r="M24" s="66"/>
      <c r="N24" s="65"/>
      <c r="O24" s="66"/>
      <c r="P24" s="65"/>
      <c r="Q24" s="66"/>
      <c r="R24" s="65">
        <f>VLOOKUP($A24,'Return Data'!$B$7:$R$2700,16,0)</f>
        <v>5.2012</v>
      </c>
      <c r="S24" s="67">
        <f t="shared" si="7"/>
        <v>21</v>
      </c>
    </row>
    <row r="25" spans="1:19" x14ac:dyDescent="0.3">
      <c r="A25" s="63" t="s">
        <v>1825</v>
      </c>
      <c r="B25" s="64">
        <f>VLOOKUP($A25,'Return Data'!$B$7:$R$2700,3,0)</f>
        <v>44174</v>
      </c>
      <c r="C25" s="65">
        <f>VLOOKUP($A25,'Return Data'!$B$7:$R$2700,4,0)</f>
        <v>10.0905</v>
      </c>
      <c r="D25" s="65"/>
      <c r="E25" s="66"/>
      <c r="F25" s="65"/>
      <c r="G25" s="66"/>
      <c r="H25" s="65"/>
      <c r="I25" s="66"/>
      <c r="J25" s="65"/>
      <c r="K25" s="66"/>
      <c r="L25" s="65"/>
      <c r="M25" s="66"/>
      <c r="N25" s="65"/>
      <c r="O25" s="66"/>
      <c r="P25" s="65"/>
      <c r="Q25" s="66"/>
      <c r="R25" s="65">
        <f>VLOOKUP($A25,'Return Data'!$B$7:$R$2700,16,0)</f>
        <v>0.90500000000000003</v>
      </c>
      <c r="S25" s="67">
        <f t="shared" si="7"/>
        <v>27</v>
      </c>
    </row>
    <row r="26" spans="1:19" x14ac:dyDescent="0.3">
      <c r="A26" s="63" t="s">
        <v>1826</v>
      </c>
      <c r="B26" s="64">
        <f>VLOOKUP($A26,'Return Data'!$B$7:$R$2700,3,0)</f>
        <v>44174</v>
      </c>
      <c r="C26" s="65">
        <f>VLOOKUP($A26,'Return Data'!$B$7:$R$2700,4,0)</f>
        <v>10.172000000000001</v>
      </c>
      <c r="D26" s="65"/>
      <c r="E26" s="66"/>
      <c r="F26" s="65"/>
      <c r="G26" s="66"/>
      <c r="H26" s="65"/>
      <c r="I26" s="66"/>
      <c r="J26" s="65"/>
      <c r="K26" s="66"/>
      <c r="L26" s="65"/>
      <c r="M26" s="66"/>
      <c r="N26" s="65"/>
      <c r="O26" s="66"/>
      <c r="P26" s="65"/>
      <c r="Q26" s="66"/>
      <c r="R26" s="65">
        <f>VLOOKUP($A26,'Return Data'!$B$7:$R$2700,16,0)</f>
        <v>1.72</v>
      </c>
      <c r="S26" s="67">
        <f t="shared" si="7"/>
        <v>26</v>
      </c>
    </row>
    <row r="27" spans="1:19" x14ac:dyDescent="0.3">
      <c r="A27" s="63" t="s">
        <v>1827</v>
      </c>
      <c r="B27" s="64">
        <f>VLOOKUP($A27,'Return Data'!$B$7:$R$2700,3,0)</f>
        <v>44174</v>
      </c>
      <c r="C27" s="65">
        <f>VLOOKUP($A27,'Return Data'!$B$7:$R$2700,4,0)</f>
        <v>21.535299999999999</v>
      </c>
      <c r="D27" s="65">
        <f>VLOOKUP($A27,'Return Data'!$B$7:$R$2700,10,0)</f>
        <v>1.0652999999999999</v>
      </c>
      <c r="E27" s="66">
        <f t="shared" si="0"/>
        <v>5</v>
      </c>
      <c r="F27" s="65">
        <f>VLOOKUP($A27,'Return Data'!$B$7:$R$2700,11,0)</f>
        <v>1.7376</v>
      </c>
      <c r="G27" s="66">
        <f t="shared" si="1"/>
        <v>4</v>
      </c>
      <c r="H27" s="65">
        <f>VLOOKUP($A27,'Return Data'!$B$7:$R$2700,12,0)</f>
        <v>3.4053</v>
      </c>
      <c r="I27" s="66">
        <f t="shared" si="2"/>
        <v>4</v>
      </c>
      <c r="J27" s="65">
        <f>VLOOKUP($A27,'Return Data'!$B$7:$R$2700,13,0)</f>
        <v>4.8834999999999997</v>
      </c>
      <c r="K27" s="66">
        <f t="shared" si="3"/>
        <v>5</v>
      </c>
      <c r="L27" s="65">
        <f>VLOOKUP($A27,'Return Data'!$B$7:$R$2700,17,0)</f>
        <v>5.9497999999999998</v>
      </c>
      <c r="M27" s="66">
        <f t="shared" si="4"/>
        <v>2</v>
      </c>
      <c r="N27" s="65">
        <f>VLOOKUP($A27,'Return Data'!$B$7:$R$2700,14,0)</f>
        <v>6.4227999999999996</v>
      </c>
      <c r="O27" s="66">
        <f t="shared" si="5"/>
        <v>1</v>
      </c>
      <c r="P27" s="65">
        <f>VLOOKUP($A27,'Return Data'!$B$7:$R$2700,15,0)</f>
        <v>6.5503</v>
      </c>
      <c r="Q27" s="66">
        <f t="shared" si="6"/>
        <v>2</v>
      </c>
      <c r="R27" s="65">
        <f>VLOOKUP($A27,'Return Data'!$B$7:$R$2700,16,0)</f>
        <v>7.4870000000000001</v>
      </c>
      <c r="S27" s="67">
        <f t="shared" si="7"/>
        <v>1</v>
      </c>
    </row>
    <row r="28" spans="1:19" x14ac:dyDescent="0.3">
      <c r="A28" s="63" t="s">
        <v>1828</v>
      </c>
      <c r="B28" s="64">
        <f>VLOOKUP($A28,'Return Data'!$B$7:$R$2700,3,0)</f>
        <v>44174</v>
      </c>
      <c r="C28" s="65">
        <f>VLOOKUP($A28,'Return Data'!$B$7:$R$2700,4,0)</f>
        <v>14.9445</v>
      </c>
      <c r="D28" s="65">
        <f>VLOOKUP($A28,'Return Data'!$B$7:$R$2700,10,0)</f>
        <v>1.1732</v>
      </c>
      <c r="E28" s="66">
        <f t="shared" si="0"/>
        <v>1</v>
      </c>
      <c r="F28" s="65">
        <f>VLOOKUP($A28,'Return Data'!$B$7:$R$2700,11,0)</f>
        <v>1.6563000000000001</v>
      </c>
      <c r="G28" s="66">
        <f t="shared" si="1"/>
        <v>7</v>
      </c>
      <c r="H28" s="65">
        <f>VLOOKUP($A28,'Return Data'!$B$7:$R$2700,12,0)</f>
        <v>2.8046000000000002</v>
      </c>
      <c r="I28" s="66">
        <f t="shared" si="2"/>
        <v>15</v>
      </c>
      <c r="J28" s="65">
        <f>VLOOKUP($A28,'Return Data'!$B$7:$R$2700,13,0)</f>
        <v>4.2714999999999996</v>
      </c>
      <c r="K28" s="66">
        <f t="shared" si="3"/>
        <v>15</v>
      </c>
      <c r="L28" s="65">
        <f>VLOOKUP($A28,'Return Data'!$B$7:$R$2700,17,0)</f>
        <v>5.3657000000000004</v>
      </c>
      <c r="M28" s="66">
        <f t="shared" si="4"/>
        <v>13</v>
      </c>
      <c r="N28" s="65">
        <f>VLOOKUP($A28,'Return Data'!$B$7:$R$2700,14,0)</f>
        <v>5.6553000000000004</v>
      </c>
      <c r="O28" s="66">
        <f t="shared" si="5"/>
        <v>13</v>
      </c>
      <c r="P28" s="65">
        <f>VLOOKUP($A28,'Return Data'!$B$7:$R$2700,15,0)</f>
        <v>6.1142000000000003</v>
      </c>
      <c r="Q28" s="66">
        <f t="shared" si="6"/>
        <v>12</v>
      </c>
      <c r="R28" s="65">
        <f>VLOOKUP($A28,'Return Data'!$B$7:$R$2700,16,0)</f>
        <v>6.5952000000000002</v>
      </c>
      <c r="S28" s="67">
        <f t="shared" si="7"/>
        <v>13</v>
      </c>
    </row>
    <row r="29" spans="1:19" x14ac:dyDescent="0.3">
      <c r="A29" s="63" t="s">
        <v>1829</v>
      </c>
      <c r="B29" s="64">
        <f>VLOOKUP($A29,'Return Data'!$B$7:$R$2700,3,0)</f>
        <v>44174</v>
      </c>
      <c r="C29" s="65">
        <f>VLOOKUP($A29,'Return Data'!$B$7:$R$2700,4,0)</f>
        <v>11.805</v>
      </c>
      <c r="D29" s="65">
        <f>VLOOKUP($A29,'Return Data'!$B$7:$R$2700,10,0)</f>
        <v>0.70550000000000002</v>
      </c>
      <c r="E29" s="66">
        <f t="shared" si="0"/>
        <v>22</v>
      </c>
      <c r="F29" s="65">
        <f>VLOOKUP($A29,'Return Data'!$B$7:$R$2700,11,0)</f>
        <v>0.67889999999999995</v>
      </c>
      <c r="G29" s="66">
        <f t="shared" si="1"/>
        <v>24</v>
      </c>
      <c r="H29" s="65">
        <f>VLOOKUP($A29,'Return Data'!$B$7:$R$2700,12,0)</f>
        <v>1.4855</v>
      </c>
      <c r="I29" s="66">
        <f t="shared" si="2"/>
        <v>23</v>
      </c>
      <c r="J29" s="65">
        <f>VLOOKUP($A29,'Return Data'!$B$7:$R$2700,13,0)</f>
        <v>2.6459000000000001</v>
      </c>
      <c r="K29" s="66">
        <f t="shared" si="3"/>
        <v>22</v>
      </c>
      <c r="L29" s="65">
        <f>VLOOKUP($A29,'Return Data'!$B$7:$R$2700,17,0)</f>
        <v>3.4451999999999998</v>
      </c>
      <c r="M29" s="66">
        <f t="shared" si="4"/>
        <v>19</v>
      </c>
      <c r="N29" s="65">
        <f>VLOOKUP($A29,'Return Data'!$B$7:$R$2700,14,0)</f>
        <v>2.2866</v>
      </c>
      <c r="O29" s="66">
        <f t="shared" si="5"/>
        <v>17</v>
      </c>
      <c r="P29" s="65"/>
      <c r="Q29" s="66"/>
      <c r="R29" s="65">
        <f>VLOOKUP($A29,'Return Data'!$B$7:$R$2700,16,0)</f>
        <v>3.6423000000000001</v>
      </c>
      <c r="S29" s="67">
        <f t="shared" si="7"/>
        <v>23</v>
      </c>
    </row>
    <row r="30" spans="1:19" x14ac:dyDescent="0.3">
      <c r="A30" s="63" t="s">
        <v>1830</v>
      </c>
      <c r="B30" s="64">
        <f>VLOOKUP($A30,'Return Data'!$B$7:$R$2700,3,0)</f>
        <v>44174</v>
      </c>
      <c r="C30" s="65">
        <f>VLOOKUP($A30,'Return Data'!$B$7:$R$2700,4,0)</f>
        <v>26.955200000000001</v>
      </c>
      <c r="D30" s="65">
        <f>VLOOKUP($A30,'Return Data'!$B$7:$R$2700,10,0)</f>
        <v>0.88819999999999999</v>
      </c>
      <c r="E30" s="66">
        <f t="shared" si="0"/>
        <v>18</v>
      </c>
      <c r="F30" s="65">
        <f>VLOOKUP($A30,'Return Data'!$B$7:$R$2700,11,0)</f>
        <v>1.2493000000000001</v>
      </c>
      <c r="G30" s="66">
        <f t="shared" si="1"/>
        <v>20</v>
      </c>
      <c r="H30" s="65">
        <f>VLOOKUP($A30,'Return Data'!$B$7:$R$2700,12,0)</f>
        <v>2.2681</v>
      </c>
      <c r="I30" s="66">
        <f t="shared" si="2"/>
        <v>20</v>
      </c>
      <c r="J30" s="65">
        <f>VLOOKUP($A30,'Return Data'!$B$7:$R$2700,13,0)</f>
        <v>3.7576999999999998</v>
      </c>
      <c r="K30" s="66">
        <f t="shared" si="3"/>
        <v>18</v>
      </c>
      <c r="L30" s="65">
        <f>VLOOKUP($A30,'Return Data'!$B$7:$R$2700,17,0)</f>
        <v>5.2050000000000001</v>
      </c>
      <c r="M30" s="66">
        <f t="shared" si="4"/>
        <v>15</v>
      </c>
      <c r="N30" s="65">
        <f>VLOOKUP($A30,'Return Data'!$B$7:$R$2700,14,0)</f>
        <v>5.7965</v>
      </c>
      <c r="O30" s="66">
        <f t="shared" si="5"/>
        <v>12</v>
      </c>
      <c r="P30" s="65">
        <f>VLOOKUP($A30,'Return Data'!$B$7:$R$2700,15,0)</f>
        <v>6.0575000000000001</v>
      </c>
      <c r="Q30" s="66">
        <f t="shared" si="6"/>
        <v>13</v>
      </c>
      <c r="R30" s="65">
        <f>VLOOKUP($A30,'Return Data'!$B$7:$R$2700,16,0)</f>
        <v>7.0610999999999997</v>
      </c>
      <c r="S30" s="67">
        <f t="shared" si="7"/>
        <v>7</v>
      </c>
    </row>
    <row r="31" spans="1:19" x14ac:dyDescent="0.3">
      <c r="A31" s="63" t="s">
        <v>1831</v>
      </c>
      <c r="B31" s="64">
        <f>VLOOKUP($A31,'Return Data'!$B$7:$R$2700,3,0)</f>
        <v>44174</v>
      </c>
      <c r="C31" s="65">
        <f>VLOOKUP($A31,'Return Data'!$B$7:$R$2700,4,0)</f>
        <v>10.3521</v>
      </c>
      <c r="D31" s="65">
        <f>VLOOKUP($A31,'Return Data'!$B$7:$R$2700,10,0)</f>
        <v>1.1352</v>
      </c>
      <c r="E31" s="66">
        <f t="shared" si="0"/>
        <v>3</v>
      </c>
      <c r="F31" s="65">
        <f>VLOOKUP($A31,'Return Data'!$B$7:$R$2700,11,0)</f>
        <v>2.1722999999999999</v>
      </c>
      <c r="G31" s="66">
        <f t="shared" si="1"/>
        <v>1</v>
      </c>
      <c r="H31" s="65"/>
      <c r="I31" s="66"/>
      <c r="J31" s="65"/>
      <c r="K31" s="66"/>
      <c r="L31" s="65"/>
      <c r="M31" s="66"/>
      <c r="N31" s="65"/>
      <c r="O31" s="66"/>
      <c r="P31" s="65"/>
      <c r="Q31" s="66"/>
      <c r="R31" s="65">
        <f>VLOOKUP($A31,'Return Data'!$B$7:$R$2700,16,0)</f>
        <v>3.5209999999999999</v>
      </c>
      <c r="S31" s="67">
        <f t="shared" si="7"/>
        <v>24</v>
      </c>
    </row>
    <row r="32" spans="1:19" x14ac:dyDescent="0.3">
      <c r="A32" s="63" t="s">
        <v>1832</v>
      </c>
      <c r="B32" s="64">
        <f>VLOOKUP($A32,'Return Data'!$B$7:$R$2700,3,0)</f>
        <v>44174</v>
      </c>
      <c r="C32" s="65">
        <f>VLOOKUP($A32,'Return Data'!$B$7:$R$2700,4,0)</f>
        <v>11.308</v>
      </c>
      <c r="D32" s="65">
        <f>VLOOKUP($A32,'Return Data'!$B$7:$R$2700,10,0)</f>
        <v>1.1648000000000001</v>
      </c>
      <c r="E32" s="66">
        <f t="shared" si="0"/>
        <v>2</v>
      </c>
      <c r="F32" s="65">
        <f>VLOOKUP($A32,'Return Data'!$B$7:$R$2700,11,0)</f>
        <v>1.9134</v>
      </c>
      <c r="G32" s="66">
        <f t="shared" si="1"/>
        <v>2</v>
      </c>
      <c r="H32" s="65">
        <f>VLOOKUP($A32,'Return Data'!$B$7:$R$2700,12,0)</f>
        <v>3.9176000000000002</v>
      </c>
      <c r="I32" s="66">
        <f t="shared" si="2"/>
        <v>1</v>
      </c>
      <c r="J32" s="65">
        <f>VLOOKUP($A32,'Return Data'!$B$7:$R$2700,13,0)</f>
        <v>5.6052999999999997</v>
      </c>
      <c r="K32" s="66">
        <f t="shared" si="3"/>
        <v>1</v>
      </c>
      <c r="L32" s="65"/>
      <c r="M32" s="66"/>
      <c r="N32" s="65"/>
      <c r="O32" s="66"/>
      <c r="P32" s="65"/>
      <c r="Q32" s="66"/>
      <c r="R32" s="65">
        <f>VLOOKUP($A32,'Return Data'!$B$7:$R$2700,16,0)</f>
        <v>6.4115000000000002</v>
      </c>
      <c r="S32" s="67">
        <f t="shared" si="7"/>
        <v>17</v>
      </c>
    </row>
    <row r="33" spans="1:19" x14ac:dyDescent="0.3">
      <c r="A33" s="63" t="s">
        <v>1833</v>
      </c>
      <c r="B33" s="64">
        <f>VLOOKUP($A33,'Return Data'!$B$7:$R$2700,3,0)</f>
        <v>44174</v>
      </c>
      <c r="C33" s="65">
        <f>VLOOKUP($A33,'Return Data'!$B$7:$R$2700,4,0)</f>
        <v>11.0595</v>
      </c>
      <c r="D33" s="65">
        <f>VLOOKUP($A33,'Return Data'!$B$7:$R$2700,10,0)</f>
        <v>0.96040000000000003</v>
      </c>
      <c r="E33" s="66">
        <f t="shared" si="0"/>
        <v>17</v>
      </c>
      <c r="F33" s="65">
        <f>VLOOKUP($A33,'Return Data'!$B$7:$R$2700,11,0)</f>
        <v>1.4782</v>
      </c>
      <c r="G33" s="66">
        <f t="shared" si="1"/>
        <v>17</v>
      </c>
      <c r="H33" s="65">
        <f>VLOOKUP($A33,'Return Data'!$B$7:$R$2700,12,0)</f>
        <v>3.2671999999999999</v>
      </c>
      <c r="I33" s="66">
        <f t="shared" si="2"/>
        <v>8</v>
      </c>
      <c r="J33" s="65">
        <f>VLOOKUP($A33,'Return Data'!$B$7:$R$2700,13,0)</f>
        <v>4.8761000000000001</v>
      </c>
      <c r="K33" s="66">
        <f t="shared" si="3"/>
        <v>6</v>
      </c>
      <c r="L33" s="65"/>
      <c r="M33" s="66"/>
      <c r="N33" s="65"/>
      <c r="O33" s="66"/>
      <c r="P33" s="65"/>
      <c r="Q33" s="66"/>
      <c r="R33" s="65">
        <f>VLOOKUP($A33,'Return Data'!$B$7:$R$2700,16,0)</f>
        <v>5.7451999999999996</v>
      </c>
      <c r="S33" s="67">
        <f t="shared" si="7"/>
        <v>19</v>
      </c>
    </row>
    <row r="34" spans="1:19" x14ac:dyDescent="0.3">
      <c r="A34" s="63" t="s">
        <v>1834</v>
      </c>
      <c r="B34" s="64">
        <f>VLOOKUP($A34,'Return Data'!$B$7:$R$2700,3,0)</f>
        <v>44174</v>
      </c>
      <c r="C34" s="65">
        <f>VLOOKUP($A34,'Return Data'!$B$7:$R$2700,4,0)</f>
        <v>28.081399999999999</v>
      </c>
      <c r="D34" s="65">
        <f>VLOOKUP($A34,'Return Data'!$B$7:$R$2700,10,0)</f>
        <v>1.0315000000000001</v>
      </c>
      <c r="E34" s="66">
        <f t="shared" si="0"/>
        <v>11</v>
      </c>
      <c r="F34" s="65">
        <f>VLOOKUP($A34,'Return Data'!$B$7:$R$2700,11,0)</f>
        <v>1.7146999999999999</v>
      </c>
      <c r="G34" s="66">
        <f t="shared" si="1"/>
        <v>6</v>
      </c>
      <c r="H34" s="65">
        <f>VLOOKUP($A34,'Return Data'!$B$7:$R$2700,12,0)</f>
        <v>3.2932000000000001</v>
      </c>
      <c r="I34" s="66">
        <f t="shared" si="2"/>
        <v>6</v>
      </c>
      <c r="J34" s="65">
        <f>VLOOKUP($A34,'Return Data'!$B$7:$R$2700,13,0)</f>
        <v>4.7266000000000004</v>
      </c>
      <c r="K34" s="66">
        <f t="shared" si="3"/>
        <v>9</v>
      </c>
      <c r="L34" s="65">
        <f>VLOOKUP($A34,'Return Data'!$B$7:$R$2700,17,0)</f>
        <v>5.7755999999999998</v>
      </c>
      <c r="M34" s="66">
        <f t="shared" si="4"/>
        <v>6</v>
      </c>
      <c r="N34" s="65">
        <f>VLOOKUP($A34,'Return Data'!$B$7:$R$2700,14,0)</f>
        <v>6.0800999999999998</v>
      </c>
      <c r="O34" s="66">
        <f t="shared" si="5"/>
        <v>8</v>
      </c>
      <c r="P34" s="65">
        <f>VLOOKUP($A34,'Return Data'!$B$7:$R$2700,15,0)</f>
        <v>6.3079000000000001</v>
      </c>
      <c r="Q34" s="66">
        <f t="shared" si="6"/>
        <v>9</v>
      </c>
      <c r="R34" s="65">
        <f>VLOOKUP($A34,'Return Data'!$B$7:$R$2700,16,0)</f>
        <v>7.0279999999999996</v>
      </c>
      <c r="S34" s="67">
        <f t="shared" si="7"/>
        <v>9</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0.93912000000000018</v>
      </c>
      <c r="E36" s="74"/>
      <c r="F36" s="75">
        <f>AVERAGE(F8:F34)</f>
        <v>1.4320040000000001</v>
      </c>
      <c r="G36" s="74"/>
      <c r="H36" s="75">
        <f>AVERAGE(H8:H34)</f>
        <v>2.7931166666666667</v>
      </c>
      <c r="I36" s="74"/>
      <c r="J36" s="75">
        <f>AVERAGE(J8:J34)</f>
        <v>4.2361086956521747</v>
      </c>
      <c r="K36" s="74"/>
      <c r="L36" s="75">
        <f>AVERAGE(L8:L34)</f>
        <v>5.3210999999999995</v>
      </c>
      <c r="M36" s="74"/>
      <c r="N36" s="75">
        <f>AVERAGE(N8:N34)</f>
        <v>5.7249294117647045</v>
      </c>
      <c r="O36" s="74"/>
      <c r="P36" s="75">
        <f>AVERAGE(P8:P34)</f>
        <v>6.2624399999999998</v>
      </c>
      <c r="Q36" s="74"/>
      <c r="R36" s="75">
        <f>AVERAGE(R8:R34)</f>
        <v>5.8496666666666659</v>
      </c>
      <c r="S36" s="76"/>
    </row>
    <row r="37" spans="1:19" x14ac:dyDescent="0.3">
      <c r="A37" s="73" t="s">
        <v>28</v>
      </c>
      <c r="B37" s="74"/>
      <c r="C37" s="74"/>
      <c r="D37" s="75">
        <f>MIN(D8:D34)</f>
        <v>0.19209999999999999</v>
      </c>
      <c r="E37" s="74"/>
      <c r="F37" s="75">
        <f>MIN(F8:F34)</f>
        <v>-0.4012</v>
      </c>
      <c r="G37" s="74"/>
      <c r="H37" s="75">
        <f>MIN(H8:H34)</f>
        <v>-2.2200000000000001E-2</v>
      </c>
      <c r="I37" s="74"/>
      <c r="J37" s="75">
        <f>MIN(J8:J34)</f>
        <v>0.74629999999999996</v>
      </c>
      <c r="K37" s="74"/>
      <c r="L37" s="75">
        <f>MIN(L8:L34)</f>
        <v>2.9744000000000002</v>
      </c>
      <c r="M37" s="74"/>
      <c r="N37" s="75">
        <f>MIN(N8:N34)</f>
        <v>2.2866</v>
      </c>
      <c r="O37" s="74"/>
      <c r="P37" s="75">
        <f>MIN(P8:P34)</f>
        <v>5.5206999999999997</v>
      </c>
      <c r="Q37" s="74"/>
      <c r="R37" s="75">
        <f>MIN(R8:R34)</f>
        <v>0.90500000000000003</v>
      </c>
      <c r="S37" s="76"/>
    </row>
    <row r="38" spans="1:19" ht="15" thickBot="1" x14ac:dyDescent="0.35">
      <c r="A38" s="77" t="s">
        <v>29</v>
      </c>
      <c r="B38" s="78"/>
      <c r="C38" s="78"/>
      <c r="D38" s="79">
        <f>MAX(D8:D34)</f>
        <v>1.1732</v>
      </c>
      <c r="E38" s="78"/>
      <c r="F38" s="79">
        <f>MAX(F8:F34)</f>
        <v>2.1722999999999999</v>
      </c>
      <c r="G38" s="78"/>
      <c r="H38" s="79">
        <f>MAX(H8:H34)</f>
        <v>3.9176000000000002</v>
      </c>
      <c r="I38" s="78"/>
      <c r="J38" s="79">
        <f>MAX(J8:J34)</f>
        <v>5.6052999999999997</v>
      </c>
      <c r="K38" s="78"/>
      <c r="L38" s="79">
        <f>MAX(L8:L34)</f>
        <v>6.0468000000000002</v>
      </c>
      <c r="M38" s="78"/>
      <c r="N38" s="79">
        <f>MAX(N8:N34)</f>
        <v>6.4227999999999996</v>
      </c>
      <c r="O38" s="78"/>
      <c r="P38" s="79">
        <f>MAX(P8:P34)</f>
        <v>6.5895000000000001</v>
      </c>
      <c r="Q38" s="78"/>
      <c r="R38" s="79">
        <f>MAX(R8:R34)</f>
        <v>7.4870000000000001</v>
      </c>
      <c r="S38" s="80"/>
    </row>
    <row r="39" spans="1:19" x14ac:dyDescent="0.3">
      <c r="A39" s="112" t="s">
        <v>432</v>
      </c>
    </row>
    <row r="40" spans="1:19" x14ac:dyDescent="0.3">
      <c r="A40" s="14" t="s">
        <v>340</v>
      </c>
    </row>
  </sheetData>
  <sheetProtection algorithmName="SHA-512" hashValue="pUykSOaOojCE37EL9WwHBnMi0YO9v75MC3abEryr0jPdBoMXKLtNWgZLj7lwXK1gO6NvIHnp1p0pYV19Kmu1Mw==" saltValue="h62NKfaSdWnXzUw/ZYRM4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2D8CFE19-7E7B-4869-9BDC-1CB5262E9389}"/>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4203A-8AA6-40A2-881B-974882009AA9}">
  <sheetPr codeName="Sheet30"/>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1754</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1835</v>
      </c>
      <c r="B8" s="64">
        <f>VLOOKUP($A8,'Return Data'!$B$7:$R$2700,3,0)</f>
        <v>44174</v>
      </c>
      <c r="C8" s="65">
        <f>VLOOKUP($A8,'Return Data'!$B$7:$R$2700,4,0)</f>
        <v>20.561900000000001</v>
      </c>
      <c r="D8" s="65">
        <f>VLOOKUP($A8,'Return Data'!$B$7:$R$2700,10,0)</f>
        <v>0.82279999999999998</v>
      </c>
      <c r="E8" s="66">
        <f>RANK(D8,D$8:D$34,0)</f>
        <v>15</v>
      </c>
      <c r="F8" s="65">
        <f>VLOOKUP($A8,'Return Data'!$B$7:$R$2700,11,0)</f>
        <v>1.1765000000000001</v>
      </c>
      <c r="G8" s="66">
        <f>RANK(F8,F$8:F$34,0)</f>
        <v>16</v>
      </c>
      <c r="H8" s="65">
        <f>VLOOKUP($A8,'Return Data'!$B$7:$R$2700,12,0)</f>
        <v>2.6349999999999998</v>
      </c>
      <c r="I8" s="66">
        <f>RANK(H8,H$8:H$34,0)</f>
        <v>11</v>
      </c>
      <c r="J8" s="65">
        <f>VLOOKUP($A8,'Return Data'!$B$7:$R$2700,13,0)</f>
        <v>3.9445999999999999</v>
      </c>
      <c r="K8" s="66">
        <f>RANK(J8,J$8:J$34,0)</f>
        <v>11</v>
      </c>
      <c r="L8" s="65">
        <f>VLOOKUP($A8,'Return Data'!$B$7:$R$2700,17,0)</f>
        <v>5.1131000000000002</v>
      </c>
      <c r="M8" s="66">
        <f>RANK(L8,L$8:L$34,0)</f>
        <v>8</v>
      </c>
      <c r="N8" s="65">
        <f>VLOOKUP($A8,'Return Data'!$B$7:$R$2700,14,0)</f>
        <v>5.4119999999999999</v>
      </c>
      <c r="O8" s="66">
        <f>RANK(N8,N$8:N$34,0)</f>
        <v>8</v>
      </c>
      <c r="P8" s="65">
        <f>VLOOKUP($A8,'Return Data'!$B$7:$R$2700,15,0)</f>
        <v>5.6872999999999996</v>
      </c>
      <c r="Q8" s="66">
        <f>RANK(P8,P$8:P$34,0)</f>
        <v>7</v>
      </c>
      <c r="R8" s="65">
        <f>VLOOKUP($A8,'Return Data'!$B$7:$R$2700,16,0)</f>
        <v>6.5355999999999996</v>
      </c>
      <c r="S8" s="67">
        <f>RANK(R8,R$8:R$34,0)</f>
        <v>10</v>
      </c>
    </row>
    <row r="9" spans="1:20" x14ac:dyDescent="0.3">
      <c r="A9" s="63" t="s">
        <v>1836</v>
      </c>
      <c r="B9" s="64">
        <f>VLOOKUP($A9,'Return Data'!$B$7:$R$2700,3,0)</f>
        <v>44174</v>
      </c>
      <c r="C9" s="65">
        <f>VLOOKUP($A9,'Return Data'!$B$7:$R$2700,4,0)</f>
        <v>14.4869</v>
      </c>
      <c r="D9" s="65">
        <f>VLOOKUP($A9,'Return Data'!$B$7:$R$2700,10,0)</f>
        <v>0.80230000000000001</v>
      </c>
      <c r="E9" s="66">
        <f t="shared" ref="E9:E34" si="0">RANK(D9,D$8:D$34,0)</f>
        <v>17</v>
      </c>
      <c r="F9" s="65">
        <f>VLOOKUP($A9,'Return Data'!$B$7:$R$2700,11,0)</f>
        <v>1.1577</v>
      </c>
      <c r="G9" s="66">
        <f t="shared" ref="G9:G34" si="1">RANK(F9,F$8:F$34,0)</f>
        <v>17</v>
      </c>
      <c r="H9" s="65">
        <f>VLOOKUP($A9,'Return Data'!$B$7:$R$2700,12,0)</f>
        <v>2.6072000000000002</v>
      </c>
      <c r="I9" s="66">
        <f t="shared" ref="I9:I34" si="2">RANK(H9,H$8:H$34,0)</f>
        <v>12</v>
      </c>
      <c r="J9" s="65">
        <f>VLOOKUP($A9,'Return Data'!$B$7:$R$2700,13,0)</f>
        <v>3.8860000000000001</v>
      </c>
      <c r="K9" s="66">
        <f t="shared" ref="K9:K34" si="3">RANK(J9,J$8:J$34,0)</f>
        <v>13</v>
      </c>
      <c r="L9" s="65">
        <f>VLOOKUP($A9,'Return Data'!$B$7:$R$2700,17,0)</f>
        <v>4.9748000000000001</v>
      </c>
      <c r="M9" s="66">
        <f t="shared" ref="M9:M34" si="4">RANK(L9,L$8:L$34,0)</f>
        <v>11</v>
      </c>
      <c r="N9" s="65">
        <f>VLOOKUP($A9,'Return Data'!$B$7:$R$2700,14,0)</f>
        <v>5.3460000000000001</v>
      </c>
      <c r="O9" s="66">
        <f t="shared" ref="O9:O34" si="5">RANK(N9,N$8:N$34,0)</f>
        <v>11</v>
      </c>
      <c r="P9" s="65">
        <f>VLOOKUP($A9,'Return Data'!$B$7:$R$2700,15,0)</f>
        <v>5.6672000000000002</v>
      </c>
      <c r="Q9" s="66">
        <f t="shared" ref="Q9:Q34" si="6">RANK(P9,P$8:P$34,0)</f>
        <v>8</v>
      </c>
      <c r="R9" s="65">
        <f>VLOOKUP($A9,'Return Data'!$B$7:$R$2700,16,0)</f>
        <v>6.0343</v>
      </c>
      <c r="S9" s="67">
        <f t="shared" ref="S9:S34" si="7">RANK(R9,R$8:R$34,0)</f>
        <v>13</v>
      </c>
    </row>
    <row r="10" spans="1:20" x14ac:dyDescent="0.3">
      <c r="A10" s="63" t="s">
        <v>1837</v>
      </c>
      <c r="B10" s="64">
        <f>VLOOKUP($A10,'Return Data'!$B$7:$R$2700,3,0)</f>
        <v>44174</v>
      </c>
      <c r="C10" s="65">
        <f>VLOOKUP($A10,'Return Data'!$B$7:$R$2700,4,0)</f>
        <v>12.513999999999999</v>
      </c>
      <c r="D10" s="65">
        <f>VLOOKUP($A10,'Return Data'!$B$7:$R$2700,10,0)</f>
        <v>0.94379999999999997</v>
      </c>
      <c r="E10" s="66">
        <f t="shared" si="0"/>
        <v>4</v>
      </c>
      <c r="F10" s="65">
        <f>VLOOKUP($A10,'Return Data'!$B$7:$R$2700,11,0)</f>
        <v>1.3115000000000001</v>
      </c>
      <c r="G10" s="66">
        <f t="shared" si="1"/>
        <v>9</v>
      </c>
      <c r="H10" s="65">
        <f>VLOOKUP($A10,'Return Data'!$B$7:$R$2700,12,0)</f>
        <v>2.8858000000000001</v>
      </c>
      <c r="I10" s="66">
        <f t="shared" si="2"/>
        <v>4</v>
      </c>
      <c r="J10" s="65">
        <f>VLOOKUP($A10,'Return Data'!$B$7:$R$2700,13,0)</f>
        <v>4.3529</v>
      </c>
      <c r="K10" s="66">
        <f t="shared" si="3"/>
        <v>4</v>
      </c>
      <c r="L10" s="65">
        <f>VLOOKUP($A10,'Return Data'!$B$7:$R$2700,17,0)</f>
        <v>5.3055000000000003</v>
      </c>
      <c r="M10" s="66">
        <f t="shared" si="4"/>
        <v>2</v>
      </c>
      <c r="N10" s="65">
        <f>VLOOKUP($A10,'Return Data'!$B$7:$R$2700,14,0)</f>
        <v>5.5229999999999997</v>
      </c>
      <c r="O10" s="66">
        <f t="shared" si="5"/>
        <v>6</v>
      </c>
      <c r="P10" s="65"/>
      <c r="Q10" s="66"/>
      <c r="R10" s="65">
        <f>VLOOKUP($A10,'Return Data'!$B$7:$R$2700,16,0)</f>
        <v>5.8407999999999998</v>
      </c>
      <c r="S10" s="67">
        <f t="shared" si="7"/>
        <v>16</v>
      </c>
    </row>
    <row r="11" spans="1:20" x14ac:dyDescent="0.3">
      <c r="A11" s="63" t="s">
        <v>1838</v>
      </c>
      <c r="B11" s="64">
        <f>VLOOKUP($A11,'Return Data'!$B$7:$R$2700,3,0)</f>
        <v>44174</v>
      </c>
      <c r="C11" s="65">
        <f>VLOOKUP($A11,'Return Data'!$B$7:$R$2700,4,0)</f>
        <v>11.1515</v>
      </c>
      <c r="D11" s="65">
        <f>VLOOKUP($A11,'Return Data'!$B$7:$R$2700,10,0)</f>
        <v>0.4975</v>
      </c>
      <c r="E11" s="66">
        <f t="shared" si="0"/>
        <v>24</v>
      </c>
      <c r="F11" s="65">
        <f>VLOOKUP($A11,'Return Data'!$B$7:$R$2700,11,0)</f>
        <v>0.98160000000000003</v>
      </c>
      <c r="G11" s="66">
        <f t="shared" si="1"/>
        <v>19</v>
      </c>
      <c r="H11" s="65">
        <f>VLOOKUP($A11,'Return Data'!$B$7:$R$2700,12,0)</f>
        <v>1.9277</v>
      </c>
      <c r="I11" s="66">
        <f t="shared" si="2"/>
        <v>18</v>
      </c>
      <c r="J11" s="65">
        <f>VLOOKUP($A11,'Return Data'!$B$7:$R$2700,13,0)</f>
        <v>2.9296000000000002</v>
      </c>
      <c r="K11" s="66">
        <f t="shared" si="3"/>
        <v>20</v>
      </c>
      <c r="L11" s="65">
        <f>VLOOKUP($A11,'Return Data'!$B$7:$R$2700,17,0)</f>
        <v>4.1787000000000001</v>
      </c>
      <c r="M11" s="66">
        <f t="shared" si="4"/>
        <v>17</v>
      </c>
      <c r="N11" s="65"/>
      <c r="O11" s="66"/>
      <c r="P11" s="65"/>
      <c r="Q11" s="66"/>
      <c r="R11" s="65">
        <f>VLOOKUP($A11,'Return Data'!$B$7:$R$2700,16,0)</f>
        <v>4.4936999999999996</v>
      </c>
      <c r="S11" s="67">
        <f t="shared" si="7"/>
        <v>21</v>
      </c>
    </row>
    <row r="12" spans="1:20" x14ac:dyDescent="0.3">
      <c r="A12" s="63" t="s">
        <v>1839</v>
      </c>
      <c r="B12" s="64">
        <f>VLOOKUP($A12,'Return Data'!$B$7:$R$2700,3,0)</f>
        <v>44174</v>
      </c>
      <c r="C12" s="65">
        <f>VLOOKUP($A12,'Return Data'!$B$7:$R$2700,4,0)</f>
        <v>11.638999999999999</v>
      </c>
      <c r="D12" s="65">
        <f>VLOOKUP($A12,'Return Data'!$B$7:$R$2700,10,0)</f>
        <v>0.87539999999999996</v>
      </c>
      <c r="E12" s="66">
        <f t="shared" si="0"/>
        <v>11</v>
      </c>
      <c r="F12" s="65">
        <f>VLOOKUP($A12,'Return Data'!$B$7:$R$2700,11,0)</f>
        <v>1.3056000000000001</v>
      </c>
      <c r="G12" s="66">
        <f t="shared" si="1"/>
        <v>10</v>
      </c>
      <c r="H12" s="65">
        <f>VLOOKUP($A12,'Return Data'!$B$7:$R$2700,12,0)</f>
        <v>2.5371999999999999</v>
      </c>
      <c r="I12" s="66">
        <f t="shared" si="2"/>
        <v>13</v>
      </c>
      <c r="J12" s="65">
        <f>VLOOKUP($A12,'Return Data'!$B$7:$R$2700,13,0)</f>
        <v>3.9011</v>
      </c>
      <c r="K12" s="66">
        <f t="shared" si="3"/>
        <v>12</v>
      </c>
      <c r="L12" s="65">
        <f>VLOOKUP($A12,'Return Data'!$B$7:$R$2700,17,0)</f>
        <v>5.1971999999999996</v>
      </c>
      <c r="M12" s="66">
        <f t="shared" si="4"/>
        <v>6</v>
      </c>
      <c r="N12" s="65"/>
      <c r="O12" s="66"/>
      <c r="P12" s="65"/>
      <c r="Q12" s="66"/>
      <c r="R12" s="65">
        <f>VLOOKUP($A12,'Return Data'!$B$7:$R$2700,16,0)</f>
        <v>5.423</v>
      </c>
      <c r="S12" s="67">
        <f t="shared" si="7"/>
        <v>18</v>
      </c>
    </row>
    <row r="13" spans="1:20" x14ac:dyDescent="0.3">
      <c r="A13" s="63" t="s">
        <v>1840</v>
      </c>
      <c r="B13" s="64">
        <f>VLOOKUP($A13,'Return Data'!$B$7:$R$2700,3,0)</f>
        <v>44174</v>
      </c>
      <c r="C13" s="65">
        <f>VLOOKUP($A13,'Return Data'!$B$7:$R$2700,4,0)</f>
        <v>14.944100000000001</v>
      </c>
      <c r="D13" s="65">
        <f>VLOOKUP($A13,'Return Data'!$B$7:$R$2700,10,0)</f>
        <v>0.83940000000000003</v>
      </c>
      <c r="E13" s="66">
        <f t="shared" si="0"/>
        <v>13</v>
      </c>
      <c r="F13" s="65">
        <f>VLOOKUP($A13,'Return Data'!$B$7:$R$2700,11,0)</f>
        <v>1.2204999999999999</v>
      </c>
      <c r="G13" s="66">
        <f t="shared" si="1"/>
        <v>14</v>
      </c>
      <c r="H13" s="65">
        <f>VLOOKUP($A13,'Return Data'!$B$7:$R$2700,12,0)</f>
        <v>2.9428000000000001</v>
      </c>
      <c r="I13" s="66">
        <f t="shared" si="2"/>
        <v>3</v>
      </c>
      <c r="J13" s="65">
        <f>VLOOKUP($A13,'Return Data'!$B$7:$R$2700,13,0)</f>
        <v>4.2891000000000004</v>
      </c>
      <c r="K13" s="66">
        <f t="shared" si="3"/>
        <v>5</v>
      </c>
      <c r="L13" s="65">
        <f>VLOOKUP($A13,'Return Data'!$B$7:$R$2700,17,0)</f>
        <v>5.2938000000000001</v>
      </c>
      <c r="M13" s="66">
        <f t="shared" si="4"/>
        <v>3</v>
      </c>
      <c r="N13" s="65">
        <f>VLOOKUP($A13,'Return Data'!$B$7:$R$2700,14,0)</f>
        <v>5.5704000000000002</v>
      </c>
      <c r="O13" s="66">
        <f t="shared" si="5"/>
        <v>3</v>
      </c>
      <c r="P13" s="65">
        <f>VLOOKUP($A13,'Return Data'!$B$7:$R$2700,15,0)</f>
        <v>5.8746</v>
      </c>
      <c r="Q13" s="66">
        <f t="shared" si="6"/>
        <v>1</v>
      </c>
      <c r="R13" s="65">
        <f>VLOOKUP($A13,'Return Data'!$B$7:$R$2700,16,0)</f>
        <v>6.4187000000000003</v>
      </c>
      <c r="S13" s="67">
        <f t="shared" si="7"/>
        <v>11</v>
      </c>
    </row>
    <row r="14" spans="1:20" x14ac:dyDescent="0.3">
      <c r="A14" s="63" t="s">
        <v>1841</v>
      </c>
      <c r="B14" s="64">
        <f>VLOOKUP($A14,'Return Data'!$B$7:$R$2700,3,0)</f>
        <v>44174</v>
      </c>
      <c r="C14" s="65">
        <f>VLOOKUP($A14,'Return Data'!$B$7:$R$2700,4,0)</f>
        <v>10.6554</v>
      </c>
      <c r="D14" s="65">
        <f>VLOOKUP($A14,'Return Data'!$B$7:$R$2700,10,0)</f>
        <v>2.35E-2</v>
      </c>
      <c r="E14" s="66">
        <f t="shared" si="0"/>
        <v>25</v>
      </c>
      <c r="F14" s="65">
        <f>VLOOKUP($A14,'Return Data'!$B$7:$R$2700,11,0)</f>
        <v>-0.71379999999999999</v>
      </c>
      <c r="G14" s="66">
        <f t="shared" si="1"/>
        <v>25</v>
      </c>
      <c r="H14" s="65">
        <f>VLOOKUP($A14,'Return Data'!$B$7:$R$2700,12,0)</f>
        <v>-0.45679999999999998</v>
      </c>
      <c r="I14" s="66">
        <f t="shared" si="2"/>
        <v>24</v>
      </c>
      <c r="J14" s="65">
        <f>VLOOKUP($A14,'Return Data'!$B$7:$R$2700,13,0)</f>
        <v>0.18990000000000001</v>
      </c>
      <c r="K14" s="66">
        <f t="shared" si="3"/>
        <v>23</v>
      </c>
      <c r="L14" s="65">
        <f>VLOOKUP($A14,'Return Data'!$B$7:$R$2700,17,0)</f>
        <v>2.3969999999999998</v>
      </c>
      <c r="M14" s="66">
        <f t="shared" si="4"/>
        <v>20</v>
      </c>
      <c r="N14" s="65"/>
      <c r="O14" s="66"/>
      <c r="P14" s="65"/>
      <c r="Q14" s="66"/>
      <c r="R14" s="65">
        <f>VLOOKUP($A14,'Return Data'!$B$7:$R$2700,16,0)</f>
        <v>2.8172000000000001</v>
      </c>
      <c r="S14" s="67">
        <f t="shared" si="7"/>
        <v>25</v>
      </c>
    </row>
    <row r="15" spans="1:20" x14ac:dyDescent="0.3">
      <c r="A15" s="63" t="s">
        <v>1842</v>
      </c>
      <c r="B15" s="64">
        <f>VLOOKUP($A15,'Return Data'!$B$7:$R$2700,3,0)</f>
        <v>44174</v>
      </c>
      <c r="C15" s="65">
        <f>VLOOKUP($A15,'Return Data'!$B$7:$R$2700,4,0)</f>
        <v>23.710999999999999</v>
      </c>
      <c r="D15" s="65">
        <f>VLOOKUP($A15,'Return Data'!$B$7:$R$2700,10,0)</f>
        <v>0.9022</v>
      </c>
      <c r="E15" s="66">
        <f t="shared" si="0"/>
        <v>7</v>
      </c>
      <c r="F15" s="65">
        <f>VLOOKUP($A15,'Return Data'!$B$7:$R$2700,11,0)</f>
        <v>1.2512000000000001</v>
      </c>
      <c r="G15" s="66">
        <f t="shared" si="1"/>
        <v>13</v>
      </c>
      <c r="H15" s="65">
        <f>VLOOKUP($A15,'Return Data'!$B$7:$R$2700,12,0)</f>
        <v>2.2864</v>
      </c>
      <c r="I15" s="66">
        <f t="shared" si="2"/>
        <v>16</v>
      </c>
      <c r="J15" s="65">
        <f>VLOOKUP($A15,'Return Data'!$B$7:$R$2700,13,0)</f>
        <v>3.5415000000000001</v>
      </c>
      <c r="K15" s="66">
        <f t="shared" si="3"/>
        <v>16</v>
      </c>
      <c r="L15" s="65">
        <f>VLOOKUP($A15,'Return Data'!$B$7:$R$2700,17,0)</f>
        <v>4.8010000000000002</v>
      </c>
      <c r="M15" s="66">
        <f t="shared" si="4"/>
        <v>13</v>
      </c>
      <c r="N15" s="65">
        <f>VLOOKUP($A15,'Return Data'!$B$7:$R$2700,14,0)</f>
        <v>5.0750999999999999</v>
      </c>
      <c r="O15" s="66">
        <f t="shared" si="5"/>
        <v>13</v>
      </c>
      <c r="P15" s="65">
        <f>VLOOKUP($A15,'Return Data'!$B$7:$R$2700,15,0)</f>
        <v>5.4846000000000004</v>
      </c>
      <c r="Q15" s="66">
        <f t="shared" si="6"/>
        <v>14</v>
      </c>
      <c r="R15" s="65">
        <f>VLOOKUP($A15,'Return Data'!$B$7:$R$2700,16,0)</f>
        <v>6.7911999999999999</v>
      </c>
      <c r="S15" s="67">
        <f t="shared" si="7"/>
        <v>9</v>
      </c>
    </row>
    <row r="16" spans="1:20" x14ac:dyDescent="0.3">
      <c r="A16" s="63" t="s">
        <v>1843</v>
      </c>
      <c r="B16" s="64">
        <f>VLOOKUP($A16,'Return Data'!$B$7:$R$2700,3,0)</f>
        <v>44174</v>
      </c>
      <c r="C16" s="65">
        <f>VLOOKUP($A16,'Return Data'!$B$7:$R$2700,4,0)</f>
        <v>26.499099999999999</v>
      </c>
      <c r="D16" s="65">
        <f>VLOOKUP($A16,'Return Data'!$B$7:$R$2700,10,0)</f>
        <v>0.91779999999999995</v>
      </c>
      <c r="E16" s="66">
        <f t="shared" si="0"/>
        <v>5</v>
      </c>
      <c r="F16" s="65">
        <f>VLOOKUP($A16,'Return Data'!$B$7:$R$2700,11,0)</f>
        <v>1.2715000000000001</v>
      </c>
      <c r="G16" s="66">
        <f t="shared" si="1"/>
        <v>11</v>
      </c>
      <c r="H16" s="65">
        <f>VLOOKUP($A16,'Return Data'!$B$7:$R$2700,12,0)</f>
        <v>2.8472</v>
      </c>
      <c r="I16" s="66">
        <f t="shared" si="2"/>
        <v>7</v>
      </c>
      <c r="J16" s="65">
        <f>VLOOKUP($A16,'Return Data'!$B$7:$R$2700,13,0)</f>
        <v>4.0952000000000002</v>
      </c>
      <c r="K16" s="66">
        <f t="shared" si="3"/>
        <v>9</v>
      </c>
      <c r="L16" s="65">
        <f>VLOOKUP($A16,'Return Data'!$B$7:$R$2700,17,0)</f>
        <v>5.0872000000000002</v>
      </c>
      <c r="M16" s="66">
        <f t="shared" si="4"/>
        <v>9</v>
      </c>
      <c r="N16" s="65">
        <f>VLOOKUP($A16,'Return Data'!$B$7:$R$2700,14,0)</f>
        <v>5.4577999999999998</v>
      </c>
      <c r="O16" s="66">
        <f t="shared" si="5"/>
        <v>7</v>
      </c>
      <c r="P16" s="65">
        <f>VLOOKUP($A16,'Return Data'!$B$7:$R$2700,15,0)</f>
        <v>5.7651000000000003</v>
      </c>
      <c r="Q16" s="66">
        <f t="shared" si="6"/>
        <v>6</v>
      </c>
      <c r="R16" s="65">
        <f>VLOOKUP($A16,'Return Data'!$B$7:$R$2700,16,0)</f>
        <v>7.2337999999999996</v>
      </c>
      <c r="S16" s="67">
        <f t="shared" si="7"/>
        <v>2</v>
      </c>
    </row>
    <row r="17" spans="1:19" x14ac:dyDescent="0.3">
      <c r="A17" s="63" t="s">
        <v>1844</v>
      </c>
      <c r="B17" s="64">
        <f>VLOOKUP($A17,'Return Data'!$B$7:$R$2700,3,0)</f>
        <v>44174</v>
      </c>
      <c r="C17" s="65">
        <f>VLOOKUP($A17,'Return Data'!$B$7:$R$2700,4,0)</f>
        <v>25.196999999999999</v>
      </c>
      <c r="D17" s="65">
        <f>VLOOKUP($A17,'Return Data'!$B$7:$R$2700,10,0)</f>
        <v>0.86629999999999996</v>
      </c>
      <c r="E17" s="66">
        <f t="shared" si="0"/>
        <v>12</v>
      </c>
      <c r="F17" s="65">
        <f>VLOOKUP($A17,'Return Data'!$B$7:$R$2700,11,0)</f>
        <v>1.2656000000000001</v>
      </c>
      <c r="G17" s="66">
        <f t="shared" si="1"/>
        <v>12</v>
      </c>
      <c r="H17" s="65">
        <f>VLOOKUP($A17,'Return Data'!$B$7:$R$2700,12,0)</f>
        <v>2.4035000000000002</v>
      </c>
      <c r="I17" s="66">
        <f t="shared" si="2"/>
        <v>14</v>
      </c>
      <c r="J17" s="65">
        <f>VLOOKUP($A17,'Return Data'!$B$7:$R$2700,13,0)</f>
        <v>3.6393</v>
      </c>
      <c r="K17" s="66">
        <f t="shared" si="3"/>
        <v>14</v>
      </c>
      <c r="L17" s="65">
        <f>VLOOKUP($A17,'Return Data'!$B$7:$R$2700,17,0)</f>
        <v>4.9546000000000001</v>
      </c>
      <c r="M17" s="66">
        <f t="shared" si="4"/>
        <v>12</v>
      </c>
      <c r="N17" s="65">
        <f>VLOOKUP($A17,'Return Data'!$B$7:$R$2700,14,0)</f>
        <v>5.3792</v>
      </c>
      <c r="O17" s="66">
        <f t="shared" si="5"/>
        <v>9</v>
      </c>
      <c r="P17" s="65">
        <f>VLOOKUP($A17,'Return Data'!$B$7:$R$2700,15,0)</f>
        <v>5.6304999999999996</v>
      </c>
      <c r="Q17" s="66">
        <f t="shared" si="6"/>
        <v>10</v>
      </c>
      <c r="R17" s="65">
        <f>VLOOKUP($A17,'Return Data'!$B$7:$R$2700,16,0)</f>
        <v>6.8348000000000004</v>
      </c>
      <c r="S17" s="67">
        <f t="shared" si="7"/>
        <v>6</v>
      </c>
    </row>
    <row r="18" spans="1:19" x14ac:dyDescent="0.3">
      <c r="A18" s="63" t="s">
        <v>1845</v>
      </c>
      <c r="B18" s="64">
        <f>VLOOKUP($A18,'Return Data'!$B$7:$R$2700,3,0)</f>
        <v>44174</v>
      </c>
      <c r="C18" s="65">
        <f>VLOOKUP($A18,'Return Data'!$B$7:$R$2700,4,0)</f>
        <v>14.1355</v>
      </c>
      <c r="D18" s="65">
        <f>VLOOKUP($A18,'Return Data'!$B$7:$R$2700,10,0)</f>
        <v>0.52839999999999998</v>
      </c>
      <c r="E18" s="66">
        <f t="shared" si="0"/>
        <v>23</v>
      </c>
      <c r="F18" s="65">
        <f>VLOOKUP($A18,'Return Data'!$B$7:$R$2700,11,0)</f>
        <v>0.65080000000000005</v>
      </c>
      <c r="G18" s="66">
        <f t="shared" si="1"/>
        <v>23</v>
      </c>
      <c r="H18" s="65">
        <f>VLOOKUP($A18,'Return Data'!$B$7:$R$2700,12,0)</f>
        <v>1.4417</v>
      </c>
      <c r="I18" s="66">
        <f t="shared" si="2"/>
        <v>22</v>
      </c>
      <c r="J18" s="65">
        <f>VLOOKUP($A18,'Return Data'!$B$7:$R$2700,13,0)</f>
        <v>2.9405999999999999</v>
      </c>
      <c r="K18" s="66">
        <f t="shared" si="3"/>
        <v>19</v>
      </c>
      <c r="L18" s="65">
        <f>VLOOKUP($A18,'Return Data'!$B$7:$R$2700,17,0)</f>
        <v>4.4642999999999997</v>
      </c>
      <c r="M18" s="66">
        <f t="shared" si="4"/>
        <v>16</v>
      </c>
      <c r="N18" s="65">
        <f>VLOOKUP($A18,'Return Data'!$B$7:$R$2700,14,0)</f>
        <v>4.9020999999999999</v>
      </c>
      <c r="O18" s="66">
        <f t="shared" si="5"/>
        <v>15</v>
      </c>
      <c r="P18" s="65">
        <f>VLOOKUP($A18,'Return Data'!$B$7:$R$2700,15,0)</f>
        <v>5.5285000000000002</v>
      </c>
      <c r="Q18" s="66">
        <f t="shared" si="6"/>
        <v>11</v>
      </c>
      <c r="R18" s="65">
        <f>VLOOKUP($A18,'Return Data'!$B$7:$R$2700,16,0)</f>
        <v>5.9603999999999999</v>
      </c>
      <c r="S18" s="67">
        <f t="shared" si="7"/>
        <v>15</v>
      </c>
    </row>
    <row r="19" spans="1:19" x14ac:dyDescent="0.3">
      <c r="A19" s="63" t="s">
        <v>1846</v>
      </c>
      <c r="B19" s="64">
        <f>VLOOKUP($A19,'Return Data'!$B$7:$R$2700,3,0)</f>
        <v>44174</v>
      </c>
      <c r="C19" s="65">
        <f>VLOOKUP($A19,'Return Data'!$B$7:$R$2700,4,0)</f>
        <v>24.4757</v>
      </c>
      <c r="D19" s="65">
        <f>VLOOKUP($A19,'Return Data'!$B$7:$R$2700,10,0)</f>
        <v>0.83260000000000001</v>
      </c>
      <c r="E19" s="66">
        <f t="shared" si="0"/>
        <v>14</v>
      </c>
      <c r="F19" s="65">
        <f>VLOOKUP($A19,'Return Data'!$B$7:$R$2700,11,0)</f>
        <v>1.3629</v>
      </c>
      <c r="G19" s="66">
        <f t="shared" si="1"/>
        <v>6</v>
      </c>
      <c r="H19" s="65">
        <f>VLOOKUP($A19,'Return Data'!$B$7:$R$2700,12,0)</f>
        <v>2.7418999999999998</v>
      </c>
      <c r="I19" s="66">
        <f t="shared" si="2"/>
        <v>10</v>
      </c>
      <c r="J19" s="65">
        <f>VLOOKUP($A19,'Return Data'!$B$7:$R$2700,13,0)</f>
        <v>4.0704000000000002</v>
      </c>
      <c r="K19" s="66">
        <f t="shared" si="3"/>
        <v>10</v>
      </c>
      <c r="L19" s="65">
        <f>VLOOKUP($A19,'Return Data'!$B$7:$R$2700,17,0)</f>
        <v>5.0403000000000002</v>
      </c>
      <c r="M19" s="66">
        <f t="shared" si="4"/>
        <v>10</v>
      </c>
      <c r="N19" s="65">
        <f>VLOOKUP($A19,'Return Data'!$B$7:$R$2700,14,0)</f>
        <v>5.3566000000000003</v>
      </c>
      <c r="O19" s="66">
        <f t="shared" si="5"/>
        <v>10</v>
      </c>
      <c r="P19" s="65">
        <f>VLOOKUP($A19,'Return Data'!$B$7:$R$2700,15,0)</f>
        <v>5.6391</v>
      </c>
      <c r="Q19" s="66">
        <f t="shared" si="6"/>
        <v>9</v>
      </c>
      <c r="R19" s="65">
        <f>VLOOKUP($A19,'Return Data'!$B$7:$R$2700,16,0)</f>
        <v>6.7916999999999996</v>
      </c>
      <c r="S19" s="67">
        <f t="shared" si="7"/>
        <v>8</v>
      </c>
    </row>
    <row r="20" spans="1:19" x14ac:dyDescent="0.3">
      <c r="A20" s="63" t="s">
        <v>1847</v>
      </c>
      <c r="B20" s="64">
        <f>VLOOKUP($A20,'Return Data'!$B$7:$R$2700,3,0)</f>
        <v>44174</v>
      </c>
      <c r="C20" s="65">
        <f>VLOOKUP($A20,'Return Data'!$B$7:$R$2700,4,0)</f>
        <v>10.4345</v>
      </c>
      <c r="D20" s="65">
        <f>VLOOKUP($A20,'Return Data'!$B$7:$R$2700,10,0)</f>
        <v>0.59870000000000001</v>
      </c>
      <c r="E20" s="66">
        <f t="shared" si="0"/>
        <v>21</v>
      </c>
      <c r="F20" s="65">
        <f>VLOOKUP($A20,'Return Data'!$B$7:$R$2700,11,0)</f>
        <v>0.96960000000000002</v>
      </c>
      <c r="G20" s="66">
        <f t="shared" si="1"/>
        <v>20</v>
      </c>
      <c r="H20" s="65">
        <f>VLOOKUP($A20,'Return Data'!$B$7:$R$2700,12,0)</f>
        <v>1.7821</v>
      </c>
      <c r="I20" s="66">
        <f t="shared" si="2"/>
        <v>20</v>
      </c>
      <c r="J20" s="65"/>
      <c r="K20" s="66"/>
      <c r="L20" s="65"/>
      <c r="M20" s="66"/>
      <c r="N20" s="65"/>
      <c r="O20" s="66"/>
      <c r="P20" s="65"/>
      <c r="Q20" s="66"/>
      <c r="R20" s="65">
        <f>VLOOKUP($A20,'Return Data'!$B$7:$R$2700,16,0)</f>
        <v>3.4554</v>
      </c>
      <c r="S20" s="67">
        <f t="shared" si="7"/>
        <v>22</v>
      </c>
    </row>
    <row r="21" spans="1:19" x14ac:dyDescent="0.3">
      <c r="A21" s="63" t="s">
        <v>1848</v>
      </c>
      <c r="B21" s="64">
        <f>VLOOKUP($A21,'Return Data'!$B$7:$R$2700,3,0)</f>
        <v>44174</v>
      </c>
      <c r="C21" s="65">
        <f>VLOOKUP($A21,'Return Data'!$B$7:$R$2700,4,0)</f>
        <v>25.8582</v>
      </c>
      <c r="D21" s="65">
        <f>VLOOKUP($A21,'Return Data'!$B$7:$R$2700,10,0)</f>
        <v>0.69940000000000002</v>
      </c>
      <c r="E21" s="66">
        <f t="shared" si="0"/>
        <v>19</v>
      </c>
      <c r="F21" s="65">
        <f>VLOOKUP($A21,'Return Data'!$B$7:$R$2700,11,0)</f>
        <v>0.74609999999999999</v>
      </c>
      <c r="G21" s="66">
        <f t="shared" si="1"/>
        <v>22</v>
      </c>
      <c r="H21" s="65">
        <f>VLOOKUP($A21,'Return Data'!$B$7:$R$2700,12,0)</f>
        <v>1.5094000000000001</v>
      </c>
      <c r="I21" s="66">
        <f t="shared" si="2"/>
        <v>21</v>
      </c>
      <c r="J21" s="65">
        <f>VLOOKUP($A21,'Return Data'!$B$7:$R$2700,13,0)</f>
        <v>2.5135000000000001</v>
      </c>
      <c r="K21" s="66">
        <f t="shared" si="3"/>
        <v>21</v>
      </c>
      <c r="L21" s="65">
        <f>VLOOKUP($A21,'Return Data'!$B$7:$R$2700,17,0)</f>
        <v>3.9561999999999999</v>
      </c>
      <c r="M21" s="66">
        <f t="shared" si="4"/>
        <v>18</v>
      </c>
      <c r="N21" s="65">
        <f>VLOOKUP($A21,'Return Data'!$B$7:$R$2700,14,0)</f>
        <v>4.4442000000000004</v>
      </c>
      <c r="O21" s="66">
        <f t="shared" si="5"/>
        <v>16</v>
      </c>
      <c r="P21" s="65">
        <f>VLOOKUP($A21,'Return Data'!$B$7:$R$2700,15,0)</f>
        <v>5.0750000000000002</v>
      </c>
      <c r="Q21" s="66">
        <f t="shared" si="6"/>
        <v>15</v>
      </c>
      <c r="R21" s="65">
        <f>VLOOKUP($A21,'Return Data'!$B$7:$R$2700,16,0)</f>
        <v>6.8173000000000004</v>
      </c>
      <c r="S21" s="67">
        <f t="shared" si="7"/>
        <v>7</v>
      </c>
    </row>
    <row r="22" spans="1:19" x14ac:dyDescent="0.3">
      <c r="A22" s="63" t="s">
        <v>1849</v>
      </c>
      <c r="B22" s="64">
        <f>VLOOKUP($A22,'Return Data'!$B$7:$R$2700,3,0)</f>
        <v>44174</v>
      </c>
      <c r="C22" s="65">
        <f>VLOOKUP($A22,'Return Data'!$B$7:$R$2700,4,0)</f>
        <v>28.695900000000002</v>
      </c>
      <c r="D22" s="65">
        <f>VLOOKUP($A22,'Return Data'!$B$7:$R$2700,10,0)</f>
        <v>0.90329999999999999</v>
      </c>
      <c r="E22" s="66">
        <f t="shared" si="0"/>
        <v>6</v>
      </c>
      <c r="F22" s="65">
        <f>VLOOKUP($A22,'Return Data'!$B$7:$R$2700,11,0)</f>
        <v>1.3402000000000001</v>
      </c>
      <c r="G22" s="66">
        <f t="shared" si="1"/>
        <v>7</v>
      </c>
      <c r="H22" s="65">
        <f>VLOOKUP($A22,'Return Data'!$B$7:$R$2700,12,0)</f>
        <v>2.8338999999999999</v>
      </c>
      <c r="I22" s="66">
        <f t="shared" si="2"/>
        <v>8</v>
      </c>
      <c r="J22" s="65">
        <f>VLOOKUP($A22,'Return Data'!$B$7:$R$2700,13,0)</f>
        <v>4.1536999999999997</v>
      </c>
      <c r="K22" s="66">
        <f t="shared" si="3"/>
        <v>7</v>
      </c>
      <c r="L22" s="65">
        <f>VLOOKUP($A22,'Return Data'!$B$7:$R$2700,17,0)</f>
        <v>5.1688000000000001</v>
      </c>
      <c r="M22" s="66">
        <f t="shared" si="4"/>
        <v>7</v>
      </c>
      <c r="N22" s="65">
        <f>VLOOKUP($A22,'Return Data'!$B$7:$R$2700,14,0)</f>
        <v>5.5538999999999996</v>
      </c>
      <c r="O22" s="66">
        <f t="shared" si="5"/>
        <v>4</v>
      </c>
      <c r="P22" s="65">
        <f>VLOOKUP($A22,'Return Data'!$B$7:$R$2700,15,0)</f>
        <v>5.8449</v>
      </c>
      <c r="Q22" s="66">
        <f t="shared" si="6"/>
        <v>3</v>
      </c>
      <c r="R22" s="65">
        <f>VLOOKUP($A22,'Return Data'!$B$7:$R$2700,16,0)</f>
        <v>7.1787999999999998</v>
      </c>
      <c r="S22" s="67">
        <f t="shared" si="7"/>
        <v>3</v>
      </c>
    </row>
    <row r="23" spans="1:19" x14ac:dyDescent="0.3">
      <c r="A23" s="63" t="s">
        <v>1850</v>
      </c>
      <c r="B23" s="64">
        <f>VLOOKUP($A23,'Return Data'!$B$7:$R$2700,3,0)</f>
        <v>44174</v>
      </c>
      <c r="C23" s="65">
        <f>VLOOKUP($A23,'Return Data'!$B$7:$R$2700,4,0)</f>
        <v>14.797000000000001</v>
      </c>
      <c r="D23" s="65">
        <f>VLOOKUP($A23,'Return Data'!$B$7:$R$2700,10,0)</f>
        <v>0.90010000000000001</v>
      </c>
      <c r="E23" s="66">
        <f t="shared" si="0"/>
        <v>8</v>
      </c>
      <c r="F23" s="65">
        <f>VLOOKUP($A23,'Return Data'!$B$7:$R$2700,11,0)</f>
        <v>1.5580000000000001</v>
      </c>
      <c r="G23" s="66">
        <f t="shared" si="1"/>
        <v>2</v>
      </c>
      <c r="H23" s="65">
        <f>VLOOKUP($A23,'Return Data'!$B$7:$R$2700,12,0)</f>
        <v>3.1652999999999998</v>
      </c>
      <c r="I23" s="66">
        <f t="shared" si="2"/>
        <v>2</v>
      </c>
      <c r="J23" s="65">
        <f>VLOOKUP($A23,'Return Data'!$B$7:$R$2700,13,0)</f>
        <v>4.6020000000000003</v>
      </c>
      <c r="K23" s="66">
        <f t="shared" si="3"/>
        <v>2</v>
      </c>
      <c r="L23" s="65">
        <f>VLOOKUP($A23,'Return Data'!$B$7:$R$2700,17,0)</f>
        <v>5.3444000000000003</v>
      </c>
      <c r="M23" s="66">
        <f t="shared" si="4"/>
        <v>1</v>
      </c>
      <c r="N23" s="65">
        <f>VLOOKUP($A23,'Return Data'!$B$7:$R$2700,14,0)</f>
        <v>5.5799000000000003</v>
      </c>
      <c r="O23" s="66">
        <f t="shared" si="5"/>
        <v>2</v>
      </c>
      <c r="P23" s="65">
        <f>VLOOKUP($A23,'Return Data'!$B$7:$R$2700,15,0)</f>
        <v>5.8163999999999998</v>
      </c>
      <c r="Q23" s="66">
        <f t="shared" si="6"/>
        <v>4</v>
      </c>
      <c r="R23" s="65">
        <f>VLOOKUP($A23,'Return Data'!$B$7:$R$2700,16,0)</f>
        <v>6.2640000000000002</v>
      </c>
      <c r="S23" s="67">
        <f t="shared" si="7"/>
        <v>12</v>
      </c>
    </row>
    <row r="24" spans="1:19" x14ac:dyDescent="0.3">
      <c r="A24" s="63" t="s">
        <v>1851</v>
      </c>
      <c r="B24" s="64">
        <f>VLOOKUP($A24,'Return Data'!$B$7:$R$2700,3,0)</f>
        <v>44174</v>
      </c>
      <c r="C24" s="65">
        <f>VLOOKUP($A24,'Return Data'!$B$7:$R$2700,4,0)</f>
        <v>10.8683</v>
      </c>
      <c r="D24" s="65">
        <f>VLOOKUP($A24,'Return Data'!$B$7:$R$2700,10,0)</f>
        <v>0.67810000000000004</v>
      </c>
      <c r="E24" s="66">
        <f t="shared" si="0"/>
        <v>20</v>
      </c>
      <c r="F24" s="65">
        <f>VLOOKUP($A24,'Return Data'!$B$7:$R$2700,11,0)</f>
        <v>0.90800000000000003</v>
      </c>
      <c r="G24" s="66">
        <f t="shared" si="1"/>
        <v>21</v>
      </c>
      <c r="H24" s="65">
        <f>VLOOKUP($A24,'Return Data'!$B$7:$R$2700,12,0)</f>
        <v>2.2532999999999999</v>
      </c>
      <c r="I24" s="66">
        <f t="shared" si="2"/>
        <v>17</v>
      </c>
      <c r="J24" s="65">
        <f>VLOOKUP($A24,'Return Data'!$B$7:$R$2700,13,0)</f>
        <v>3.3559999999999999</v>
      </c>
      <c r="K24" s="66">
        <f t="shared" si="3"/>
        <v>17</v>
      </c>
      <c r="L24" s="65"/>
      <c r="M24" s="66"/>
      <c r="N24" s="65"/>
      <c r="O24" s="66"/>
      <c r="P24" s="65"/>
      <c r="Q24" s="66"/>
      <c r="R24" s="65">
        <f>VLOOKUP($A24,'Return Data'!$B$7:$R$2700,16,0)</f>
        <v>4.5434000000000001</v>
      </c>
      <c r="S24" s="67">
        <f t="shared" si="7"/>
        <v>20</v>
      </c>
    </row>
    <row r="25" spans="1:19" x14ac:dyDescent="0.3">
      <c r="A25" s="63" t="s">
        <v>1852</v>
      </c>
      <c r="B25" s="64">
        <f>VLOOKUP($A25,'Return Data'!$B$7:$R$2700,3,0)</f>
        <v>44174</v>
      </c>
      <c r="C25" s="65">
        <f>VLOOKUP($A25,'Return Data'!$B$7:$R$2700,4,0)</f>
        <v>10.065099999999999</v>
      </c>
      <c r="D25" s="65"/>
      <c r="E25" s="66"/>
      <c r="F25" s="65"/>
      <c r="G25" s="66"/>
      <c r="H25" s="65"/>
      <c r="I25" s="66"/>
      <c r="J25" s="65"/>
      <c r="K25" s="66"/>
      <c r="L25" s="65"/>
      <c r="M25" s="66"/>
      <c r="N25" s="65"/>
      <c r="O25" s="66"/>
      <c r="P25" s="65"/>
      <c r="Q25" s="66"/>
      <c r="R25" s="65">
        <f>VLOOKUP($A25,'Return Data'!$B$7:$R$2700,16,0)</f>
        <v>0.65100000000000002</v>
      </c>
      <c r="S25" s="67">
        <f t="shared" si="7"/>
        <v>27</v>
      </c>
    </row>
    <row r="26" spans="1:19" x14ac:dyDescent="0.3">
      <c r="A26" s="63" t="s">
        <v>1853</v>
      </c>
      <c r="B26" s="64">
        <f>VLOOKUP($A26,'Return Data'!$B$7:$R$2700,3,0)</f>
        <v>44174</v>
      </c>
      <c r="C26" s="65">
        <f>VLOOKUP($A26,'Return Data'!$B$7:$R$2700,4,0)</f>
        <v>10.138999999999999</v>
      </c>
      <c r="D26" s="65"/>
      <c r="E26" s="66"/>
      <c r="F26" s="65"/>
      <c r="G26" s="66"/>
      <c r="H26" s="65"/>
      <c r="I26" s="66"/>
      <c r="J26" s="65"/>
      <c r="K26" s="66"/>
      <c r="L26" s="65"/>
      <c r="M26" s="66"/>
      <c r="N26" s="65"/>
      <c r="O26" s="66"/>
      <c r="P26" s="65"/>
      <c r="Q26" s="66"/>
      <c r="R26" s="65">
        <f>VLOOKUP($A26,'Return Data'!$B$7:$R$2700,16,0)</f>
        <v>1.39</v>
      </c>
      <c r="S26" s="67">
        <f t="shared" si="7"/>
        <v>26</v>
      </c>
    </row>
    <row r="27" spans="1:19" x14ac:dyDescent="0.3">
      <c r="A27" s="63" t="s">
        <v>1854</v>
      </c>
      <c r="B27" s="64">
        <f>VLOOKUP($A27,'Return Data'!$B$7:$R$2700,3,0)</f>
        <v>44174</v>
      </c>
      <c r="C27" s="65">
        <f>VLOOKUP($A27,'Return Data'!$B$7:$R$2700,4,0)</f>
        <v>20.592199999999998</v>
      </c>
      <c r="D27" s="65">
        <f>VLOOKUP($A27,'Return Data'!$B$7:$R$2700,10,0)</f>
        <v>0.8962</v>
      </c>
      <c r="E27" s="66">
        <f t="shared" si="0"/>
        <v>10</v>
      </c>
      <c r="F27" s="65">
        <f>VLOOKUP($A27,'Return Data'!$B$7:$R$2700,11,0)</f>
        <v>1.39</v>
      </c>
      <c r="G27" s="66">
        <f t="shared" si="1"/>
        <v>5</v>
      </c>
      <c r="H27" s="65">
        <f>VLOOKUP($A27,'Return Data'!$B$7:$R$2700,12,0)</f>
        <v>2.8330000000000002</v>
      </c>
      <c r="I27" s="66">
        <f t="shared" si="2"/>
        <v>9</v>
      </c>
      <c r="J27" s="65">
        <f>VLOOKUP($A27,'Return Data'!$B$7:$R$2700,13,0)</f>
        <v>4.1266999999999996</v>
      </c>
      <c r="K27" s="66">
        <f t="shared" si="3"/>
        <v>8</v>
      </c>
      <c r="L27" s="65">
        <f>VLOOKUP($A27,'Return Data'!$B$7:$R$2700,17,0)</f>
        <v>5.2211999999999996</v>
      </c>
      <c r="M27" s="66">
        <f t="shared" si="4"/>
        <v>5</v>
      </c>
      <c r="N27" s="65">
        <f>VLOOKUP($A27,'Return Data'!$B$7:$R$2700,14,0)</f>
        <v>5.7106000000000003</v>
      </c>
      <c r="O27" s="66">
        <f t="shared" si="5"/>
        <v>1</v>
      </c>
      <c r="P27" s="65">
        <f>VLOOKUP($A27,'Return Data'!$B$7:$R$2700,15,0)</f>
        <v>5.8659999999999997</v>
      </c>
      <c r="Q27" s="66">
        <f t="shared" si="6"/>
        <v>2</v>
      </c>
      <c r="R27" s="65">
        <f>VLOOKUP($A27,'Return Data'!$B$7:$R$2700,16,0)</f>
        <v>7.3670999999999998</v>
      </c>
      <c r="S27" s="67">
        <f t="shared" si="7"/>
        <v>1</v>
      </c>
    </row>
    <row r="28" spans="1:19" x14ac:dyDescent="0.3">
      <c r="A28" s="63" t="s">
        <v>1855</v>
      </c>
      <c r="B28" s="64">
        <f>VLOOKUP($A28,'Return Data'!$B$7:$R$2700,3,0)</f>
        <v>44174</v>
      </c>
      <c r="C28" s="65">
        <f>VLOOKUP($A28,'Return Data'!$B$7:$R$2700,4,0)</f>
        <v>14.4277</v>
      </c>
      <c r="D28" s="65">
        <f>VLOOKUP($A28,'Return Data'!$B$7:$R$2700,10,0)</f>
        <v>1.0124</v>
      </c>
      <c r="E28" s="66">
        <f t="shared" si="0"/>
        <v>1</v>
      </c>
      <c r="F28" s="65">
        <f>VLOOKUP($A28,'Return Data'!$B$7:$R$2700,11,0)</f>
        <v>1.3338000000000001</v>
      </c>
      <c r="G28" s="66">
        <f t="shared" si="1"/>
        <v>8</v>
      </c>
      <c r="H28" s="65">
        <f>VLOOKUP($A28,'Return Data'!$B$7:$R$2700,12,0)</f>
        <v>2.327</v>
      </c>
      <c r="I28" s="66">
        <f t="shared" si="2"/>
        <v>15</v>
      </c>
      <c r="J28" s="65">
        <f>VLOOKUP($A28,'Return Data'!$B$7:$R$2700,13,0)</f>
        <v>3.6391</v>
      </c>
      <c r="K28" s="66">
        <f t="shared" si="3"/>
        <v>15</v>
      </c>
      <c r="L28" s="65">
        <f>VLOOKUP($A28,'Return Data'!$B$7:$R$2700,17,0)</f>
        <v>4.7956000000000003</v>
      </c>
      <c r="M28" s="66">
        <f t="shared" si="4"/>
        <v>14</v>
      </c>
      <c r="N28" s="65">
        <f>VLOOKUP($A28,'Return Data'!$B$7:$R$2700,14,0)</f>
        <v>5.0563000000000002</v>
      </c>
      <c r="O28" s="66">
        <f t="shared" si="5"/>
        <v>14</v>
      </c>
      <c r="P28" s="65">
        <f>VLOOKUP($A28,'Return Data'!$B$7:$R$2700,15,0)</f>
        <v>5.5106999999999999</v>
      </c>
      <c r="Q28" s="66">
        <f t="shared" si="6"/>
        <v>12</v>
      </c>
      <c r="R28" s="65">
        <f>VLOOKUP($A28,'Return Data'!$B$7:$R$2700,16,0)</f>
        <v>6.0004999999999997</v>
      </c>
      <c r="S28" s="67">
        <f t="shared" si="7"/>
        <v>14</v>
      </c>
    </row>
    <row r="29" spans="1:19" x14ac:dyDescent="0.3">
      <c r="A29" s="63" t="s">
        <v>1856</v>
      </c>
      <c r="B29" s="64">
        <f>VLOOKUP($A29,'Return Data'!$B$7:$R$2700,3,0)</f>
        <v>44174</v>
      </c>
      <c r="C29" s="65">
        <f>VLOOKUP($A29,'Return Data'!$B$7:$R$2700,4,0)</f>
        <v>11.500299999999999</v>
      </c>
      <c r="D29" s="65">
        <f>VLOOKUP($A29,'Return Data'!$B$7:$R$2700,10,0)</f>
        <v>0.59830000000000005</v>
      </c>
      <c r="E29" s="66">
        <f t="shared" si="0"/>
        <v>22</v>
      </c>
      <c r="F29" s="65">
        <f>VLOOKUP($A29,'Return Data'!$B$7:$R$2700,11,0)</f>
        <v>0.45860000000000001</v>
      </c>
      <c r="G29" s="66">
        <f t="shared" si="1"/>
        <v>24</v>
      </c>
      <c r="H29" s="65">
        <f>VLOOKUP($A29,'Return Data'!$B$7:$R$2700,12,0)</f>
        <v>1.1379999999999999</v>
      </c>
      <c r="I29" s="66">
        <f t="shared" si="2"/>
        <v>23</v>
      </c>
      <c r="J29" s="65">
        <f>VLOOKUP($A29,'Return Data'!$B$7:$R$2700,13,0)</f>
        <v>2.1903999999999999</v>
      </c>
      <c r="K29" s="66">
        <f t="shared" si="3"/>
        <v>22</v>
      </c>
      <c r="L29" s="65">
        <f>VLOOKUP($A29,'Return Data'!$B$7:$R$2700,17,0)</f>
        <v>2.9971999999999999</v>
      </c>
      <c r="M29" s="66">
        <f t="shared" si="4"/>
        <v>19</v>
      </c>
      <c r="N29" s="65">
        <f>VLOOKUP($A29,'Return Data'!$B$7:$R$2700,14,0)</f>
        <v>1.7864</v>
      </c>
      <c r="O29" s="66">
        <f t="shared" si="5"/>
        <v>17</v>
      </c>
      <c r="P29" s="65"/>
      <c r="Q29" s="66"/>
      <c r="R29" s="65">
        <f>VLOOKUP($A29,'Return Data'!$B$7:$R$2700,16,0)</f>
        <v>3.0596000000000001</v>
      </c>
      <c r="S29" s="67">
        <f t="shared" si="7"/>
        <v>23</v>
      </c>
    </row>
    <row r="30" spans="1:19" x14ac:dyDescent="0.3">
      <c r="A30" s="63" t="s">
        <v>1857</v>
      </c>
      <c r="B30" s="64">
        <f>VLOOKUP($A30,'Return Data'!$B$7:$R$2700,3,0)</f>
        <v>44174</v>
      </c>
      <c r="C30" s="65">
        <f>VLOOKUP($A30,'Return Data'!$B$7:$R$2700,4,0)</f>
        <v>25.926200000000001</v>
      </c>
      <c r="D30" s="65">
        <f>VLOOKUP($A30,'Return Data'!$B$7:$R$2700,10,0)</f>
        <v>0.77549999999999997</v>
      </c>
      <c r="E30" s="66">
        <f t="shared" si="0"/>
        <v>18</v>
      </c>
      <c r="F30" s="65">
        <f>VLOOKUP($A30,'Return Data'!$B$7:$R$2700,11,0)</f>
        <v>1.0217000000000001</v>
      </c>
      <c r="G30" s="66">
        <f t="shared" si="1"/>
        <v>18</v>
      </c>
      <c r="H30" s="65">
        <f>VLOOKUP($A30,'Return Data'!$B$7:$R$2700,12,0)</f>
        <v>1.9236</v>
      </c>
      <c r="I30" s="66">
        <f t="shared" si="2"/>
        <v>19</v>
      </c>
      <c r="J30" s="65">
        <f>VLOOKUP($A30,'Return Data'!$B$7:$R$2700,13,0)</f>
        <v>3.2919999999999998</v>
      </c>
      <c r="K30" s="66">
        <f t="shared" si="3"/>
        <v>18</v>
      </c>
      <c r="L30" s="65">
        <f>VLOOKUP($A30,'Return Data'!$B$7:$R$2700,17,0)</f>
        <v>4.7241999999999997</v>
      </c>
      <c r="M30" s="66">
        <f t="shared" si="4"/>
        <v>15</v>
      </c>
      <c r="N30" s="65">
        <f>VLOOKUP($A30,'Return Data'!$B$7:$R$2700,14,0)</f>
        <v>5.2457000000000003</v>
      </c>
      <c r="O30" s="66">
        <f t="shared" si="5"/>
        <v>12</v>
      </c>
      <c r="P30" s="65">
        <f>VLOOKUP($A30,'Return Data'!$B$7:$R$2700,15,0)</f>
        <v>5.5076999999999998</v>
      </c>
      <c r="Q30" s="66">
        <f t="shared" si="6"/>
        <v>13</v>
      </c>
      <c r="R30" s="65">
        <f>VLOOKUP($A30,'Return Data'!$B$7:$R$2700,16,0)</f>
        <v>6.9851000000000001</v>
      </c>
      <c r="S30" s="67">
        <f t="shared" si="7"/>
        <v>5</v>
      </c>
    </row>
    <row r="31" spans="1:19" x14ac:dyDescent="0.3">
      <c r="A31" s="63" t="s">
        <v>1858</v>
      </c>
      <c r="B31" s="64">
        <f>VLOOKUP($A31,'Return Data'!$B$7:$R$2700,3,0)</f>
        <v>44174</v>
      </c>
      <c r="C31" s="65">
        <f>VLOOKUP($A31,'Return Data'!$B$7:$R$2700,4,0)</f>
        <v>10.293100000000001</v>
      </c>
      <c r="D31" s="65">
        <f>VLOOKUP($A31,'Return Data'!$B$7:$R$2700,10,0)</f>
        <v>0.95830000000000004</v>
      </c>
      <c r="E31" s="66">
        <f t="shared" si="0"/>
        <v>3</v>
      </c>
      <c r="F31" s="65">
        <f>VLOOKUP($A31,'Return Data'!$B$7:$R$2700,11,0)</f>
        <v>1.8201000000000001</v>
      </c>
      <c r="G31" s="66">
        <f t="shared" si="1"/>
        <v>1</v>
      </c>
      <c r="H31" s="65"/>
      <c r="I31" s="66"/>
      <c r="J31" s="65"/>
      <c r="K31" s="66"/>
      <c r="L31" s="65"/>
      <c r="M31" s="66"/>
      <c r="N31" s="65"/>
      <c r="O31" s="66"/>
      <c r="P31" s="65"/>
      <c r="Q31" s="66"/>
      <c r="R31" s="65">
        <f>VLOOKUP($A31,'Return Data'!$B$7:$R$2700,16,0)</f>
        <v>2.931</v>
      </c>
      <c r="S31" s="67">
        <f t="shared" si="7"/>
        <v>24</v>
      </c>
    </row>
    <row r="32" spans="1:19" x14ac:dyDescent="0.3">
      <c r="A32" s="63" t="s">
        <v>1859</v>
      </c>
      <c r="B32" s="64">
        <f>VLOOKUP($A32,'Return Data'!$B$7:$R$2700,3,0)</f>
        <v>44174</v>
      </c>
      <c r="C32" s="65">
        <f>VLOOKUP($A32,'Return Data'!$B$7:$R$2700,4,0)</f>
        <v>11.141500000000001</v>
      </c>
      <c r="D32" s="65">
        <f>VLOOKUP($A32,'Return Data'!$B$7:$R$2700,10,0)</f>
        <v>0.9788</v>
      </c>
      <c r="E32" s="66">
        <f t="shared" si="0"/>
        <v>2</v>
      </c>
      <c r="F32" s="65">
        <f>VLOOKUP($A32,'Return Data'!$B$7:$R$2700,11,0)</f>
        <v>1.5337000000000001</v>
      </c>
      <c r="G32" s="66">
        <f t="shared" si="1"/>
        <v>3</v>
      </c>
      <c r="H32" s="65">
        <f>VLOOKUP($A32,'Return Data'!$B$7:$R$2700,12,0)</f>
        <v>3.3266</v>
      </c>
      <c r="I32" s="66">
        <f t="shared" si="2"/>
        <v>1</v>
      </c>
      <c r="J32" s="65">
        <f>VLOOKUP($A32,'Return Data'!$B$7:$R$2700,13,0)</f>
        <v>4.7930999999999999</v>
      </c>
      <c r="K32" s="66">
        <f t="shared" si="3"/>
        <v>1</v>
      </c>
      <c r="L32" s="65"/>
      <c r="M32" s="66"/>
      <c r="N32" s="65"/>
      <c r="O32" s="66"/>
      <c r="P32" s="65"/>
      <c r="Q32" s="66"/>
      <c r="R32" s="65">
        <f>VLOOKUP($A32,'Return Data'!$B$7:$R$2700,16,0)</f>
        <v>5.6165000000000003</v>
      </c>
      <c r="S32" s="67">
        <f t="shared" si="7"/>
        <v>17</v>
      </c>
    </row>
    <row r="33" spans="1:19" x14ac:dyDescent="0.3">
      <c r="A33" s="63" t="s">
        <v>1860</v>
      </c>
      <c r="B33" s="64">
        <f>VLOOKUP($A33,'Return Data'!$B$7:$R$2700,3,0)</f>
        <v>44174</v>
      </c>
      <c r="C33" s="65">
        <f>VLOOKUP($A33,'Return Data'!$B$7:$R$2700,4,0)</f>
        <v>10.9559</v>
      </c>
      <c r="D33" s="65">
        <f>VLOOKUP($A33,'Return Data'!$B$7:$R$2700,10,0)</f>
        <v>0.81159999999999999</v>
      </c>
      <c r="E33" s="66">
        <f t="shared" si="0"/>
        <v>16</v>
      </c>
      <c r="F33" s="65">
        <f>VLOOKUP($A33,'Return Data'!$B$7:$R$2700,11,0)</f>
        <v>1.2036</v>
      </c>
      <c r="G33" s="66">
        <f t="shared" si="1"/>
        <v>15</v>
      </c>
      <c r="H33" s="65">
        <f>VLOOKUP($A33,'Return Data'!$B$7:$R$2700,12,0)</f>
        <v>2.8694000000000002</v>
      </c>
      <c r="I33" s="66">
        <f t="shared" si="2"/>
        <v>5</v>
      </c>
      <c r="J33" s="65">
        <f>VLOOKUP($A33,'Return Data'!$B$7:$R$2700,13,0)</f>
        <v>4.3558000000000003</v>
      </c>
      <c r="K33" s="66">
        <f t="shared" si="3"/>
        <v>3</v>
      </c>
      <c r="L33" s="65"/>
      <c r="M33" s="66"/>
      <c r="N33" s="65"/>
      <c r="O33" s="66"/>
      <c r="P33" s="65"/>
      <c r="Q33" s="66"/>
      <c r="R33" s="65">
        <f>VLOOKUP($A33,'Return Data'!$B$7:$R$2700,16,0)</f>
        <v>5.1944999999999997</v>
      </c>
      <c r="S33" s="67">
        <f t="shared" si="7"/>
        <v>19</v>
      </c>
    </row>
    <row r="34" spans="1:19" x14ac:dyDescent="0.3">
      <c r="A34" s="63" t="s">
        <v>1861</v>
      </c>
      <c r="B34" s="64">
        <f>VLOOKUP($A34,'Return Data'!$B$7:$R$2700,3,0)</f>
        <v>44174</v>
      </c>
      <c r="C34" s="65">
        <f>VLOOKUP($A34,'Return Data'!$B$7:$R$2700,4,0)</f>
        <v>27.058</v>
      </c>
      <c r="D34" s="65">
        <f>VLOOKUP($A34,'Return Data'!$B$7:$R$2700,10,0)</f>
        <v>0.89759999999999995</v>
      </c>
      <c r="E34" s="66">
        <f t="shared" si="0"/>
        <v>9</v>
      </c>
      <c r="F34" s="65">
        <f>VLOOKUP($A34,'Return Data'!$B$7:$R$2700,11,0)</f>
        <v>1.4309000000000001</v>
      </c>
      <c r="G34" s="66">
        <f t="shared" si="1"/>
        <v>4</v>
      </c>
      <c r="H34" s="65">
        <f>VLOOKUP($A34,'Return Data'!$B$7:$R$2700,12,0)</f>
        <v>2.8571</v>
      </c>
      <c r="I34" s="66">
        <f t="shared" si="2"/>
        <v>6</v>
      </c>
      <c r="J34" s="65">
        <f>VLOOKUP($A34,'Return Data'!$B$7:$R$2700,13,0)</f>
        <v>4.1554000000000002</v>
      </c>
      <c r="K34" s="66">
        <f t="shared" si="3"/>
        <v>6</v>
      </c>
      <c r="L34" s="65">
        <f>VLOOKUP($A34,'Return Data'!$B$7:$R$2700,17,0)</f>
        <v>5.2339000000000002</v>
      </c>
      <c r="M34" s="66">
        <f t="shared" si="4"/>
        <v>4</v>
      </c>
      <c r="N34" s="65">
        <f>VLOOKUP($A34,'Return Data'!$B$7:$R$2700,14,0)</f>
        <v>5.5446999999999997</v>
      </c>
      <c r="O34" s="66">
        <f t="shared" si="5"/>
        <v>5</v>
      </c>
      <c r="P34" s="65">
        <f>VLOOKUP($A34,'Return Data'!$B$7:$R$2700,15,0)</f>
        <v>5.7740999999999998</v>
      </c>
      <c r="Q34" s="66">
        <f t="shared" si="6"/>
        <v>5</v>
      </c>
      <c r="R34" s="65">
        <f>VLOOKUP($A34,'Return Data'!$B$7:$R$2700,16,0)</f>
        <v>7.1275000000000004</v>
      </c>
      <c r="S34" s="67">
        <f t="shared" si="7"/>
        <v>4</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0.78241199999999989</v>
      </c>
      <c r="E36" s="74"/>
      <c r="F36" s="75">
        <f>AVERAGE(F8:F34)</f>
        <v>1.1182360000000002</v>
      </c>
      <c r="G36" s="74"/>
      <c r="H36" s="75">
        <f>AVERAGE(H8:H34)</f>
        <v>2.3174291666666669</v>
      </c>
      <c r="I36" s="74"/>
      <c r="J36" s="75">
        <f>AVERAGE(J8:J34)</f>
        <v>3.6068652173913049</v>
      </c>
      <c r="K36" s="74"/>
      <c r="L36" s="75">
        <f>AVERAGE(L8:L34)</f>
        <v>4.7124500000000005</v>
      </c>
      <c r="M36" s="74"/>
      <c r="N36" s="75">
        <f>AVERAGE(N8:N34)</f>
        <v>5.1143470588235296</v>
      </c>
      <c r="O36" s="74"/>
      <c r="P36" s="75">
        <f>AVERAGE(P8:P34)</f>
        <v>5.6447799999999999</v>
      </c>
      <c r="Q36" s="74"/>
      <c r="R36" s="75">
        <f>AVERAGE(R8:R34)</f>
        <v>5.3984037037037034</v>
      </c>
      <c r="S36" s="76"/>
    </row>
    <row r="37" spans="1:19" x14ac:dyDescent="0.3">
      <c r="A37" s="73" t="s">
        <v>28</v>
      </c>
      <c r="B37" s="74"/>
      <c r="C37" s="74"/>
      <c r="D37" s="75">
        <f>MIN(D8:D34)</f>
        <v>2.35E-2</v>
      </c>
      <c r="E37" s="74"/>
      <c r="F37" s="75">
        <f>MIN(F8:F34)</f>
        <v>-0.71379999999999999</v>
      </c>
      <c r="G37" s="74"/>
      <c r="H37" s="75">
        <f>MIN(H8:H34)</f>
        <v>-0.45679999999999998</v>
      </c>
      <c r="I37" s="74"/>
      <c r="J37" s="75">
        <f>MIN(J8:J34)</f>
        <v>0.18990000000000001</v>
      </c>
      <c r="K37" s="74"/>
      <c r="L37" s="75">
        <f>MIN(L8:L34)</f>
        <v>2.3969999999999998</v>
      </c>
      <c r="M37" s="74"/>
      <c r="N37" s="75">
        <f>MIN(N8:N34)</f>
        <v>1.7864</v>
      </c>
      <c r="O37" s="74"/>
      <c r="P37" s="75">
        <f>MIN(P8:P34)</f>
        <v>5.0750000000000002</v>
      </c>
      <c r="Q37" s="74"/>
      <c r="R37" s="75">
        <f>MIN(R8:R34)</f>
        <v>0.65100000000000002</v>
      </c>
      <c r="S37" s="76"/>
    </row>
    <row r="38" spans="1:19" ht="15" thickBot="1" x14ac:dyDescent="0.35">
      <c r="A38" s="77" t="s">
        <v>29</v>
      </c>
      <c r="B38" s="78"/>
      <c r="C38" s="78"/>
      <c r="D38" s="79">
        <f>MAX(D8:D34)</f>
        <v>1.0124</v>
      </c>
      <c r="E38" s="78"/>
      <c r="F38" s="79">
        <f>MAX(F8:F34)</f>
        <v>1.8201000000000001</v>
      </c>
      <c r="G38" s="78"/>
      <c r="H38" s="79">
        <f>MAX(H8:H34)</f>
        <v>3.3266</v>
      </c>
      <c r="I38" s="78"/>
      <c r="J38" s="79">
        <f>MAX(J8:J34)</f>
        <v>4.7930999999999999</v>
      </c>
      <c r="K38" s="78"/>
      <c r="L38" s="79">
        <f>MAX(L8:L34)</f>
        <v>5.3444000000000003</v>
      </c>
      <c r="M38" s="78"/>
      <c r="N38" s="79">
        <f>MAX(N8:N34)</f>
        <v>5.7106000000000003</v>
      </c>
      <c r="O38" s="78"/>
      <c r="P38" s="79">
        <f>MAX(P8:P34)</f>
        <v>5.8746</v>
      </c>
      <c r="Q38" s="78"/>
      <c r="R38" s="79">
        <f>MAX(R8:R34)</f>
        <v>7.3670999999999998</v>
      </c>
      <c r="S38" s="80"/>
    </row>
    <row r="39" spans="1:19" x14ac:dyDescent="0.3">
      <c r="A39" s="112" t="s">
        <v>432</v>
      </c>
    </row>
    <row r="40" spans="1:19" x14ac:dyDescent="0.3">
      <c r="A40" s="14" t="s">
        <v>340</v>
      </c>
    </row>
  </sheetData>
  <sheetProtection algorithmName="SHA-512" hashValue="B/Yb2SS+A3ADcV7OCuLVKXzCFkDoY2S6Q7Rr/GtjB+KYCuDG0ze+9cAv56Txc3rmumI7eK44mKxGK9HgqvT5GA==" saltValue="Yt71MW99iDBMiM0cn+p5x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9B7FB30-9F7D-4C54-B160-159766F96ECA}"/>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E1AEA-38B6-4E2F-A08A-BF4C0B71A165}">
  <sheetPr codeName="Sheet31"/>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1662</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616</v>
      </c>
      <c r="B8" s="64">
        <f>VLOOKUP($A8,'Return Data'!$B$7:$R$2700,3,0)</f>
        <v>44174</v>
      </c>
      <c r="C8" s="65">
        <f>VLOOKUP($A8,'Return Data'!$B$7:$R$2700,4,0)</f>
        <v>64.430000000000007</v>
      </c>
      <c r="D8" s="65">
        <f>VLOOKUP($A8,'Return Data'!$B$7:$R$2700,10,0)</f>
        <v>19.2486</v>
      </c>
      <c r="E8" s="66">
        <f>RANK(D8,D$8:D$10,0)</f>
        <v>3</v>
      </c>
      <c r="F8" s="65">
        <f>VLOOKUP($A8,'Return Data'!$B$7:$R$2700,11,0)</f>
        <v>34.173299999999998</v>
      </c>
      <c r="G8" s="66">
        <f>RANK(F8,F$8:F$10,0)</f>
        <v>3</v>
      </c>
      <c r="H8" s="65">
        <f>VLOOKUP($A8,'Return Data'!$B$7:$R$2700,12,0)</f>
        <v>29.637799999999999</v>
      </c>
      <c r="I8" s="66">
        <f>RANK(H8,H$8:H$10,0)</f>
        <v>2</v>
      </c>
      <c r="J8" s="65">
        <f>VLOOKUP($A8,'Return Data'!$B$7:$R$2700,13,0)</f>
        <v>21.9803</v>
      </c>
      <c r="K8" s="66">
        <f>RANK(J8,J$8:J$10,0)</f>
        <v>2</v>
      </c>
      <c r="L8" s="65">
        <f>VLOOKUP($A8,'Return Data'!$B$7:$R$2700,17,0)</f>
        <v>14.9793</v>
      </c>
      <c r="M8" s="66">
        <f>RANK(L8,L$8:L$10,0)</f>
        <v>1</v>
      </c>
      <c r="N8" s="65">
        <f>VLOOKUP($A8,'Return Data'!$B$7:$R$2700,14,0)</f>
        <v>9.5214999999999996</v>
      </c>
      <c r="O8" s="66">
        <f>RANK(N8,N$8:N$10,0)</f>
        <v>2</v>
      </c>
      <c r="P8" s="65">
        <f>VLOOKUP($A8,'Return Data'!$B$7:$R$2700,15,0)</f>
        <v>15.9781</v>
      </c>
      <c r="Q8" s="66">
        <f>RANK(P8,P$8:P$10,0)</f>
        <v>1</v>
      </c>
      <c r="R8" s="65">
        <f>VLOOKUP($A8,'Return Data'!$B$7:$R$2700,16,0)</f>
        <v>17.8505</v>
      </c>
      <c r="S8" s="67">
        <f>RANK(R8,R$8:R$10,0)</f>
        <v>1</v>
      </c>
    </row>
    <row r="9" spans="1:20" x14ac:dyDescent="0.3">
      <c r="A9" s="63" t="s">
        <v>618</v>
      </c>
      <c r="B9" s="64">
        <f>VLOOKUP($A9,'Return Data'!$B$7:$R$2700,3,0)</f>
        <v>44174</v>
      </c>
      <c r="C9" s="65">
        <f>VLOOKUP($A9,'Return Data'!$B$7:$R$2700,4,0)</f>
        <v>68.727000000000004</v>
      </c>
      <c r="D9" s="65">
        <f>VLOOKUP($A9,'Return Data'!$B$7:$R$2700,10,0)</f>
        <v>21.5869</v>
      </c>
      <c r="E9" s="66">
        <f>RANK(D9,D$8:D$10,0)</f>
        <v>2</v>
      </c>
      <c r="F9" s="65">
        <f>VLOOKUP($A9,'Return Data'!$B$7:$R$2700,11,0)</f>
        <v>36.111899999999999</v>
      </c>
      <c r="G9" s="66">
        <f>RANK(F9,F$8:F$10,0)</f>
        <v>2</v>
      </c>
      <c r="H9" s="65">
        <f>VLOOKUP($A9,'Return Data'!$B$7:$R$2700,12,0)</f>
        <v>26.842400000000001</v>
      </c>
      <c r="I9" s="66">
        <f>RANK(H9,H$8:H$10,0)</f>
        <v>3</v>
      </c>
      <c r="J9" s="65">
        <f>VLOOKUP($A9,'Return Data'!$B$7:$R$2700,13,0)</f>
        <v>15.8932</v>
      </c>
      <c r="K9" s="66">
        <f>RANK(J9,J$8:J$10,0)</f>
        <v>3</v>
      </c>
      <c r="L9" s="65">
        <f>VLOOKUP($A9,'Return Data'!$B$7:$R$2700,17,0)</f>
        <v>13.958399999999999</v>
      </c>
      <c r="M9" s="66">
        <f>RANK(L9,L$8:L$10,0)</f>
        <v>3</v>
      </c>
      <c r="N9" s="65">
        <f>VLOOKUP($A9,'Return Data'!$B$7:$R$2700,14,0)</f>
        <v>10.683999999999999</v>
      </c>
      <c r="O9" s="66">
        <f>RANK(N9,N$8:N$10,0)</f>
        <v>1</v>
      </c>
      <c r="P9" s="65">
        <f>VLOOKUP($A9,'Return Data'!$B$7:$R$2700,15,0)</f>
        <v>15.607900000000001</v>
      </c>
      <c r="Q9" s="66">
        <f>RANK(P9,P$8:P$10,0)</f>
        <v>2</v>
      </c>
      <c r="R9" s="65">
        <f>VLOOKUP($A9,'Return Data'!$B$7:$R$2700,16,0)</f>
        <v>14.5055</v>
      </c>
      <c r="S9" s="67">
        <f>RANK(R9,R$8:R$10,0)</f>
        <v>2</v>
      </c>
    </row>
    <row r="10" spans="1:20" x14ac:dyDescent="0.3">
      <c r="A10" s="63" t="s">
        <v>619</v>
      </c>
      <c r="B10" s="64">
        <f>VLOOKUP($A10,'Return Data'!$B$7:$R$2700,3,0)</f>
        <v>44174</v>
      </c>
      <c r="C10" s="65">
        <f>VLOOKUP($A10,'Return Data'!$B$7:$R$2700,4,0)</f>
        <v>40.0189101298728</v>
      </c>
      <c r="D10" s="65">
        <f>VLOOKUP($A10,'Return Data'!$B$7:$R$2700,10,0)</f>
        <v>26.8413</v>
      </c>
      <c r="E10" s="66">
        <f>RANK(D10,D$8:D$10,0)</f>
        <v>1</v>
      </c>
      <c r="F10" s="65">
        <f>VLOOKUP($A10,'Return Data'!$B$7:$R$2700,11,0)</f>
        <v>47.525500000000001</v>
      </c>
      <c r="G10" s="66">
        <f>RANK(F10,F$8:F$10,0)</f>
        <v>1</v>
      </c>
      <c r="H10" s="65">
        <f>VLOOKUP($A10,'Return Data'!$B$7:$R$2700,12,0)</f>
        <v>41.906599999999997</v>
      </c>
      <c r="I10" s="66">
        <f>RANK(H10,H$8:H$10,0)</f>
        <v>1</v>
      </c>
      <c r="J10" s="65">
        <f>VLOOKUP($A10,'Return Data'!$B$7:$R$2700,13,0)</f>
        <v>27.750599999999999</v>
      </c>
      <c r="K10" s="66">
        <f>RANK(J10,J$8:J$10,0)</f>
        <v>1</v>
      </c>
      <c r="L10" s="65">
        <f>VLOOKUP($A10,'Return Data'!$B$7:$R$2700,17,0)</f>
        <v>14.487</v>
      </c>
      <c r="M10" s="66">
        <f>RANK(L10,L$8:L$10,0)</f>
        <v>2</v>
      </c>
      <c r="N10" s="65">
        <f>VLOOKUP($A10,'Return Data'!$B$7:$R$2700,14,0)</f>
        <v>3.7179000000000002</v>
      </c>
      <c r="O10" s="66">
        <f>RANK(N10,N$8:N$10,0)</f>
        <v>3</v>
      </c>
      <c r="P10" s="65">
        <f>VLOOKUP($A10,'Return Data'!$B$7:$R$2700,15,0)</f>
        <v>10.1151</v>
      </c>
      <c r="Q10" s="66">
        <f>RANK(P10,P$8:P$10,0)</f>
        <v>3</v>
      </c>
      <c r="R10" s="65">
        <f>VLOOKUP($A10,'Return Data'!$B$7:$R$2700,16,0)</f>
        <v>11.152799999999999</v>
      </c>
      <c r="S10" s="67">
        <f>RANK(R10,R$8:R$10,0)</f>
        <v>3</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22.558933333333332</v>
      </c>
      <c r="E12" s="74"/>
      <c r="F12" s="75">
        <f>AVERAGE(F8:F10)</f>
        <v>39.27023333333333</v>
      </c>
      <c r="G12" s="74"/>
      <c r="H12" s="75">
        <f>AVERAGE(H8:H10)</f>
        <v>32.7956</v>
      </c>
      <c r="I12" s="74"/>
      <c r="J12" s="75">
        <f>AVERAGE(J8:J10)</f>
        <v>21.874700000000001</v>
      </c>
      <c r="K12" s="74"/>
      <c r="L12" s="75">
        <f>AVERAGE(L8:L10)</f>
        <v>14.4749</v>
      </c>
      <c r="M12" s="74"/>
      <c r="N12" s="75">
        <f>AVERAGE(N8:N10)</f>
        <v>7.9744666666666673</v>
      </c>
      <c r="O12" s="74"/>
      <c r="P12" s="75">
        <f>AVERAGE(P8:P10)</f>
        <v>13.900366666666665</v>
      </c>
      <c r="Q12" s="74"/>
      <c r="R12" s="75">
        <f>AVERAGE(R8:R10)</f>
        <v>14.502933333333333</v>
      </c>
      <c r="S12" s="76"/>
    </row>
    <row r="13" spans="1:20" x14ac:dyDescent="0.3">
      <c r="A13" s="73" t="s">
        <v>28</v>
      </c>
      <c r="B13" s="74"/>
      <c r="C13" s="74"/>
      <c r="D13" s="75">
        <f>MIN(D8:D10)</f>
        <v>19.2486</v>
      </c>
      <c r="E13" s="74"/>
      <c r="F13" s="75">
        <f>MIN(F8:F10)</f>
        <v>34.173299999999998</v>
      </c>
      <c r="G13" s="74"/>
      <c r="H13" s="75">
        <f>MIN(H8:H10)</f>
        <v>26.842400000000001</v>
      </c>
      <c r="I13" s="74"/>
      <c r="J13" s="75">
        <f>MIN(J8:J10)</f>
        <v>15.8932</v>
      </c>
      <c r="K13" s="74"/>
      <c r="L13" s="75">
        <f>MIN(L8:L10)</f>
        <v>13.958399999999999</v>
      </c>
      <c r="M13" s="74"/>
      <c r="N13" s="75">
        <f>MIN(N8:N10)</f>
        <v>3.7179000000000002</v>
      </c>
      <c r="O13" s="74"/>
      <c r="P13" s="75">
        <f>MIN(P8:P10)</f>
        <v>10.1151</v>
      </c>
      <c r="Q13" s="74"/>
      <c r="R13" s="75">
        <f>MIN(R8:R10)</f>
        <v>11.152799999999999</v>
      </c>
      <c r="S13" s="76"/>
    </row>
    <row r="14" spans="1:20" ht="15" thickBot="1" x14ac:dyDescent="0.35">
      <c r="A14" s="77" t="s">
        <v>29</v>
      </c>
      <c r="B14" s="78"/>
      <c r="C14" s="78"/>
      <c r="D14" s="79">
        <f>MAX(D8:D10)</f>
        <v>26.8413</v>
      </c>
      <c r="E14" s="78"/>
      <c r="F14" s="79">
        <f>MAX(F8:F10)</f>
        <v>47.525500000000001</v>
      </c>
      <c r="G14" s="78"/>
      <c r="H14" s="79">
        <f>MAX(H8:H10)</f>
        <v>41.906599999999997</v>
      </c>
      <c r="I14" s="78"/>
      <c r="J14" s="79">
        <f>MAX(J8:J10)</f>
        <v>27.750599999999999</v>
      </c>
      <c r="K14" s="78"/>
      <c r="L14" s="79">
        <f>MAX(L8:L10)</f>
        <v>14.9793</v>
      </c>
      <c r="M14" s="78"/>
      <c r="N14" s="79">
        <f>MAX(N8:N10)</f>
        <v>10.683999999999999</v>
      </c>
      <c r="O14" s="78"/>
      <c r="P14" s="79">
        <f>MAX(P8:P10)</f>
        <v>15.9781</v>
      </c>
      <c r="Q14" s="78"/>
      <c r="R14" s="79">
        <f>MAX(R8:R10)</f>
        <v>17.8505</v>
      </c>
      <c r="S14" s="80"/>
    </row>
    <row r="15" spans="1:20" x14ac:dyDescent="0.3">
      <c r="A15" s="112" t="s">
        <v>432</v>
      </c>
    </row>
    <row r="16" spans="1:20" x14ac:dyDescent="0.3">
      <c r="A16" s="14" t="s">
        <v>340</v>
      </c>
    </row>
  </sheetData>
  <sheetProtection algorithmName="SHA-512" hashValue="or2DOAFtVreGSKpxNIWA/UeyTirqUoPp1JFukaGtwoRKe+WDrXVJPjJlXWf+mzzMV9DCvSN8GX0po60KX/zxHw==" saltValue="zJPsg6Esfnva7WrVt2aYE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FA2CDA9-A616-40D8-A3FE-50C5DF5A16AF}"/>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35AE8-9F66-42DF-91EE-87DE4CDBE9EE}">
  <sheetPr codeName="Sheet32"/>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1663</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615</v>
      </c>
      <c r="B8" s="64">
        <f>VLOOKUP($A8,'Return Data'!$B$7:$R$2700,3,0)</f>
        <v>44174</v>
      </c>
      <c r="C8" s="65">
        <f>VLOOKUP($A8,'Return Data'!$B$7:$R$2700,4,0)</f>
        <v>58.08</v>
      </c>
      <c r="D8" s="65">
        <f>VLOOKUP($A8,'Return Data'!$B$7:$R$2700,10,0)</f>
        <v>18.8459</v>
      </c>
      <c r="E8" s="66">
        <f>RANK(D8,D$8:D$10,0)</f>
        <v>3</v>
      </c>
      <c r="F8" s="65">
        <f>VLOOKUP($A8,'Return Data'!$B$7:$R$2700,11,0)</f>
        <v>33.302700000000002</v>
      </c>
      <c r="G8" s="66">
        <f>RANK(F8,F$8:F$10,0)</f>
        <v>3</v>
      </c>
      <c r="H8" s="65">
        <f>VLOOKUP($A8,'Return Data'!$B$7:$R$2700,12,0)</f>
        <v>28.438700000000001</v>
      </c>
      <c r="I8" s="66">
        <f>RANK(H8,H$8:H$10,0)</f>
        <v>2</v>
      </c>
      <c r="J8" s="65">
        <f>VLOOKUP($A8,'Return Data'!$B$7:$R$2700,13,0)</f>
        <v>20.547899999999998</v>
      </c>
      <c r="K8" s="66">
        <f>RANK(J8,J$8:J$10,0)</f>
        <v>2</v>
      </c>
      <c r="L8" s="65">
        <f>VLOOKUP($A8,'Return Data'!$B$7:$R$2700,17,0)</f>
        <v>13.674099999999999</v>
      </c>
      <c r="M8" s="66">
        <f>RANK(L8,L$8:L$10,0)</f>
        <v>2</v>
      </c>
      <c r="N8" s="65">
        <f>VLOOKUP($A8,'Return Data'!$B$7:$R$2700,14,0)</f>
        <v>8.2085000000000008</v>
      </c>
      <c r="O8" s="66">
        <f>RANK(N8,N$8:N$10,0)</f>
        <v>2</v>
      </c>
      <c r="P8" s="65">
        <f>VLOOKUP($A8,'Return Data'!$B$7:$R$2700,15,0)</f>
        <v>14.361000000000001</v>
      </c>
      <c r="Q8" s="66">
        <f>RANK(P8,P$8:P$10,0)</f>
        <v>1</v>
      </c>
      <c r="R8" s="65">
        <f>VLOOKUP($A8,'Return Data'!$B$7:$R$2700,16,0)</f>
        <v>13.729900000000001</v>
      </c>
      <c r="S8" s="67">
        <f>RANK(R8,R$8:R$10,0)</f>
        <v>2</v>
      </c>
    </row>
    <row r="9" spans="1:20" x14ac:dyDescent="0.3">
      <c r="A9" s="63" t="s">
        <v>617</v>
      </c>
      <c r="B9" s="64">
        <f>VLOOKUP($A9,'Return Data'!$B$7:$R$2700,3,0)</f>
        <v>44174</v>
      </c>
      <c r="C9" s="65">
        <f>VLOOKUP($A9,'Return Data'!$B$7:$R$2700,4,0)</f>
        <v>62.015999999999998</v>
      </c>
      <c r="D9" s="65">
        <f>VLOOKUP($A9,'Return Data'!$B$7:$R$2700,10,0)</f>
        <v>21.186499999999999</v>
      </c>
      <c r="E9" s="66">
        <f>RANK(D9,D$8:D$10,0)</f>
        <v>2</v>
      </c>
      <c r="F9" s="65">
        <f>VLOOKUP($A9,'Return Data'!$B$7:$R$2700,11,0)</f>
        <v>35.1995</v>
      </c>
      <c r="G9" s="66">
        <f>RANK(F9,F$8:F$10,0)</f>
        <v>2</v>
      </c>
      <c r="H9" s="65">
        <f>VLOOKUP($A9,'Return Data'!$B$7:$R$2700,12,0)</f>
        <v>25.568999999999999</v>
      </c>
      <c r="I9" s="66">
        <f>RANK(H9,H$8:H$10,0)</f>
        <v>3</v>
      </c>
      <c r="J9" s="65">
        <f>VLOOKUP($A9,'Return Data'!$B$7:$R$2700,13,0)</f>
        <v>14.359500000000001</v>
      </c>
      <c r="K9" s="66">
        <f>RANK(J9,J$8:J$10,0)</f>
        <v>3</v>
      </c>
      <c r="L9" s="65">
        <f>VLOOKUP($A9,'Return Data'!$B$7:$R$2700,17,0)</f>
        <v>12.388999999999999</v>
      </c>
      <c r="M9" s="66">
        <f>RANK(L9,L$8:L$10,0)</f>
        <v>3</v>
      </c>
      <c r="N9" s="65">
        <f>VLOOKUP($A9,'Return Data'!$B$7:$R$2700,14,0)</f>
        <v>9.2100000000000009</v>
      </c>
      <c r="O9" s="66">
        <f>RANK(N9,N$8:N$10,0)</f>
        <v>1</v>
      </c>
      <c r="P9" s="65">
        <f>VLOOKUP($A9,'Return Data'!$B$7:$R$2700,15,0)</f>
        <v>13.916</v>
      </c>
      <c r="Q9" s="66">
        <f>RANK(P9,P$8:P$10,0)</f>
        <v>2</v>
      </c>
      <c r="R9" s="65">
        <f>VLOOKUP($A9,'Return Data'!$B$7:$R$2700,16,0)</f>
        <v>12.5966</v>
      </c>
      <c r="S9" s="67">
        <f>RANK(R9,R$8:R$10,0)</f>
        <v>3</v>
      </c>
    </row>
    <row r="10" spans="1:20" x14ac:dyDescent="0.3">
      <c r="A10" s="63" t="s">
        <v>620</v>
      </c>
      <c r="B10" s="64">
        <f>VLOOKUP($A10,'Return Data'!$B$7:$R$2700,3,0)</f>
        <v>44174</v>
      </c>
      <c r="C10" s="65">
        <f>VLOOKUP($A10,'Return Data'!$B$7:$R$2700,4,0)</f>
        <v>331.64465816393101</v>
      </c>
      <c r="D10" s="65">
        <f>VLOOKUP($A10,'Return Data'!$B$7:$R$2700,10,0)</f>
        <v>26.648700000000002</v>
      </c>
      <c r="E10" s="66">
        <f>RANK(D10,D$8:D$10,0)</f>
        <v>1</v>
      </c>
      <c r="F10" s="65">
        <f>VLOOKUP($A10,'Return Data'!$B$7:$R$2700,11,0)</f>
        <v>47.0871</v>
      </c>
      <c r="G10" s="66">
        <f>RANK(F10,F$8:F$10,0)</f>
        <v>1</v>
      </c>
      <c r="H10" s="65">
        <f>VLOOKUP($A10,'Return Data'!$B$7:$R$2700,12,0)</f>
        <v>41.295200000000001</v>
      </c>
      <c r="I10" s="66">
        <f>RANK(H10,H$8:H$10,0)</f>
        <v>1</v>
      </c>
      <c r="J10" s="65">
        <f>VLOOKUP($A10,'Return Data'!$B$7:$R$2700,13,0)</f>
        <v>27.011600000000001</v>
      </c>
      <c r="K10" s="66">
        <f>RANK(J10,J$8:J$10,0)</f>
        <v>1</v>
      </c>
      <c r="L10" s="65">
        <f>VLOOKUP($A10,'Return Data'!$B$7:$R$2700,17,0)</f>
        <v>13.84</v>
      </c>
      <c r="M10" s="66">
        <f>RANK(L10,L$8:L$10,0)</f>
        <v>1</v>
      </c>
      <c r="N10" s="65">
        <f>VLOOKUP($A10,'Return Data'!$B$7:$R$2700,14,0)</f>
        <v>3.0442</v>
      </c>
      <c r="O10" s="66">
        <f>RANK(N10,N$8:N$10,0)</f>
        <v>3</v>
      </c>
      <c r="P10" s="65">
        <f>VLOOKUP($A10,'Return Data'!$B$7:$R$2700,15,0)</f>
        <v>9.3978999999999999</v>
      </c>
      <c r="Q10" s="66">
        <f>RANK(P10,P$8:P$10,0)</f>
        <v>3</v>
      </c>
      <c r="R10" s="65">
        <f>VLOOKUP($A10,'Return Data'!$B$7:$R$2700,16,0)</f>
        <v>17.7349</v>
      </c>
      <c r="S10" s="67">
        <f>RANK(R10,R$8:R$10,0)</f>
        <v>1</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22.227033333333335</v>
      </c>
      <c r="E12" s="74"/>
      <c r="F12" s="75">
        <f>AVERAGE(F8:F10)</f>
        <v>38.529766666666667</v>
      </c>
      <c r="G12" s="74"/>
      <c r="H12" s="75">
        <f>AVERAGE(H8:H10)</f>
        <v>31.767633333333333</v>
      </c>
      <c r="I12" s="74"/>
      <c r="J12" s="75">
        <f>AVERAGE(J8:J10)</f>
        <v>20.639666666666667</v>
      </c>
      <c r="K12" s="74"/>
      <c r="L12" s="75">
        <f>AVERAGE(L8:L10)</f>
        <v>13.301033333333331</v>
      </c>
      <c r="M12" s="74"/>
      <c r="N12" s="75">
        <f>AVERAGE(N8:N10)</f>
        <v>6.8209000000000009</v>
      </c>
      <c r="O12" s="74"/>
      <c r="P12" s="75">
        <f>AVERAGE(P8:P10)</f>
        <v>12.558300000000001</v>
      </c>
      <c r="Q12" s="74"/>
      <c r="R12" s="75">
        <f>AVERAGE(R8:R10)</f>
        <v>14.687133333333335</v>
      </c>
      <c r="S12" s="76"/>
    </row>
    <row r="13" spans="1:20" x14ac:dyDescent="0.3">
      <c r="A13" s="73" t="s">
        <v>28</v>
      </c>
      <c r="B13" s="74"/>
      <c r="C13" s="74"/>
      <c r="D13" s="75">
        <f>MIN(D8:D10)</f>
        <v>18.8459</v>
      </c>
      <c r="E13" s="74"/>
      <c r="F13" s="75">
        <f>MIN(F8:F10)</f>
        <v>33.302700000000002</v>
      </c>
      <c r="G13" s="74"/>
      <c r="H13" s="75">
        <f>MIN(H8:H10)</f>
        <v>25.568999999999999</v>
      </c>
      <c r="I13" s="74"/>
      <c r="J13" s="75">
        <f>MIN(J8:J10)</f>
        <v>14.359500000000001</v>
      </c>
      <c r="K13" s="74"/>
      <c r="L13" s="75">
        <f>MIN(L8:L10)</f>
        <v>12.388999999999999</v>
      </c>
      <c r="M13" s="74"/>
      <c r="N13" s="75">
        <f>MIN(N8:N10)</f>
        <v>3.0442</v>
      </c>
      <c r="O13" s="74"/>
      <c r="P13" s="75">
        <f>MIN(P8:P10)</f>
        <v>9.3978999999999999</v>
      </c>
      <c r="Q13" s="74"/>
      <c r="R13" s="75">
        <f>MIN(R8:R10)</f>
        <v>12.5966</v>
      </c>
      <c r="S13" s="76"/>
    </row>
    <row r="14" spans="1:20" ht="15" thickBot="1" x14ac:dyDescent="0.35">
      <c r="A14" s="77" t="s">
        <v>29</v>
      </c>
      <c r="B14" s="78"/>
      <c r="C14" s="78"/>
      <c r="D14" s="79">
        <f>MAX(D8:D10)</f>
        <v>26.648700000000002</v>
      </c>
      <c r="E14" s="78"/>
      <c r="F14" s="79">
        <f>MAX(F8:F10)</f>
        <v>47.0871</v>
      </c>
      <c r="G14" s="78"/>
      <c r="H14" s="79">
        <f>MAX(H8:H10)</f>
        <v>41.295200000000001</v>
      </c>
      <c r="I14" s="78"/>
      <c r="J14" s="79">
        <f>MAX(J8:J10)</f>
        <v>27.011600000000001</v>
      </c>
      <c r="K14" s="78"/>
      <c r="L14" s="79">
        <f>MAX(L8:L10)</f>
        <v>13.84</v>
      </c>
      <c r="M14" s="78"/>
      <c r="N14" s="79">
        <f>MAX(N8:N10)</f>
        <v>9.2100000000000009</v>
      </c>
      <c r="O14" s="78"/>
      <c r="P14" s="79">
        <f>MAX(P8:P10)</f>
        <v>14.361000000000001</v>
      </c>
      <c r="Q14" s="78"/>
      <c r="R14" s="79">
        <f>MAX(R8:R10)</f>
        <v>17.7349</v>
      </c>
      <c r="S14" s="80"/>
    </row>
    <row r="15" spans="1:20" x14ac:dyDescent="0.3">
      <c r="A15" s="112" t="s">
        <v>432</v>
      </c>
    </row>
    <row r="16" spans="1:20" x14ac:dyDescent="0.3">
      <c r="A16" s="14" t="s">
        <v>340</v>
      </c>
    </row>
  </sheetData>
  <sheetProtection algorithmName="SHA-512" hashValue="3M+GUWCRgFU8i2pMqkUDIZuL3A7fJdlfjvK8zwV13rZDxCUSbliDZ0/M8v45sLCvHMj1DzSJxssoct+kaE5mEQ==" saltValue="n8eTt3meNqkNucytfCXJS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5326EF56-EA74-463B-80AF-25117A64E6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29"/>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9.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19" ht="15" thickBot="1" x14ac:dyDescent="0.35"/>
    <row r="2" spans="1:19" x14ac:dyDescent="0.3">
      <c r="A2" s="153" t="s">
        <v>347</v>
      </c>
    </row>
    <row r="3" spans="1:19" ht="15" thickBot="1" x14ac:dyDescent="0.35">
      <c r="A3" s="154"/>
    </row>
    <row r="4" spans="1:19" ht="15" thickBot="1" x14ac:dyDescent="0.35">
      <c r="A4" s="1"/>
      <c r="B4" s="2"/>
      <c r="C4" s="2"/>
      <c r="D4" s="2"/>
      <c r="E4" s="2"/>
      <c r="F4" s="2"/>
      <c r="G4" s="2"/>
      <c r="H4" s="2"/>
      <c r="I4" s="2"/>
      <c r="J4" s="2"/>
      <c r="K4" s="2"/>
      <c r="L4" s="2"/>
      <c r="M4" s="2"/>
      <c r="N4" s="2"/>
      <c r="O4" s="2"/>
      <c r="P4" s="2"/>
      <c r="Q4" s="2"/>
      <c r="R4" s="2"/>
      <c r="S4" s="2"/>
    </row>
    <row r="5" spans="1:19" s="12" customFormat="1" x14ac:dyDescent="0.3">
      <c r="A5" s="29" t="s">
        <v>341</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row>
    <row r="6" spans="1:19" s="12" customFormat="1"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row>
    <row r="7" spans="1:19" s="12" customFormat="1" x14ac:dyDescent="0.3">
      <c r="A7" s="19"/>
      <c r="B7" s="11"/>
      <c r="C7" s="11"/>
      <c r="D7" s="11"/>
      <c r="E7" s="11"/>
      <c r="F7" s="11"/>
      <c r="G7" s="11"/>
      <c r="H7" s="11"/>
      <c r="I7" s="11"/>
      <c r="J7" s="11"/>
      <c r="K7" s="11"/>
      <c r="L7" s="11"/>
      <c r="M7" s="11"/>
      <c r="N7" s="11"/>
      <c r="O7" s="11"/>
      <c r="P7" s="11"/>
      <c r="Q7" s="11"/>
      <c r="R7" s="11"/>
      <c r="S7" s="20"/>
    </row>
    <row r="8" spans="1:19" s="68" customFormat="1" x14ac:dyDescent="0.3">
      <c r="A8" s="63" t="s">
        <v>11</v>
      </c>
      <c r="B8" s="64">
        <f>VLOOKUP($A8,'Return Data'!$B$7:$R$2700,3,0)</f>
        <v>44174</v>
      </c>
      <c r="C8" s="65">
        <f>VLOOKUP($A8,'Return Data'!$B$7:$R$2700,4,0)</f>
        <v>57.029499999999999</v>
      </c>
      <c r="D8" s="65">
        <f>VLOOKUP($A8,'Return Data'!$B$7:$R$2700,10,0)</f>
        <v>20.630500000000001</v>
      </c>
      <c r="E8" s="66">
        <f>RANK(D8,D$8:D$23,0)</f>
        <v>6</v>
      </c>
      <c r="F8" s="65">
        <f>VLOOKUP($A8,'Return Data'!$B$7:$R$2700,11,0)</f>
        <v>38.826799999999999</v>
      </c>
      <c r="G8" s="66">
        <f>RANK(F8,F$8:F$23,0)</f>
        <v>3</v>
      </c>
      <c r="H8" s="65">
        <f>VLOOKUP($A8,'Return Data'!$B$7:$R$2700,12,0)</f>
        <v>31.753799999999998</v>
      </c>
      <c r="I8" s="66">
        <f>RANK(H8,H$8:H$23,0)</f>
        <v>4</v>
      </c>
      <c r="J8" s="65">
        <f>VLOOKUP($A8,'Return Data'!$B$7:$R$2700,13,0)</f>
        <v>17.166499999999999</v>
      </c>
      <c r="K8" s="66">
        <f>RANK(J8,J$8:J$23,0)</f>
        <v>5</v>
      </c>
      <c r="L8" s="65">
        <f>VLOOKUP($A8,'Return Data'!$B$7:$R$2700,17,0)</f>
        <v>4.2488000000000001</v>
      </c>
      <c r="M8" s="66">
        <f>RANK(L8,L$8:L$23,0)</f>
        <v>15</v>
      </c>
      <c r="N8" s="65">
        <f>VLOOKUP($A8,'Return Data'!$B$7:$R$2700,14,0)</f>
        <v>-5.3876999999999997</v>
      </c>
      <c r="O8" s="66">
        <f>RANK(N8,N$8:N$23,0)</f>
        <v>12</v>
      </c>
      <c r="P8" s="65">
        <f>VLOOKUP($A8,'Return Data'!$B$7:$R$2700,15,0)</f>
        <v>8.0015999999999998</v>
      </c>
      <c r="Q8" s="66">
        <f>RANK(P8,P$8:P$23,0)</f>
        <v>11</v>
      </c>
      <c r="R8" s="65">
        <f>VLOOKUP($A8,'Return Data'!$B$7:$R$2700,16,0)</f>
        <v>15.276999999999999</v>
      </c>
      <c r="S8" s="67">
        <f>RANK(R8,R$8:R$23,0)</f>
        <v>4</v>
      </c>
    </row>
    <row r="9" spans="1:19" s="68" customFormat="1" x14ac:dyDescent="0.3">
      <c r="A9" s="63" t="s">
        <v>12</v>
      </c>
      <c r="B9" s="64">
        <f>VLOOKUP($A9,'Return Data'!$B$7:$R$2700,3,0)</f>
        <v>44174</v>
      </c>
      <c r="C9" s="65">
        <f>VLOOKUP($A9,'Return Data'!$B$7:$R$2700,4,0)</f>
        <v>336.58699999999999</v>
      </c>
      <c r="D9" s="65">
        <f>VLOOKUP($A9,'Return Data'!$B$7:$R$2700,10,0)</f>
        <v>19.948799999999999</v>
      </c>
      <c r="E9" s="66">
        <f t="shared" ref="E9:E23" si="0">RANK(D9,D$8:D$23,0)</f>
        <v>7</v>
      </c>
      <c r="F9" s="65">
        <f>VLOOKUP($A9,'Return Data'!$B$7:$R$2700,11,0)</f>
        <v>35.921700000000001</v>
      </c>
      <c r="G9" s="66">
        <f t="shared" ref="G9:I9" si="1">RANK(F9,F$8:F$23,0)</f>
        <v>7</v>
      </c>
      <c r="H9" s="65">
        <f>VLOOKUP($A9,'Return Data'!$B$7:$R$2700,12,0)</f>
        <v>29.5946</v>
      </c>
      <c r="I9" s="66">
        <f t="shared" si="1"/>
        <v>6</v>
      </c>
      <c r="J9" s="65">
        <f>VLOOKUP($A9,'Return Data'!$B$7:$R$2700,13,0)</f>
        <v>12.7874</v>
      </c>
      <c r="K9" s="66">
        <f t="shared" ref="K9" si="2">RANK(J9,J$8:J$23,0)</f>
        <v>13</v>
      </c>
      <c r="L9" s="65">
        <f>VLOOKUP($A9,'Return Data'!$B$7:$R$2700,17,0)</f>
        <v>7.1566000000000001</v>
      </c>
      <c r="M9" s="66">
        <f t="shared" ref="M9" si="3">RANK(L9,L$8:L$23,0)</f>
        <v>11</v>
      </c>
      <c r="N9" s="65">
        <f>VLOOKUP($A9,'Return Data'!$B$7:$R$2700,14,0)</f>
        <v>3.4327999999999999</v>
      </c>
      <c r="O9" s="66">
        <f>RANK(N9,N$8:N$23,0)</f>
        <v>8</v>
      </c>
      <c r="P9" s="65">
        <f>VLOOKUP($A9,'Return Data'!$B$7:$R$2700,15,0)</f>
        <v>11.1058</v>
      </c>
      <c r="Q9" s="66">
        <f t="shared" ref="Q9:S23" si="4">RANK(P9,P$8:P$23,0)</f>
        <v>5</v>
      </c>
      <c r="R9" s="65">
        <f>VLOOKUP($A9,'Return Data'!$B$7:$R$2700,16,0)</f>
        <v>14.2516</v>
      </c>
      <c r="S9" s="67">
        <f t="shared" si="4"/>
        <v>5</v>
      </c>
    </row>
    <row r="10" spans="1:19" s="68" customFormat="1" x14ac:dyDescent="0.3">
      <c r="A10" s="63" t="s">
        <v>13</v>
      </c>
      <c r="B10" s="64">
        <f>VLOOKUP($A10,'Return Data'!$B$7:$R$2700,3,0)</f>
        <v>44174</v>
      </c>
      <c r="C10" s="65">
        <f>VLOOKUP($A10,'Return Data'!$B$7:$R$2700,4,0)</f>
        <v>184.28</v>
      </c>
      <c r="D10" s="65">
        <f>VLOOKUP($A10,'Return Data'!$B$7:$R$2700,10,0)</f>
        <v>18.439499999999999</v>
      </c>
      <c r="E10" s="66">
        <f t="shared" si="0"/>
        <v>11</v>
      </c>
      <c r="F10" s="65">
        <f>VLOOKUP($A10,'Return Data'!$B$7:$R$2700,11,0)</f>
        <v>29.355599999999999</v>
      </c>
      <c r="G10" s="66">
        <f t="shared" ref="G10:I10" si="5">RANK(F10,F$8:F$23,0)</f>
        <v>14</v>
      </c>
      <c r="H10" s="65">
        <f>VLOOKUP($A10,'Return Data'!$B$7:$R$2700,12,0)</f>
        <v>37.481299999999997</v>
      </c>
      <c r="I10" s="66">
        <f t="shared" si="5"/>
        <v>1</v>
      </c>
      <c r="J10" s="65">
        <f>VLOOKUP($A10,'Return Data'!$B$7:$R$2700,13,0)</f>
        <v>23.727699999999999</v>
      </c>
      <c r="K10" s="66">
        <f t="shared" ref="K10" si="6">RANK(J10,J$8:J$23,0)</f>
        <v>1</v>
      </c>
      <c r="L10" s="65">
        <f>VLOOKUP($A10,'Return Data'!$B$7:$R$2700,17,0)</f>
        <v>12.927199999999999</v>
      </c>
      <c r="M10" s="66">
        <f t="shared" ref="M10" si="7">RANK(L10,L$8:L$23,0)</f>
        <v>3</v>
      </c>
      <c r="N10" s="65">
        <f>VLOOKUP($A10,'Return Data'!$B$7:$R$2700,14,0)</f>
        <v>7.2956000000000003</v>
      </c>
      <c r="O10" s="66">
        <f>RANK(N10,N$8:N$23,0)</f>
        <v>2</v>
      </c>
      <c r="P10" s="65">
        <f>VLOOKUP($A10,'Return Data'!$B$7:$R$2700,15,0)</f>
        <v>10.2464</v>
      </c>
      <c r="Q10" s="66">
        <f t="shared" si="4"/>
        <v>8</v>
      </c>
      <c r="R10" s="65">
        <f>VLOOKUP($A10,'Return Data'!$B$7:$R$2700,16,0)</f>
        <v>15.657299999999999</v>
      </c>
      <c r="S10" s="67">
        <f t="shared" si="4"/>
        <v>3</v>
      </c>
    </row>
    <row r="11" spans="1:19" s="68" customFormat="1" x14ac:dyDescent="0.3">
      <c r="A11" s="63" t="s">
        <v>14</v>
      </c>
      <c r="B11" s="64">
        <f>VLOOKUP($A11,'Return Data'!$B$7:$R$2700,3,0)</f>
        <v>44174</v>
      </c>
      <c r="C11" s="65">
        <f>VLOOKUP($A11,'Return Data'!$B$7:$R$2700,4,0)</f>
        <v>11.83</v>
      </c>
      <c r="D11" s="65">
        <f>VLOOKUP($A11,'Return Data'!$B$7:$R$2700,10,0)</f>
        <v>17.244800000000001</v>
      </c>
      <c r="E11" s="66">
        <f t="shared" si="0"/>
        <v>14</v>
      </c>
      <c r="F11" s="65">
        <f>VLOOKUP($A11,'Return Data'!$B$7:$R$2700,11,0)</f>
        <v>30.574000000000002</v>
      </c>
      <c r="G11" s="66">
        <f t="shared" ref="G11:I11" si="8">RANK(F11,F$8:F$23,0)</f>
        <v>12</v>
      </c>
      <c r="H11" s="65">
        <f>VLOOKUP($A11,'Return Data'!$B$7:$R$2700,12,0)</f>
        <v>21.209</v>
      </c>
      <c r="I11" s="66">
        <f t="shared" si="8"/>
        <v>13</v>
      </c>
      <c r="J11" s="65">
        <f>VLOOKUP($A11,'Return Data'!$B$7:$R$2700,13,0)</f>
        <v>13.2057</v>
      </c>
      <c r="K11" s="66">
        <f t="shared" ref="K11" si="9">RANK(J11,J$8:J$23,0)</f>
        <v>12</v>
      </c>
      <c r="L11" s="65">
        <f>VLOOKUP($A11,'Return Data'!$B$7:$R$2700,17,0)</f>
        <v>8.1910000000000007</v>
      </c>
      <c r="M11" s="66">
        <f t="shared" ref="M11" si="10">RANK(L11,L$8:L$23,0)</f>
        <v>10</v>
      </c>
      <c r="N11" s="65"/>
      <c r="O11" s="66"/>
      <c r="P11" s="65"/>
      <c r="Q11" s="66"/>
      <c r="R11" s="65">
        <f>VLOOKUP($A11,'Return Data'!$B$7:$R$2700,16,0)</f>
        <v>7.5568999999999997</v>
      </c>
      <c r="S11" s="67">
        <f t="shared" si="4"/>
        <v>14</v>
      </c>
    </row>
    <row r="12" spans="1:19" s="68" customFormat="1" x14ac:dyDescent="0.3">
      <c r="A12" s="63" t="s">
        <v>15</v>
      </c>
      <c r="B12" s="64">
        <f>VLOOKUP($A12,'Return Data'!$B$7:$R$2700,3,0)</f>
        <v>44174</v>
      </c>
      <c r="C12" s="65">
        <f>VLOOKUP($A12,'Return Data'!$B$7:$R$2700,4,0)</f>
        <v>58.02</v>
      </c>
      <c r="D12" s="65">
        <f>VLOOKUP($A12,'Return Data'!$B$7:$R$2700,10,0)</f>
        <v>25.966100000000001</v>
      </c>
      <c r="E12" s="66">
        <f t="shared" si="0"/>
        <v>2</v>
      </c>
      <c r="F12" s="65">
        <f>VLOOKUP($A12,'Return Data'!$B$7:$R$2700,11,0)</f>
        <v>48.9985</v>
      </c>
      <c r="G12" s="66">
        <f t="shared" ref="G12:I12" si="11">RANK(F12,F$8:F$23,0)</f>
        <v>1</v>
      </c>
      <c r="H12" s="65">
        <f>VLOOKUP($A12,'Return Data'!$B$7:$R$2700,12,0)</f>
        <v>26.212700000000002</v>
      </c>
      <c r="I12" s="66">
        <f t="shared" si="11"/>
        <v>11</v>
      </c>
      <c r="J12" s="65">
        <f>VLOOKUP($A12,'Return Data'!$B$7:$R$2700,13,0)</f>
        <v>16.529399999999999</v>
      </c>
      <c r="K12" s="66">
        <f t="shared" ref="K12" si="12">RANK(J12,J$8:J$23,0)</f>
        <v>6</v>
      </c>
      <c r="L12" s="65">
        <f>VLOOKUP($A12,'Return Data'!$B$7:$R$2700,17,0)</f>
        <v>5.9518000000000004</v>
      </c>
      <c r="M12" s="66">
        <f t="shared" ref="M12" si="13">RANK(L12,L$8:L$23,0)</f>
        <v>14</v>
      </c>
      <c r="N12" s="65">
        <f>VLOOKUP($A12,'Return Data'!$B$7:$R$2700,14,0)</f>
        <v>-0.29520000000000002</v>
      </c>
      <c r="O12" s="66">
        <f t="shared" ref="O12:O18" si="14">RANK(N12,N$8:N$23,0)</f>
        <v>11</v>
      </c>
      <c r="P12" s="65">
        <f>VLOOKUP($A12,'Return Data'!$B$7:$R$2700,15,0)</f>
        <v>10.764200000000001</v>
      </c>
      <c r="Q12" s="66">
        <f t="shared" si="4"/>
        <v>7</v>
      </c>
      <c r="R12" s="65">
        <f>VLOOKUP($A12,'Return Data'!$B$7:$R$2700,16,0)</f>
        <v>13.056800000000001</v>
      </c>
      <c r="S12" s="67">
        <f t="shared" si="4"/>
        <v>7</v>
      </c>
    </row>
    <row r="13" spans="1:19" s="68" customFormat="1" x14ac:dyDescent="0.3">
      <c r="A13" s="63" t="s">
        <v>16</v>
      </c>
      <c r="B13" s="64">
        <f>VLOOKUP($A13,'Return Data'!$B$7:$R$2700,3,0)</f>
        <v>44174</v>
      </c>
      <c r="C13" s="65">
        <f>VLOOKUP($A13,'Return Data'!$B$7:$R$2700,4,0)</f>
        <v>14.6981</v>
      </c>
      <c r="D13" s="65">
        <f>VLOOKUP($A13,'Return Data'!$B$7:$R$2700,10,0)</f>
        <v>19.9297</v>
      </c>
      <c r="E13" s="66">
        <f t="shared" si="0"/>
        <v>8</v>
      </c>
      <c r="F13" s="65">
        <f>VLOOKUP($A13,'Return Data'!$B$7:$R$2700,11,0)</f>
        <v>34.5364</v>
      </c>
      <c r="G13" s="66">
        <f t="shared" ref="G13:I13" si="15">RANK(F13,F$8:F$23,0)</f>
        <v>10</v>
      </c>
      <c r="H13" s="65">
        <f>VLOOKUP($A13,'Return Data'!$B$7:$R$2700,12,0)</f>
        <v>29.194800000000001</v>
      </c>
      <c r="I13" s="66">
        <f t="shared" si="15"/>
        <v>7</v>
      </c>
      <c r="J13" s="65">
        <f>VLOOKUP($A13,'Return Data'!$B$7:$R$2700,13,0)</f>
        <v>17.309799999999999</v>
      </c>
      <c r="K13" s="66">
        <f t="shared" ref="K13" si="16">RANK(J13,J$8:J$23,0)</f>
        <v>4</v>
      </c>
      <c r="L13" s="65">
        <f>VLOOKUP($A13,'Return Data'!$B$7:$R$2700,17,0)</f>
        <v>9.5469000000000008</v>
      </c>
      <c r="M13" s="66">
        <f t="shared" ref="M13" si="17">RANK(L13,L$8:L$23,0)</f>
        <v>9</v>
      </c>
      <c r="N13" s="65">
        <f>VLOOKUP($A13,'Return Data'!$B$7:$R$2700,14,0)</f>
        <v>0.54859999999999998</v>
      </c>
      <c r="O13" s="66">
        <f t="shared" si="14"/>
        <v>9</v>
      </c>
      <c r="P13" s="65"/>
      <c r="Q13" s="66"/>
      <c r="R13" s="65">
        <f>VLOOKUP($A13,'Return Data'!$B$7:$R$2700,16,0)</f>
        <v>7.5961999999999996</v>
      </c>
      <c r="S13" s="67">
        <f t="shared" si="4"/>
        <v>13</v>
      </c>
    </row>
    <row r="14" spans="1:19" s="68" customFormat="1" x14ac:dyDescent="0.3">
      <c r="A14" s="63" t="s">
        <v>17</v>
      </c>
      <c r="B14" s="64">
        <f>VLOOKUP($A14,'Return Data'!$B$7:$R$2700,3,0)</f>
        <v>44174</v>
      </c>
      <c r="C14" s="65">
        <f>VLOOKUP($A14,'Return Data'!$B$7:$R$2700,4,0)</f>
        <v>39.99</v>
      </c>
      <c r="D14" s="65">
        <f>VLOOKUP($A14,'Return Data'!$B$7:$R$2700,10,0)</f>
        <v>22.984100000000002</v>
      </c>
      <c r="E14" s="66">
        <f t="shared" si="0"/>
        <v>4</v>
      </c>
      <c r="F14" s="65">
        <f>VLOOKUP($A14,'Return Data'!$B$7:$R$2700,11,0)</f>
        <v>35.587400000000002</v>
      </c>
      <c r="G14" s="66">
        <f t="shared" ref="G14:I14" si="18">RANK(F14,F$8:F$23,0)</f>
        <v>8</v>
      </c>
      <c r="H14" s="65">
        <f>VLOOKUP($A14,'Return Data'!$B$7:$R$2700,12,0)</f>
        <v>21.091899999999999</v>
      </c>
      <c r="I14" s="66">
        <f t="shared" si="18"/>
        <v>14</v>
      </c>
      <c r="J14" s="65">
        <f>VLOOKUP($A14,'Return Data'!$B$7:$R$2700,13,0)</f>
        <v>13.7799</v>
      </c>
      <c r="K14" s="66">
        <f t="shared" ref="K14" si="19">RANK(J14,J$8:J$23,0)</f>
        <v>10</v>
      </c>
      <c r="L14" s="65">
        <f>VLOOKUP($A14,'Return Data'!$B$7:$R$2700,17,0)</f>
        <v>13.273300000000001</v>
      </c>
      <c r="M14" s="66">
        <f t="shared" ref="M14" si="20">RANK(L14,L$8:L$23,0)</f>
        <v>2</v>
      </c>
      <c r="N14" s="65">
        <f>VLOOKUP($A14,'Return Data'!$B$7:$R$2700,14,0)</f>
        <v>4.9602000000000004</v>
      </c>
      <c r="O14" s="66">
        <f t="shared" si="14"/>
        <v>4</v>
      </c>
      <c r="P14" s="65">
        <f>VLOOKUP($A14,'Return Data'!$B$7:$R$2700,15,0)</f>
        <v>14.0351</v>
      </c>
      <c r="Q14" s="66">
        <f t="shared" si="4"/>
        <v>2</v>
      </c>
      <c r="R14" s="65">
        <f>VLOOKUP($A14,'Return Data'!$B$7:$R$2700,16,0)</f>
        <v>13.639099999999999</v>
      </c>
      <c r="S14" s="67">
        <f t="shared" si="4"/>
        <v>6</v>
      </c>
    </row>
    <row r="15" spans="1:19" s="68" customFormat="1" x14ac:dyDescent="0.3">
      <c r="A15" s="63" t="s">
        <v>18</v>
      </c>
      <c r="B15" s="64">
        <f>VLOOKUP($A15,'Return Data'!$B$7:$R$2700,3,0)</f>
        <v>44174</v>
      </c>
      <c r="C15" s="65">
        <f>VLOOKUP($A15,'Return Data'!$B$7:$R$2700,4,0)</f>
        <v>43.113</v>
      </c>
      <c r="D15" s="65">
        <f>VLOOKUP($A15,'Return Data'!$B$7:$R$2700,10,0)</f>
        <v>18.948799999999999</v>
      </c>
      <c r="E15" s="66">
        <f t="shared" si="0"/>
        <v>10</v>
      </c>
      <c r="F15" s="65">
        <f>VLOOKUP($A15,'Return Data'!$B$7:$R$2700,11,0)</f>
        <v>36.988399999999999</v>
      </c>
      <c r="G15" s="66">
        <f t="shared" ref="G15:I15" si="21">RANK(F15,F$8:F$23,0)</f>
        <v>5</v>
      </c>
      <c r="H15" s="65">
        <f>VLOOKUP($A15,'Return Data'!$B$7:$R$2700,12,0)</f>
        <v>25.9877</v>
      </c>
      <c r="I15" s="66">
        <f t="shared" si="21"/>
        <v>12</v>
      </c>
      <c r="J15" s="65">
        <f>VLOOKUP($A15,'Return Data'!$B$7:$R$2700,13,0)</f>
        <v>15.044700000000001</v>
      </c>
      <c r="K15" s="66">
        <f t="shared" ref="K15" si="22">RANK(J15,J$8:J$23,0)</f>
        <v>8</v>
      </c>
      <c r="L15" s="65">
        <f>VLOOKUP($A15,'Return Data'!$B$7:$R$2700,17,0)</f>
        <v>10.5014</v>
      </c>
      <c r="M15" s="66">
        <f t="shared" ref="M15" si="23">RANK(L15,L$8:L$23,0)</f>
        <v>8</v>
      </c>
      <c r="N15" s="65">
        <f>VLOOKUP($A15,'Return Data'!$B$7:$R$2700,14,0)</f>
        <v>3.4487999999999999</v>
      </c>
      <c r="O15" s="66">
        <f t="shared" si="14"/>
        <v>7</v>
      </c>
      <c r="P15" s="65">
        <f>VLOOKUP($A15,'Return Data'!$B$7:$R$2700,15,0)</f>
        <v>11.793699999999999</v>
      </c>
      <c r="Q15" s="66">
        <f t="shared" si="4"/>
        <v>4</v>
      </c>
      <c r="R15" s="65">
        <f>VLOOKUP($A15,'Return Data'!$B$7:$R$2700,16,0)</f>
        <v>17.131699999999999</v>
      </c>
      <c r="S15" s="67">
        <f t="shared" si="4"/>
        <v>1</v>
      </c>
    </row>
    <row r="16" spans="1:19" s="68" customFormat="1" x14ac:dyDescent="0.3">
      <c r="A16" s="63" t="s">
        <v>19</v>
      </c>
      <c r="B16" s="64">
        <f>VLOOKUP($A16,'Return Data'!$B$7:$R$2700,3,0)</f>
        <v>44174</v>
      </c>
      <c r="C16" s="65">
        <f>VLOOKUP($A16,'Return Data'!$B$7:$R$2700,4,0)</f>
        <v>89.742500000000007</v>
      </c>
      <c r="D16" s="65">
        <f>VLOOKUP($A16,'Return Data'!$B$7:$R$2700,10,0)</f>
        <v>19.602599999999999</v>
      </c>
      <c r="E16" s="66">
        <f t="shared" si="0"/>
        <v>9</v>
      </c>
      <c r="F16" s="65">
        <f>VLOOKUP($A16,'Return Data'!$B$7:$R$2700,11,0)</f>
        <v>37.035299999999999</v>
      </c>
      <c r="G16" s="66">
        <f t="shared" ref="G16:I16" si="24">RANK(F16,F$8:F$23,0)</f>
        <v>4</v>
      </c>
      <c r="H16" s="65">
        <f>VLOOKUP($A16,'Return Data'!$B$7:$R$2700,12,0)</f>
        <v>27.034300000000002</v>
      </c>
      <c r="I16" s="66">
        <f t="shared" si="24"/>
        <v>10</v>
      </c>
      <c r="J16" s="65">
        <f>VLOOKUP($A16,'Return Data'!$B$7:$R$2700,13,0)</f>
        <v>16.0962</v>
      </c>
      <c r="K16" s="66">
        <f t="shared" ref="K16" si="25">RANK(J16,J$8:J$23,0)</f>
        <v>7</v>
      </c>
      <c r="L16" s="65">
        <f>VLOOKUP($A16,'Return Data'!$B$7:$R$2700,17,0)</f>
        <v>11.5952</v>
      </c>
      <c r="M16" s="66">
        <f t="shared" ref="M16" si="26">RANK(L16,L$8:L$23,0)</f>
        <v>4</v>
      </c>
      <c r="N16" s="65">
        <f>VLOOKUP($A16,'Return Data'!$B$7:$R$2700,14,0)</f>
        <v>5.2796000000000003</v>
      </c>
      <c r="O16" s="66">
        <f t="shared" si="14"/>
        <v>3</v>
      </c>
      <c r="P16" s="65">
        <f>VLOOKUP($A16,'Return Data'!$B$7:$R$2700,15,0)</f>
        <v>11.025600000000001</v>
      </c>
      <c r="Q16" s="66">
        <f t="shared" si="4"/>
        <v>6</v>
      </c>
      <c r="R16" s="65">
        <f>VLOOKUP($A16,'Return Data'!$B$7:$R$2700,16,0)</f>
        <v>12.8619</v>
      </c>
      <c r="S16" s="67">
        <f t="shared" si="4"/>
        <v>8</v>
      </c>
    </row>
    <row r="17" spans="1:19" s="68" customFormat="1" x14ac:dyDescent="0.3">
      <c r="A17" s="63" t="s">
        <v>20</v>
      </c>
      <c r="B17" s="64">
        <f>VLOOKUP($A17,'Return Data'!$B$7:$R$2700,3,0)</f>
        <v>44174</v>
      </c>
      <c r="C17" s="65">
        <f>VLOOKUP($A17,'Return Data'!$B$7:$R$2700,4,0)</f>
        <v>59.58</v>
      </c>
      <c r="D17" s="65">
        <f>VLOOKUP($A17,'Return Data'!$B$7:$R$2700,10,0)</f>
        <v>23.048300000000001</v>
      </c>
      <c r="E17" s="66">
        <f t="shared" si="0"/>
        <v>3</v>
      </c>
      <c r="F17" s="65">
        <f>VLOOKUP($A17,'Return Data'!$B$7:$R$2700,11,0)</f>
        <v>36.120600000000003</v>
      </c>
      <c r="G17" s="66">
        <f t="shared" ref="G17:I17" si="27">RANK(F17,F$8:F$23,0)</f>
        <v>6</v>
      </c>
      <c r="H17" s="65">
        <f>VLOOKUP($A17,'Return Data'!$B$7:$R$2700,12,0)</f>
        <v>31.552199999999999</v>
      </c>
      <c r="I17" s="66">
        <f t="shared" si="27"/>
        <v>5</v>
      </c>
      <c r="J17" s="65">
        <f>VLOOKUP($A17,'Return Data'!$B$7:$R$2700,13,0)</f>
        <v>13.5939</v>
      </c>
      <c r="K17" s="66">
        <f t="shared" ref="K17" si="28">RANK(J17,J$8:J$23,0)</f>
        <v>11</v>
      </c>
      <c r="L17" s="65">
        <f>VLOOKUP($A17,'Return Data'!$B$7:$R$2700,17,0)</f>
        <v>6.2605000000000004</v>
      </c>
      <c r="M17" s="66">
        <f t="shared" ref="M17" si="29">RANK(L17,L$8:L$23,0)</f>
        <v>13</v>
      </c>
      <c r="N17" s="65">
        <f>VLOOKUP($A17,'Return Data'!$B$7:$R$2700,14,0)</f>
        <v>4.3586</v>
      </c>
      <c r="O17" s="66">
        <f t="shared" si="14"/>
        <v>6</v>
      </c>
      <c r="P17" s="65">
        <f>VLOOKUP($A17,'Return Data'!$B$7:$R$2700,15,0)</f>
        <v>9.8138000000000005</v>
      </c>
      <c r="Q17" s="66">
        <f t="shared" si="4"/>
        <v>9</v>
      </c>
      <c r="R17" s="65">
        <f>VLOOKUP($A17,'Return Data'!$B$7:$R$2700,16,0)</f>
        <v>12.8592</v>
      </c>
      <c r="S17" s="67">
        <f t="shared" si="4"/>
        <v>9</v>
      </c>
    </row>
    <row r="18" spans="1:19" s="68" customFormat="1" x14ac:dyDescent="0.3">
      <c r="A18" s="63" t="s">
        <v>21</v>
      </c>
      <c r="B18" s="64">
        <f>VLOOKUP($A18,'Return Data'!$B$7:$R$2700,3,0)</f>
        <v>44174</v>
      </c>
      <c r="C18" s="65">
        <f>VLOOKUP($A18,'Return Data'!$B$7:$R$2700,4,0)</f>
        <v>162.95439999999999</v>
      </c>
      <c r="D18" s="65">
        <f>VLOOKUP($A18,'Return Data'!$B$7:$R$2700,10,0)</f>
        <v>17.809899999999999</v>
      </c>
      <c r="E18" s="66">
        <f t="shared" si="0"/>
        <v>13</v>
      </c>
      <c r="F18" s="65">
        <f>VLOOKUP($A18,'Return Data'!$B$7:$R$2700,11,0)</f>
        <v>30.221299999999999</v>
      </c>
      <c r="G18" s="66">
        <f t="shared" ref="G18:I18" si="30">RANK(F18,F$8:F$23,0)</f>
        <v>13</v>
      </c>
      <c r="H18" s="65">
        <f>VLOOKUP($A18,'Return Data'!$B$7:$R$2700,12,0)</f>
        <v>28.590900000000001</v>
      </c>
      <c r="I18" s="66">
        <f t="shared" si="30"/>
        <v>8</v>
      </c>
      <c r="J18" s="65">
        <f>VLOOKUP($A18,'Return Data'!$B$7:$R$2700,13,0)</f>
        <v>12.5701</v>
      </c>
      <c r="K18" s="66">
        <f t="shared" ref="K18" si="31">RANK(J18,J$8:J$23,0)</f>
        <v>14</v>
      </c>
      <c r="L18" s="65">
        <f>VLOOKUP($A18,'Return Data'!$B$7:$R$2700,17,0)</f>
        <v>10.7926</v>
      </c>
      <c r="M18" s="66">
        <f t="shared" ref="M18:M20" si="32">RANK(L18,L$8:L$23,0)</f>
        <v>7</v>
      </c>
      <c r="N18" s="65">
        <f>VLOOKUP($A18,'Return Data'!$B$7:$R$2700,14,0)</f>
        <v>4.8874000000000004</v>
      </c>
      <c r="O18" s="66">
        <f t="shared" si="14"/>
        <v>5</v>
      </c>
      <c r="P18" s="65">
        <f>VLOOKUP($A18,'Return Data'!$B$7:$R$2700,15,0)</f>
        <v>14.1226</v>
      </c>
      <c r="Q18" s="66">
        <f t="shared" si="4"/>
        <v>1</v>
      </c>
      <c r="R18" s="65">
        <f>VLOOKUP($A18,'Return Data'!$B$7:$R$2700,16,0)</f>
        <v>15.826599999999999</v>
      </c>
      <c r="S18" s="67">
        <f t="shared" si="4"/>
        <v>2</v>
      </c>
    </row>
    <row r="19" spans="1:19" s="68" customFormat="1" x14ac:dyDescent="0.3">
      <c r="A19" s="63" t="s">
        <v>22</v>
      </c>
      <c r="B19" s="64">
        <f>VLOOKUP($A19,'Return Data'!$B$7:$R$2700,3,0)</f>
        <v>44174</v>
      </c>
      <c r="C19" s="65">
        <f>VLOOKUP($A19,'Return Data'!$B$7:$R$2700,4,0)</f>
        <v>11.5571</v>
      </c>
      <c r="D19" s="65">
        <f>VLOOKUP($A19,'Return Data'!$B$7:$R$2700,10,0)</f>
        <v>15.935</v>
      </c>
      <c r="E19" s="66">
        <f t="shared" si="0"/>
        <v>15</v>
      </c>
      <c r="F19" s="65">
        <f>VLOOKUP($A19,'Return Data'!$B$7:$R$2700,11,0)</f>
        <v>26.650400000000001</v>
      </c>
      <c r="G19" s="66">
        <f t="shared" ref="G19:I19" si="33">RANK(F19,F$8:F$23,0)</f>
        <v>15</v>
      </c>
      <c r="H19" s="65">
        <f>VLOOKUP($A19,'Return Data'!$B$7:$R$2700,12,0)</f>
        <v>20.167400000000001</v>
      </c>
      <c r="I19" s="66">
        <f t="shared" si="33"/>
        <v>16</v>
      </c>
      <c r="J19" s="65">
        <f>VLOOKUP($A19,'Return Data'!$B$7:$R$2700,13,0)</f>
        <v>9.1920000000000002</v>
      </c>
      <c r="K19" s="66">
        <f t="shared" ref="K19" si="34">RANK(J19,J$8:J$23,0)</f>
        <v>16</v>
      </c>
      <c r="L19" s="65">
        <f>VLOOKUP($A19,'Return Data'!$B$7:$R$2700,17,0)</f>
        <v>10.9232</v>
      </c>
      <c r="M19" s="66">
        <f t="shared" si="32"/>
        <v>5</v>
      </c>
      <c r="N19" s="65"/>
      <c r="O19" s="66"/>
      <c r="P19" s="65"/>
      <c r="Q19" s="66"/>
      <c r="R19" s="65">
        <f>VLOOKUP($A19,'Return Data'!$B$7:$R$2700,16,0)</f>
        <v>6.1862000000000004</v>
      </c>
      <c r="S19" s="67">
        <f t="shared" si="4"/>
        <v>15</v>
      </c>
    </row>
    <row r="20" spans="1:19" s="68" customFormat="1" x14ac:dyDescent="0.3">
      <c r="A20" s="63" t="s">
        <v>23</v>
      </c>
      <c r="B20" s="64">
        <f>VLOOKUP($A20,'Return Data'!$B$7:$R$2700,3,0)</f>
        <v>44174</v>
      </c>
      <c r="C20" s="65">
        <f>VLOOKUP($A20,'Return Data'!$B$7:$R$2700,4,0)</f>
        <v>11.285600000000001</v>
      </c>
      <c r="D20" s="65">
        <f>VLOOKUP($A20,'Return Data'!$B$7:$R$2700,10,0)</f>
        <v>15.6157</v>
      </c>
      <c r="E20" s="66">
        <f t="shared" si="0"/>
        <v>16</v>
      </c>
      <c r="F20" s="65">
        <f>VLOOKUP($A20,'Return Data'!$B$7:$R$2700,11,0)</f>
        <v>25.9863</v>
      </c>
      <c r="G20" s="66">
        <f t="shared" ref="G20:I20" si="35">RANK(F20,F$8:F$23,0)</f>
        <v>16</v>
      </c>
      <c r="H20" s="65">
        <f>VLOOKUP($A20,'Return Data'!$B$7:$R$2700,12,0)</f>
        <v>20.468399999999999</v>
      </c>
      <c r="I20" s="66">
        <f t="shared" si="35"/>
        <v>15</v>
      </c>
      <c r="J20" s="65">
        <f>VLOOKUP($A20,'Return Data'!$B$7:$R$2700,13,0)</f>
        <v>10.0626</v>
      </c>
      <c r="K20" s="66">
        <f t="shared" ref="K20" si="36">RANK(J20,J$8:J$23,0)</f>
        <v>15</v>
      </c>
      <c r="L20" s="65">
        <f>VLOOKUP($A20,'Return Data'!$B$7:$R$2700,17,0)</f>
        <v>10.8409</v>
      </c>
      <c r="M20" s="66">
        <f t="shared" si="32"/>
        <v>6</v>
      </c>
      <c r="N20" s="65"/>
      <c r="O20" s="66"/>
      <c r="P20" s="65"/>
      <c r="Q20" s="66"/>
      <c r="R20" s="65">
        <f>VLOOKUP($A20,'Return Data'!$B$7:$R$2700,16,0)</f>
        <v>5.2732999999999999</v>
      </c>
      <c r="S20" s="67">
        <f t="shared" si="4"/>
        <v>16</v>
      </c>
    </row>
    <row r="21" spans="1:19" s="68" customFormat="1" x14ac:dyDescent="0.3">
      <c r="A21" s="63" t="s">
        <v>24</v>
      </c>
      <c r="B21" s="64">
        <f>VLOOKUP($A21,'Return Data'!$B$7:$R$2700,3,0)</f>
        <v>44174</v>
      </c>
      <c r="C21" s="65">
        <f>VLOOKUP($A21,'Return Data'!$B$7:$R$2700,4,0)</f>
        <v>284.68790000000001</v>
      </c>
      <c r="D21" s="65">
        <f>VLOOKUP($A21,'Return Data'!$B$7:$R$2700,10,0)</f>
        <v>26.152799999999999</v>
      </c>
      <c r="E21" s="66">
        <f t="shared" si="0"/>
        <v>1</v>
      </c>
      <c r="F21" s="65">
        <f>VLOOKUP($A21,'Return Data'!$B$7:$R$2700,11,0)</f>
        <v>39.892899999999997</v>
      </c>
      <c r="G21" s="66">
        <f t="shared" ref="G21:I21" si="37">RANK(F21,F$8:F$23,0)</f>
        <v>2</v>
      </c>
      <c r="H21" s="65">
        <f>VLOOKUP($A21,'Return Data'!$B$7:$R$2700,12,0)</f>
        <v>32.898000000000003</v>
      </c>
      <c r="I21" s="66">
        <f t="shared" si="37"/>
        <v>3</v>
      </c>
      <c r="J21" s="65">
        <f>VLOOKUP($A21,'Return Data'!$B$7:$R$2700,13,0)</f>
        <v>14.346</v>
      </c>
      <c r="K21" s="66">
        <f t="shared" ref="K21" si="38">RANK(J21,J$8:J$23,0)</f>
        <v>9</v>
      </c>
      <c r="L21" s="65">
        <f>VLOOKUP($A21,'Return Data'!$B$7:$R$2700,17,0)</f>
        <v>7.0148000000000001</v>
      </c>
      <c r="M21" s="66">
        <f t="shared" ref="M21" si="39">RANK(L21,L$8:L$23,0)</f>
        <v>12</v>
      </c>
      <c r="N21" s="65">
        <f>VLOOKUP($A21,'Return Data'!$B$7:$R$2700,14,0)</f>
        <v>0.25950000000000001</v>
      </c>
      <c r="O21" s="66">
        <f>RANK(N21,N$8:N$23,0)</f>
        <v>10</v>
      </c>
      <c r="P21" s="65">
        <f>VLOOKUP($A21,'Return Data'!$B$7:$R$2700,15,0)</f>
        <v>9.0038999999999998</v>
      </c>
      <c r="Q21" s="66">
        <f t="shared" si="4"/>
        <v>10</v>
      </c>
      <c r="R21" s="65">
        <f>VLOOKUP($A21,'Return Data'!$B$7:$R$2700,16,0)</f>
        <v>10.815899999999999</v>
      </c>
      <c r="S21" s="67">
        <f t="shared" si="4"/>
        <v>12</v>
      </c>
    </row>
    <row r="22" spans="1:19" s="68" customFormat="1" x14ac:dyDescent="0.3">
      <c r="A22" s="63" t="s">
        <v>25</v>
      </c>
      <c r="B22" s="64">
        <f>VLOOKUP($A22,'Return Data'!$B$7:$R$2700,3,0)</f>
        <v>44174</v>
      </c>
      <c r="C22" s="65">
        <f>VLOOKUP($A22,'Return Data'!$B$7:$R$2700,4,0)</f>
        <v>12.55</v>
      </c>
      <c r="D22" s="65">
        <f>VLOOKUP($A22,'Return Data'!$B$7:$R$2700,10,0)</f>
        <v>17.840399999999999</v>
      </c>
      <c r="E22" s="66">
        <f t="shared" si="0"/>
        <v>12</v>
      </c>
      <c r="F22" s="65">
        <f>VLOOKUP($A22,'Return Data'!$B$7:$R$2700,11,0)</f>
        <v>32.1053</v>
      </c>
      <c r="G22" s="66">
        <f t="shared" ref="G22:I22" si="40">RANK(F22,F$8:F$23,0)</f>
        <v>11</v>
      </c>
      <c r="H22" s="65">
        <f>VLOOKUP($A22,'Return Data'!$B$7:$R$2700,12,0)</f>
        <v>33.938099999999999</v>
      </c>
      <c r="I22" s="66">
        <f t="shared" si="40"/>
        <v>2</v>
      </c>
      <c r="J22" s="65">
        <f>VLOOKUP($A22,'Return Data'!$B$7:$R$2700,13,0)</f>
        <v>17.9511</v>
      </c>
      <c r="K22" s="66">
        <f t="shared" ref="K22" si="41">RANK(J22,J$8:J$23,0)</f>
        <v>3</v>
      </c>
      <c r="L22" s="65"/>
      <c r="M22" s="66"/>
      <c r="N22" s="65"/>
      <c r="O22" s="66"/>
      <c r="P22" s="65"/>
      <c r="Q22" s="66"/>
      <c r="R22" s="65">
        <f>VLOOKUP($A22,'Return Data'!$B$7:$R$2700,16,0)</f>
        <v>11.940300000000001</v>
      </c>
      <c r="S22" s="67">
        <f t="shared" si="4"/>
        <v>11</v>
      </c>
    </row>
    <row r="23" spans="1:19" s="68" customFormat="1" x14ac:dyDescent="0.3">
      <c r="A23" s="63" t="s">
        <v>26</v>
      </c>
      <c r="B23" s="64">
        <f>VLOOKUP($A23,'Return Data'!$B$7:$R$2700,3,0)</f>
        <v>44174</v>
      </c>
      <c r="C23" s="65">
        <f>VLOOKUP($A23,'Return Data'!$B$7:$R$2700,4,0)</f>
        <v>79.334299999999999</v>
      </c>
      <c r="D23" s="65">
        <f>VLOOKUP($A23,'Return Data'!$B$7:$R$2700,10,0)</f>
        <v>21.934999999999999</v>
      </c>
      <c r="E23" s="66">
        <f t="shared" si="0"/>
        <v>5</v>
      </c>
      <c r="F23" s="65">
        <f>VLOOKUP($A23,'Return Data'!$B$7:$R$2700,11,0)</f>
        <v>34.928699999999999</v>
      </c>
      <c r="G23" s="66">
        <f t="shared" ref="G23:I23" si="42">RANK(F23,F$8:F$23,0)</f>
        <v>9</v>
      </c>
      <c r="H23" s="65">
        <f>VLOOKUP($A23,'Return Data'!$B$7:$R$2700,12,0)</f>
        <v>27.5258</v>
      </c>
      <c r="I23" s="66">
        <f t="shared" si="42"/>
        <v>9</v>
      </c>
      <c r="J23" s="65">
        <f>VLOOKUP($A23,'Return Data'!$B$7:$R$2700,13,0)</f>
        <v>19.721499999999999</v>
      </c>
      <c r="K23" s="66">
        <f t="shared" ref="K23" si="43">RANK(J23,J$8:J$23,0)</f>
        <v>2</v>
      </c>
      <c r="L23" s="65">
        <f>VLOOKUP($A23,'Return Data'!$B$7:$R$2700,17,0)</f>
        <v>15.770200000000001</v>
      </c>
      <c r="M23" s="66">
        <f t="shared" ref="M23" si="44">RANK(L23,L$8:L$23,0)</f>
        <v>1</v>
      </c>
      <c r="N23" s="65">
        <f>VLOOKUP($A23,'Return Data'!$B$7:$R$2700,14,0)</f>
        <v>9.7158999999999995</v>
      </c>
      <c r="O23" s="66">
        <f>RANK(N23,N$8:N$23,0)</f>
        <v>1</v>
      </c>
      <c r="P23" s="65">
        <f>VLOOKUP($A23,'Return Data'!$B$7:$R$2700,15,0)</f>
        <v>12.1175</v>
      </c>
      <c r="Q23" s="66">
        <f t="shared" si="4"/>
        <v>3</v>
      </c>
      <c r="R23" s="65">
        <f>VLOOKUP($A23,'Return Data'!$B$7:$R$2700,16,0)</f>
        <v>11.957000000000001</v>
      </c>
      <c r="S23" s="67">
        <f t="shared" si="4"/>
        <v>10</v>
      </c>
    </row>
    <row r="24" spans="1:19" s="68" customFormat="1" x14ac:dyDescent="0.3">
      <c r="A24" s="69"/>
      <c r="B24" s="70"/>
      <c r="C24" s="70"/>
      <c r="D24" s="71"/>
      <c r="E24" s="70"/>
      <c r="F24" s="71"/>
      <c r="G24" s="70"/>
      <c r="H24" s="71"/>
      <c r="I24" s="70"/>
      <c r="J24" s="71"/>
      <c r="K24" s="70"/>
      <c r="L24" s="71"/>
      <c r="M24" s="70"/>
      <c r="N24" s="71"/>
      <c r="O24" s="70"/>
      <c r="P24" s="71"/>
      <c r="Q24" s="70"/>
      <c r="R24" s="71"/>
      <c r="S24" s="72"/>
    </row>
    <row r="25" spans="1:19" s="68" customFormat="1" x14ac:dyDescent="0.3">
      <c r="A25" s="73" t="s">
        <v>27</v>
      </c>
      <c r="B25" s="74"/>
      <c r="C25" s="74"/>
      <c r="D25" s="75">
        <f>AVERAGE(D8:D23)</f>
        <v>20.126999999999999</v>
      </c>
      <c r="E25" s="74"/>
      <c r="F25" s="75">
        <f>AVERAGE(F8:F23)</f>
        <v>34.608100000000007</v>
      </c>
      <c r="G25" s="74"/>
      <c r="H25" s="75">
        <f>AVERAGE(H8:H23)</f>
        <v>27.793806249999999</v>
      </c>
      <c r="I25" s="74"/>
      <c r="J25" s="75">
        <f>AVERAGE(J8:J23)</f>
        <v>15.192781249999999</v>
      </c>
      <c r="K25" s="74"/>
      <c r="L25" s="75">
        <f>AVERAGE(L8:L23)</f>
        <v>9.6662933333333321</v>
      </c>
      <c r="M25" s="74"/>
      <c r="N25" s="75">
        <f>AVERAGE(N8:N23)</f>
        <v>3.2086749999999995</v>
      </c>
      <c r="O25" s="74"/>
      <c r="P25" s="75">
        <f>AVERAGE(P8:P23)</f>
        <v>11.093654545454546</v>
      </c>
      <c r="Q25" s="74"/>
      <c r="R25" s="75">
        <f>AVERAGE(R8:R23)</f>
        <v>11.9929375</v>
      </c>
      <c r="S25" s="76"/>
    </row>
    <row r="26" spans="1:19" s="68" customFormat="1" x14ac:dyDescent="0.3">
      <c r="A26" s="73" t="s">
        <v>28</v>
      </c>
      <c r="B26" s="74"/>
      <c r="C26" s="74"/>
      <c r="D26" s="75">
        <f>MIN(D8:D23)</f>
        <v>15.6157</v>
      </c>
      <c r="E26" s="74"/>
      <c r="F26" s="75">
        <f>MIN(F8:F23)</f>
        <v>25.9863</v>
      </c>
      <c r="G26" s="74"/>
      <c r="H26" s="75">
        <f>MIN(H8:H23)</f>
        <v>20.167400000000001</v>
      </c>
      <c r="I26" s="74"/>
      <c r="J26" s="75">
        <f>MIN(J8:J23)</f>
        <v>9.1920000000000002</v>
      </c>
      <c r="K26" s="74"/>
      <c r="L26" s="75">
        <f>MIN(L8:L23)</f>
        <v>4.2488000000000001</v>
      </c>
      <c r="M26" s="74"/>
      <c r="N26" s="75">
        <f>MIN(N8:N23)</f>
        <v>-5.3876999999999997</v>
      </c>
      <c r="O26" s="74"/>
      <c r="P26" s="75">
        <f>MIN(P8:P23)</f>
        <v>8.0015999999999998</v>
      </c>
      <c r="Q26" s="74"/>
      <c r="R26" s="75">
        <f>MIN(R8:R23)</f>
        <v>5.2732999999999999</v>
      </c>
      <c r="S26" s="76"/>
    </row>
    <row r="27" spans="1:19" s="68" customFormat="1" ht="15" thickBot="1" x14ac:dyDescent="0.35">
      <c r="A27" s="77" t="s">
        <v>29</v>
      </c>
      <c r="B27" s="78"/>
      <c r="C27" s="78"/>
      <c r="D27" s="79">
        <f>MAX(D8:D23)</f>
        <v>26.152799999999999</v>
      </c>
      <c r="E27" s="78"/>
      <c r="F27" s="79">
        <f>MAX(F8:F23)</f>
        <v>48.9985</v>
      </c>
      <c r="G27" s="78"/>
      <c r="H27" s="79">
        <f>MAX(H8:H23)</f>
        <v>37.481299999999997</v>
      </c>
      <c r="I27" s="78"/>
      <c r="J27" s="79">
        <f>MAX(J8:J23)</f>
        <v>23.727699999999999</v>
      </c>
      <c r="K27" s="78"/>
      <c r="L27" s="79">
        <f>MAX(L8:L23)</f>
        <v>15.770200000000001</v>
      </c>
      <c r="M27" s="78"/>
      <c r="N27" s="79">
        <f>MAX(N8:N23)</f>
        <v>9.7158999999999995</v>
      </c>
      <c r="O27" s="78"/>
      <c r="P27" s="79">
        <f>MAX(P8:P23)</f>
        <v>14.1226</v>
      </c>
      <c r="Q27" s="78"/>
      <c r="R27" s="79">
        <f>MAX(R8:R23)</f>
        <v>17.131699999999999</v>
      </c>
      <c r="S27" s="80"/>
    </row>
    <row r="28" spans="1:19" x14ac:dyDescent="0.3">
      <c r="A28" s="112" t="s">
        <v>432</v>
      </c>
    </row>
    <row r="29" spans="1:19" x14ac:dyDescent="0.3">
      <c r="A29" s="14" t="s">
        <v>340</v>
      </c>
    </row>
  </sheetData>
  <sheetProtection algorithmName="SHA-512" hashValue="Vy/TgjddLpoFxoLUGaGOqswEZw/d8Rvc5XGvdJwZpz1GKYsJWwYuzD1N3z4Z3Hrrfs6e5yjEMcGWqeEbbXPYZQ==" saltValue="FFRUtKsuT+gE53D39WJZlw=="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00064-10DD-4D97-B634-910A2089326E}">
  <sheetPr codeName="Sheet33"/>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1665</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781</v>
      </c>
      <c r="B8" s="64">
        <f>VLOOKUP($A8,'Return Data'!$B$7:$R$2700,3,0)</f>
        <v>44174</v>
      </c>
      <c r="C8" s="65">
        <f>VLOOKUP($A8,'Return Data'!$B$7:$R$2700,4,0)</f>
        <v>194.93</v>
      </c>
      <c r="D8" s="65">
        <f>VLOOKUP($A8,'Return Data'!$B$7:$R$2700,10,0)</f>
        <v>16.230399999999999</v>
      </c>
      <c r="E8" s="66">
        <f t="shared" ref="E8:E13" si="0">RANK(D8,D$8:D$13,0)</f>
        <v>5</v>
      </c>
      <c r="F8" s="65">
        <f>VLOOKUP($A8,'Return Data'!$B$7:$R$2700,11,0)</f>
        <v>30.031400000000001</v>
      </c>
      <c r="G8" s="66">
        <f t="shared" ref="G8:G13" si="1">RANK(F8,F$8:F$13,0)</f>
        <v>5</v>
      </c>
      <c r="H8" s="65">
        <f>VLOOKUP($A8,'Return Data'!$B$7:$R$2700,12,0)</f>
        <v>27.305399999999999</v>
      </c>
      <c r="I8" s="66">
        <f t="shared" ref="I8:I13" si="2">RANK(H8,H$8:H$13,0)</f>
        <v>6</v>
      </c>
      <c r="J8" s="65">
        <f>VLOOKUP($A8,'Return Data'!$B$7:$R$2700,13,0)</f>
        <v>17.201799999999999</v>
      </c>
      <c r="K8" s="66">
        <f t="shared" ref="K8:K13" si="3">RANK(J8,J$8:J$13,0)</f>
        <v>5</v>
      </c>
      <c r="L8" s="65">
        <f>VLOOKUP($A8,'Return Data'!$B$7:$R$2700,17,0)</f>
        <v>10.093</v>
      </c>
      <c r="M8" s="66">
        <f>RANK(L8,L$8:L$13,0)</f>
        <v>4</v>
      </c>
      <c r="N8" s="65">
        <f>VLOOKUP($A8,'Return Data'!$B$7:$R$2700,14,0)</f>
        <v>1.8025</v>
      </c>
      <c r="O8" s="66">
        <f>RANK(N8,N$8:N$13,0)</f>
        <v>4</v>
      </c>
      <c r="P8" s="65">
        <f>VLOOKUP($A8,'Return Data'!$B$7:$R$2700,15,0)</f>
        <v>7.8331999999999997</v>
      </c>
      <c r="Q8" s="66">
        <f>RANK(P8,P$8:P$13,0)</f>
        <v>5</v>
      </c>
      <c r="R8" s="65">
        <f>VLOOKUP($A8,'Return Data'!$B$7:$R$2700,16,0)</f>
        <v>9.4037000000000006</v>
      </c>
      <c r="S8" s="67">
        <f t="shared" ref="S8:S13" si="4">RANK(R8,R$8:R$13,0)</f>
        <v>6</v>
      </c>
    </row>
    <row r="9" spans="1:20" x14ac:dyDescent="0.3">
      <c r="A9" s="63" t="s">
        <v>783</v>
      </c>
      <c r="B9" s="64">
        <f>VLOOKUP($A9,'Return Data'!$B$7:$R$2700,3,0)</f>
        <v>44174</v>
      </c>
      <c r="C9" s="65">
        <f>VLOOKUP($A9,'Return Data'!$B$7:$R$2700,4,0)</f>
        <v>18.53</v>
      </c>
      <c r="D9" s="65">
        <f>VLOOKUP($A9,'Return Data'!$B$7:$R$2700,10,0)</f>
        <v>20.402899999999999</v>
      </c>
      <c r="E9" s="66">
        <f t="shared" si="0"/>
        <v>2</v>
      </c>
      <c r="F9" s="65">
        <f>VLOOKUP($A9,'Return Data'!$B$7:$R$2700,11,0)</f>
        <v>33.790599999999998</v>
      </c>
      <c r="G9" s="66">
        <f t="shared" si="1"/>
        <v>2</v>
      </c>
      <c r="H9" s="65">
        <f>VLOOKUP($A9,'Return Data'!$B$7:$R$2700,12,0)</f>
        <v>31.325299999999999</v>
      </c>
      <c r="I9" s="66">
        <f t="shared" si="2"/>
        <v>2</v>
      </c>
      <c r="J9" s="65">
        <f>VLOOKUP($A9,'Return Data'!$B$7:$R$2700,13,0)</f>
        <v>14.2417</v>
      </c>
      <c r="K9" s="66">
        <f t="shared" si="3"/>
        <v>6</v>
      </c>
      <c r="L9" s="65">
        <f>VLOOKUP($A9,'Return Data'!$B$7:$R$2700,17,0)</f>
        <v>6.6910999999999996</v>
      </c>
      <c r="M9" s="66">
        <f>RANK(L9,L$8:L$13,0)</f>
        <v>5</v>
      </c>
      <c r="N9" s="65">
        <f>VLOOKUP($A9,'Return Data'!$B$7:$R$2700,14,0)</f>
        <v>7.1900000000000006E-2</v>
      </c>
      <c r="O9" s="66">
        <f>RANK(N9,N$8:N$13,0)</f>
        <v>5</v>
      </c>
      <c r="P9" s="65">
        <f>VLOOKUP($A9,'Return Data'!$B$7:$R$2700,15,0)</f>
        <v>9.3240999999999996</v>
      </c>
      <c r="Q9" s="66">
        <f>RANK(P9,P$8:P$13,0)</f>
        <v>4</v>
      </c>
      <c r="R9" s="65">
        <f>VLOOKUP($A9,'Return Data'!$B$7:$R$2700,16,0)</f>
        <v>9.8389000000000006</v>
      </c>
      <c r="S9" s="67">
        <f t="shared" si="4"/>
        <v>5</v>
      </c>
    </row>
    <row r="10" spans="1:20" x14ac:dyDescent="0.3">
      <c r="A10" s="63" t="s">
        <v>784</v>
      </c>
      <c r="B10" s="64">
        <f>VLOOKUP($A10,'Return Data'!$B$7:$R$2700,3,0)</f>
        <v>44174</v>
      </c>
      <c r="C10" s="65">
        <f>VLOOKUP($A10,'Return Data'!$B$7:$R$2700,4,0)</f>
        <v>13.43</v>
      </c>
      <c r="D10" s="65">
        <f>VLOOKUP($A10,'Return Data'!$B$7:$R$2700,10,0)</f>
        <v>16.277100000000001</v>
      </c>
      <c r="E10" s="66">
        <f t="shared" si="0"/>
        <v>4</v>
      </c>
      <c r="F10" s="65">
        <f>VLOOKUP($A10,'Return Data'!$B$7:$R$2700,11,0)</f>
        <v>31.7959</v>
      </c>
      <c r="G10" s="66">
        <f t="shared" si="1"/>
        <v>3</v>
      </c>
      <c r="H10" s="65">
        <f>VLOOKUP($A10,'Return Data'!$B$7:$R$2700,12,0)</f>
        <v>28.763200000000001</v>
      </c>
      <c r="I10" s="66">
        <f t="shared" si="2"/>
        <v>5</v>
      </c>
      <c r="J10" s="65">
        <f>VLOOKUP($A10,'Return Data'!$B$7:$R$2700,13,0)</f>
        <v>24.236799999999999</v>
      </c>
      <c r="K10" s="66">
        <f t="shared" si="3"/>
        <v>1</v>
      </c>
      <c r="L10" s="65"/>
      <c r="M10" s="66"/>
      <c r="N10" s="65"/>
      <c r="O10" s="66"/>
      <c r="P10" s="65"/>
      <c r="Q10" s="66"/>
      <c r="R10" s="65">
        <f>VLOOKUP($A10,'Return Data'!$B$7:$R$2700,16,0)</f>
        <v>16.1496</v>
      </c>
      <c r="S10" s="67">
        <f t="shared" si="4"/>
        <v>1</v>
      </c>
    </row>
    <row r="11" spans="1:20" x14ac:dyDescent="0.3">
      <c r="A11" s="63" t="s">
        <v>787</v>
      </c>
      <c r="B11" s="64">
        <f>VLOOKUP($A11,'Return Data'!$B$7:$R$2700,3,0)</f>
        <v>44174</v>
      </c>
      <c r="C11" s="65">
        <f>VLOOKUP($A11,'Return Data'!$B$7:$R$2700,4,0)</f>
        <v>66.5</v>
      </c>
      <c r="D11" s="65">
        <f>VLOOKUP($A11,'Return Data'!$B$7:$R$2700,10,0)</f>
        <v>18.475000000000001</v>
      </c>
      <c r="E11" s="66">
        <f t="shared" si="0"/>
        <v>3</v>
      </c>
      <c r="F11" s="65">
        <f>VLOOKUP($A11,'Return Data'!$B$7:$R$2700,11,0)</f>
        <v>30.597000000000001</v>
      </c>
      <c r="G11" s="66">
        <f t="shared" si="1"/>
        <v>4</v>
      </c>
      <c r="H11" s="65">
        <f>VLOOKUP($A11,'Return Data'!$B$7:$R$2700,12,0)</f>
        <v>28.925899999999999</v>
      </c>
      <c r="I11" s="66">
        <f t="shared" si="2"/>
        <v>4</v>
      </c>
      <c r="J11" s="65">
        <f>VLOOKUP($A11,'Return Data'!$B$7:$R$2700,13,0)</f>
        <v>19.9495</v>
      </c>
      <c r="K11" s="66">
        <f t="shared" si="3"/>
        <v>3</v>
      </c>
      <c r="L11" s="65">
        <f>VLOOKUP($A11,'Return Data'!$B$7:$R$2700,17,0)</f>
        <v>12.459899999999999</v>
      </c>
      <c r="M11" s="66">
        <f>RANK(L11,L$8:L$13,0)</f>
        <v>1</v>
      </c>
      <c r="N11" s="65">
        <f>VLOOKUP($A11,'Return Data'!$B$7:$R$2700,14,0)</f>
        <v>7.3192000000000004</v>
      </c>
      <c r="O11" s="66">
        <f>RANK(N11,N$8:N$13,0)</f>
        <v>2</v>
      </c>
      <c r="P11" s="65">
        <f>VLOOKUP($A11,'Return Data'!$B$7:$R$2700,15,0)</f>
        <v>14.2881</v>
      </c>
      <c r="Q11" s="66">
        <f>RANK(P11,P$8:P$13,0)</f>
        <v>1</v>
      </c>
      <c r="R11" s="65">
        <f>VLOOKUP($A11,'Return Data'!$B$7:$R$2700,16,0)</f>
        <v>12.303000000000001</v>
      </c>
      <c r="S11" s="67">
        <f t="shared" si="4"/>
        <v>2</v>
      </c>
    </row>
    <row r="12" spans="1:20" x14ac:dyDescent="0.3">
      <c r="A12" s="63" t="s">
        <v>789</v>
      </c>
      <c r="B12" s="64">
        <f>VLOOKUP($A12,'Return Data'!$B$7:$R$2700,3,0)</f>
        <v>44174</v>
      </c>
      <c r="C12" s="65">
        <f>VLOOKUP($A12,'Return Data'!$B$7:$R$2700,4,0)</f>
        <v>57.252699999999997</v>
      </c>
      <c r="D12" s="65">
        <f>VLOOKUP($A12,'Return Data'!$B$7:$R$2700,10,0)</f>
        <v>21.882200000000001</v>
      </c>
      <c r="E12" s="66">
        <f t="shared" si="0"/>
        <v>1</v>
      </c>
      <c r="F12" s="65">
        <f>VLOOKUP($A12,'Return Data'!$B$7:$R$2700,11,0)</f>
        <v>34.781100000000002</v>
      </c>
      <c r="G12" s="66">
        <f t="shared" si="1"/>
        <v>1</v>
      </c>
      <c r="H12" s="65">
        <f>VLOOKUP($A12,'Return Data'!$B$7:$R$2700,12,0)</f>
        <v>32.421500000000002</v>
      </c>
      <c r="I12" s="66">
        <f t="shared" si="2"/>
        <v>1</v>
      </c>
      <c r="J12" s="65">
        <f>VLOOKUP($A12,'Return Data'!$B$7:$R$2700,13,0)</f>
        <v>20.918900000000001</v>
      </c>
      <c r="K12" s="66">
        <f t="shared" si="3"/>
        <v>2</v>
      </c>
      <c r="L12" s="65">
        <f>VLOOKUP($A12,'Return Data'!$B$7:$R$2700,17,0)</f>
        <v>12.3673</v>
      </c>
      <c r="M12" s="66">
        <f>RANK(L12,L$8:L$13,0)</f>
        <v>2</v>
      </c>
      <c r="N12" s="65">
        <f>VLOOKUP($A12,'Return Data'!$B$7:$R$2700,14,0)</f>
        <v>5.8220999999999998</v>
      </c>
      <c r="O12" s="66">
        <f>RANK(N12,N$8:N$13,0)</f>
        <v>3</v>
      </c>
      <c r="P12" s="65">
        <f>VLOOKUP($A12,'Return Data'!$B$7:$R$2700,15,0)</f>
        <v>11.472</v>
      </c>
      <c r="Q12" s="66">
        <f>RANK(P12,P$8:P$13,0)</f>
        <v>3</v>
      </c>
      <c r="R12" s="65">
        <f>VLOOKUP($A12,'Return Data'!$B$7:$R$2700,16,0)</f>
        <v>11.9396</v>
      </c>
      <c r="S12" s="67">
        <f t="shared" si="4"/>
        <v>3</v>
      </c>
    </row>
    <row r="13" spans="1:20" x14ac:dyDescent="0.3">
      <c r="A13" s="63" t="s">
        <v>790</v>
      </c>
      <c r="B13" s="64">
        <f>VLOOKUP($A13,'Return Data'!$B$7:$R$2700,3,0)</f>
        <v>44174</v>
      </c>
      <c r="C13" s="65">
        <f>VLOOKUP($A13,'Return Data'!$B$7:$R$2700,4,0)</f>
        <v>79.390500000000003</v>
      </c>
      <c r="D13" s="65">
        <f>VLOOKUP($A13,'Return Data'!$B$7:$R$2700,10,0)</f>
        <v>15.658799999999999</v>
      </c>
      <c r="E13" s="66">
        <f t="shared" si="0"/>
        <v>6</v>
      </c>
      <c r="F13" s="65">
        <f>VLOOKUP($A13,'Return Data'!$B$7:$R$2700,11,0)</f>
        <v>28.557200000000002</v>
      </c>
      <c r="G13" s="66">
        <f t="shared" si="1"/>
        <v>6</v>
      </c>
      <c r="H13" s="65">
        <f>VLOOKUP($A13,'Return Data'!$B$7:$R$2700,12,0)</f>
        <v>29.188600000000001</v>
      </c>
      <c r="I13" s="66">
        <f t="shared" si="2"/>
        <v>3</v>
      </c>
      <c r="J13" s="65">
        <f>VLOOKUP($A13,'Return Data'!$B$7:$R$2700,13,0)</f>
        <v>17.8187</v>
      </c>
      <c r="K13" s="66">
        <f t="shared" si="3"/>
        <v>4</v>
      </c>
      <c r="L13" s="65">
        <f>VLOOKUP($A13,'Return Data'!$B$7:$R$2700,17,0)</f>
        <v>11.3681</v>
      </c>
      <c r="M13" s="66">
        <f>RANK(L13,L$8:L$13,0)</f>
        <v>3</v>
      </c>
      <c r="N13" s="65">
        <f>VLOOKUP($A13,'Return Data'!$B$7:$R$2700,14,0)</f>
        <v>7.6559999999999997</v>
      </c>
      <c r="O13" s="66">
        <f>RANK(N13,N$8:N$13,0)</f>
        <v>1</v>
      </c>
      <c r="P13" s="65">
        <f>VLOOKUP($A13,'Return Data'!$B$7:$R$2700,15,0)</f>
        <v>11.7325</v>
      </c>
      <c r="Q13" s="66">
        <f>RANK(P13,P$8:P$13,0)</f>
        <v>2</v>
      </c>
      <c r="R13" s="65">
        <f>VLOOKUP($A13,'Return Data'!$B$7:$R$2700,16,0)</f>
        <v>10.942500000000001</v>
      </c>
      <c r="S13" s="67">
        <f t="shared" si="4"/>
        <v>4</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18.154399999999999</v>
      </c>
      <c r="E15" s="74"/>
      <c r="F15" s="75">
        <f>AVERAGE(F8:F13)</f>
        <v>31.592200000000002</v>
      </c>
      <c r="G15" s="74"/>
      <c r="H15" s="75">
        <f>AVERAGE(H8:H13)</f>
        <v>29.654983333333334</v>
      </c>
      <c r="I15" s="74"/>
      <c r="J15" s="75">
        <f>AVERAGE(J8:J13)</f>
        <v>19.061233333333334</v>
      </c>
      <c r="K15" s="74"/>
      <c r="L15" s="75">
        <f>AVERAGE(L8:L13)</f>
        <v>10.595879999999999</v>
      </c>
      <c r="M15" s="74"/>
      <c r="N15" s="75">
        <f>AVERAGE(N8:N13)</f>
        <v>4.5343399999999994</v>
      </c>
      <c r="O15" s="74"/>
      <c r="P15" s="75">
        <f>AVERAGE(P8:P13)</f>
        <v>10.92998</v>
      </c>
      <c r="Q15" s="74"/>
      <c r="R15" s="75">
        <f>AVERAGE(R8:R13)</f>
        <v>11.762883333333333</v>
      </c>
      <c r="S15" s="76"/>
    </row>
    <row r="16" spans="1:20" x14ac:dyDescent="0.3">
      <c r="A16" s="73" t="s">
        <v>28</v>
      </c>
      <c r="B16" s="74"/>
      <c r="C16" s="74"/>
      <c r="D16" s="75">
        <f>MIN(D8:D13)</f>
        <v>15.658799999999999</v>
      </c>
      <c r="E16" s="74"/>
      <c r="F16" s="75">
        <f>MIN(F8:F13)</f>
        <v>28.557200000000002</v>
      </c>
      <c r="G16" s="74"/>
      <c r="H16" s="75">
        <f>MIN(H8:H13)</f>
        <v>27.305399999999999</v>
      </c>
      <c r="I16" s="74"/>
      <c r="J16" s="75">
        <f>MIN(J8:J13)</f>
        <v>14.2417</v>
      </c>
      <c r="K16" s="74"/>
      <c r="L16" s="75">
        <f>MIN(L8:L13)</f>
        <v>6.6910999999999996</v>
      </c>
      <c r="M16" s="74"/>
      <c r="N16" s="75">
        <f>MIN(N8:N13)</f>
        <v>7.1900000000000006E-2</v>
      </c>
      <c r="O16" s="74"/>
      <c r="P16" s="75">
        <f>MIN(P8:P13)</f>
        <v>7.8331999999999997</v>
      </c>
      <c r="Q16" s="74"/>
      <c r="R16" s="75">
        <f>MIN(R8:R13)</f>
        <v>9.4037000000000006</v>
      </c>
      <c r="S16" s="76"/>
    </row>
    <row r="17" spans="1:19" ht="15" thickBot="1" x14ac:dyDescent="0.35">
      <c r="A17" s="77" t="s">
        <v>29</v>
      </c>
      <c r="B17" s="78"/>
      <c r="C17" s="78"/>
      <c r="D17" s="79">
        <f>MAX(D8:D13)</f>
        <v>21.882200000000001</v>
      </c>
      <c r="E17" s="78"/>
      <c r="F17" s="79">
        <f>MAX(F8:F13)</f>
        <v>34.781100000000002</v>
      </c>
      <c r="G17" s="78"/>
      <c r="H17" s="79">
        <f>MAX(H8:H13)</f>
        <v>32.421500000000002</v>
      </c>
      <c r="I17" s="78"/>
      <c r="J17" s="79">
        <f>MAX(J8:J13)</f>
        <v>24.236799999999999</v>
      </c>
      <c r="K17" s="78"/>
      <c r="L17" s="79">
        <f>MAX(L8:L13)</f>
        <v>12.459899999999999</v>
      </c>
      <c r="M17" s="78"/>
      <c r="N17" s="79">
        <f>MAX(N8:N13)</f>
        <v>7.6559999999999997</v>
      </c>
      <c r="O17" s="78"/>
      <c r="P17" s="79">
        <f>MAX(P8:P13)</f>
        <v>14.2881</v>
      </c>
      <c r="Q17" s="78"/>
      <c r="R17" s="79">
        <f>MAX(R8:R13)</f>
        <v>16.1496</v>
      </c>
      <c r="S17" s="80"/>
    </row>
    <row r="18" spans="1:19" x14ac:dyDescent="0.3">
      <c r="A18" s="112" t="s">
        <v>432</v>
      </c>
    </row>
    <row r="19" spans="1:19" x14ac:dyDescent="0.3">
      <c r="A19" s="14" t="s">
        <v>340</v>
      </c>
    </row>
  </sheetData>
  <sheetProtection algorithmName="SHA-512" hashValue="D+IXTUUqUJXxVvO+Zr5TuOrDzbjwlb9B68aPSPrTumDaQK5ON9N3vZ/D+2eQAfZIo3giE+GQkWfs/6a7a5G60g==" saltValue="eOzk9D9+k7VY1xvEktKWE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7FB6C53-7103-484C-8118-B5C88BBA5E44}"/>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36BE2-5C91-4A8E-832F-603339C6702D}">
  <sheetPr codeName="Sheet34"/>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1664</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780</v>
      </c>
      <c r="B8" s="64">
        <f>VLOOKUP($A8,'Return Data'!$B$7:$R$2700,3,0)</f>
        <v>44174</v>
      </c>
      <c r="C8" s="65">
        <f>VLOOKUP($A8,'Return Data'!$B$7:$R$2700,4,0)</f>
        <v>183.68</v>
      </c>
      <c r="D8" s="65">
        <f>VLOOKUP($A8,'Return Data'!$B$7:$R$2700,10,0)</f>
        <v>16.010899999999999</v>
      </c>
      <c r="E8" s="66">
        <f t="shared" ref="E8:E13" si="0">RANK(D8,D$8:D$13,0)</f>
        <v>5</v>
      </c>
      <c r="F8" s="65">
        <f>VLOOKUP($A8,'Return Data'!$B$7:$R$2700,11,0)</f>
        <v>29.543700000000001</v>
      </c>
      <c r="G8" s="66">
        <f t="shared" ref="G8:G13" si="1">RANK(F8,F$8:F$13,0)</f>
        <v>5</v>
      </c>
      <c r="H8" s="65">
        <f>VLOOKUP($A8,'Return Data'!$B$7:$R$2700,12,0)</f>
        <v>26.5624</v>
      </c>
      <c r="I8" s="66">
        <f t="shared" ref="I8:I13" si="2">RANK(H8,H$8:H$13,0)</f>
        <v>6</v>
      </c>
      <c r="J8" s="65">
        <f>VLOOKUP($A8,'Return Data'!$B$7:$R$2700,13,0)</f>
        <v>16.334199999999999</v>
      </c>
      <c r="K8" s="66">
        <f t="shared" ref="K8:K13" si="3">RANK(J8,J$8:J$13,0)</f>
        <v>5</v>
      </c>
      <c r="L8" s="65">
        <f>VLOOKUP($A8,'Return Data'!$B$7:$R$2700,17,0)</f>
        <v>9.3460999999999999</v>
      </c>
      <c r="M8" s="66">
        <f>RANK(L8,L$8:L$13,0)</f>
        <v>4</v>
      </c>
      <c r="N8" s="65">
        <f>VLOOKUP($A8,'Return Data'!$B$7:$R$2700,14,0)</f>
        <v>1.0941000000000001</v>
      </c>
      <c r="O8" s="66">
        <f>RANK(N8,N$8:N$13,0)</f>
        <v>4</v>
      </c>
      <c r="P8" s="65">
        <f>VLOOKUP($A8,'Return Data'!$B$7:$R$2700,15,0)</f>
        <v>7.0347999999999997</v>
      </c>
      <c r="Q8" s="66">
        <f>RANK(P8,P$8:P$13,0)</f>
        <v>5</v>
      </c>
      <c r="R8" s="65">
        <f>VLOOKUP($A8,'Return Data'!$B$7:$R$2700,16,0)</f>
        <v>17.720199999999998</v>
      </c>
      <c r="S8" s="67">
        <f t="shared" ref="S8:S13" si="4">RANK(R8,R$8:R$13,0)</f>
        <v>1</v>
      </c>
    </row>
    <row r="9" spans="1:20" x14ac:dyDescent="0.3">
      <c r="A9" s="63" t="s">
        <v>782</v>
      </c>
      <c r="B9" s="64">
        <f>VLOOKUP($A9,'Return Data'!$B$7:$R$2700,3,0)</f>
        <v>44174</v>
      </c>
      <c r="C9" s="65">
        <f>VLOOKUP($A9,'Return Data'!$B$7:$R$2700,4,0)</f>
        <v>17.649999999999999</v>
      </c>
      <c r="D9" s="65">
        <f>VLOOKUP($A9,'Return Data'!$B$7:$R$2700,10,0)</f>
        <v>20.149799999999999</v>
      </c>
      <c r="E9" s="66">
        <f t="shared" si="0"/>
        <v>2</v>
      </c>
      <c r="F9" s="65">
        <f>VLOOKUP($A9,'Return Data'!$B$7:$R$2700,11,0)</f>
        <v>33.207500000000003</v>
      </c>
      <c r="G9" s="66">
        <f t="shared" si="1"/>
        <v>2</v>
      </c>
      <c r="H9" s="65">
        <f>VLOOKUP($A9,'Return Data'!$B$7:$R$2700,12,0)</f>
        <v>30.5473</v>
      </c>
      <c r="I9" s="66">
        <f t="shared" si="2"/>
        <v>2</v>
      </c>
      <c r="J9" s="65">
        <f>VLOOKUP($A9,'Return Data'!$B$7:$R$2700,13,0)</f>
        <v>13.359</v>
      </c>
      <c r="K9" s="66">
        <f t="shared" si="3"/>
        <v>6</v>
      </c>
      <c r="L9" s="65">
        <f>VLOOKUP($A9,'Return Data'!$B$7:$R$2700,17,0)</f>
        <v>5.8689</v>
      </c>
      <c r="M9" s="66">
        <f>RANK(L9,L$8:L$13,0)</f>
        <v>5</v>
      </c>
      <c r="N9" s="65">
        <f>VLOOKUP($A9,'Return Data'!$B$7:$R$2700,14,0)</f>
        <v>-0.7429</v>
      </c>
      <c r="O9" s="66">
        <f>RANK(N9,N$8:N$13,0)</f>
        <v>5</v>
      </c>
      <c r="P9" s="65">
        <f>VLOOKUP($A9,'Return Data'!$B$7:$R$2700,15,0)</f>
        <v>8.5236999999999998</v>
      </c>
      <c r="Q9" s="66">
        <f>RANK(P9,P$8:P$13,0)</f>
        <v>4</v>
      </c>
      <c r="R9" s="65">
        <f>VLOOKUP($A9,'Return Data'!$B$7:$R$2700,16,0)</f>
        <v>9.0288000000000004</v>
      </c>
      <c r="S9" s="67">
        <f t="shared" si="4"/>
        <v>6</v>
      </c>
    </row>
    <row r="10" spans="1:20" x14ac:dyDescent="0.3">
      <c r="A10" s="63" t="s">
        <v>785</v>
      </c>
      <c r="B10" s="64">
        <f>VLOOKUP($A10,'Return Data'!$B$7:$R$2700,3,0)</f>
        <v>44174</v>
      </c>
      <c r="C10" s="65">
        <f>VLOOKUP($A10,'Return Data'!$B$7:$R$2700,4,0)</f>
        <v>13.04</v>
      </c>
      <c r="D10" s="65">
        <f>VLOOKUP($A10,'Return Data'!$B$7:$R$2700,10,0)</f>
        <v>16.014199999999999</v>
      </c>
      <c r="E10" s="66">
        <f t="shared" si="0"/>
        <v>4</v>
      </c>
      <c r="F10" s="65">
        <f>VLOOKUP($A10,'Return Data'!$B$7:$R$2700,11,0)</f>
        <v>31.187100000000001</v>
      </c>
      <c r="G10" s="66">
        <f t="shared" si="1"/>
        <v>3</v>
      </c>
      <c r="H10" s="65">
        <f>VLOOKUP($A10,'Return Data'!$B$7:$R$2700,12,0)</f>
        <v>27.7179</v>
      </c>
      <c r="I10" s="66">
        <f t="shared" si="2"/>
        <v>5</v>
      </c>
      <c r="J10" s="65">
        <f>VLOOKUP($A10,'Return Data'!$B$7:$R$2700,13,0)</f>
        <v>22.787199999999999</v>
      </c>
      <c r="K10" s="66">
        <f t="shared" si="3"/>
        <v>1</v>
      </c>
      <c r="L10" s="65"/>
      <c r="M10" s="66"/>
      <c r="N10" s="65"/>
      <c r="O10" s="66"/>
      <c r="P10" s="65"/>
      <c r="Q10" s="66"/>
      <c r="R10" s="65">
        <f>VLOOKUP($A10,'Return Data'!$B$7:$R$2700,16,0)</f>
        <v>14.424899999999999</v>
      </c>
      <c r="S10" s="67">
        <f t="shared" si="4"/>
        <v>2</v>
      </c>
    </row>
    <row r="11" spans="1:20" x14ac:dyDescent="0.3">
      <c r="A11" s="63" t="s">
        <v>786</v>
      </c>
      <c r="B11" s="64">
        <f>VLOOKUP($A11,'Return Data'!$B$7:$R$2700,3,0)</f>
        <v>44174</v>
      </c>
      <c r="C11" s="65">
        <f>VLOOKUP($A11,'Return Data'!$B$7:$R$2700,4,0)</f>
        <v>63.78</v>
      </c>
      <c r="D11" s="65">
        <f>VLOOKUP($A11,'Return Data'!$B$7:$R$2700,10,0)</f>
        <v>18.308299999999999</v>
      </c>
      <c r="E11" s="66">
        <f t="shared" si="0"/>
        <v>3</v>
      </c>
      <c r="F11" s="65">
        <f>VLOOKUP($A11,'Return Data'!$B$7:$R$2700,11,0)</f>
        <v>30.269600000000001</v>
      </c>
      <c r="G11" s="66">
        <f t="shared" si="1"/>
        <v>4</v>
      </c>
      <c r="H11" s="65">
        <f>VLOOKUP($A11,'Return Data'!$B$7:$R$2700,12,0)</f>
        <v>28.407499999999999</v>
      </c>
      <c r="I11" s="66">
        <f t="shared" si="2"/>
        <v>4</v>
      </c>
      <c r="J11" s="65">
        <f>VLOOKUP($A11,'Return Data'!$B$7:$R$2700,13,0)</f>
        <v>19.304200000000002</v>
      </c>
      <c r="K11" s="66">
        <f t="shared" si="3"/>
        <v>3</v>
      </c>
      <c r="L11" s="65">
        <f>VLOOKUP($A11,'Return Data'!$B$7:$R$2700,17,0)</f>
        <v>11.778499999999999</v>
      </c>
      <c r="M11" s="66">
        <f>RANK(L11,L$8:L$13,0)</f>
        <v>1</v>
      </c>
      <c r="N11" s="65">
        <f>VLOOKUP($A11,'Return Data'!$B$7:$R$2700,14,0)</f>
        <v>6.6426999999999996</v>
      </c>
      <c r="O11" s="66">
        <f>RANK(N11,N$8:N$13,0)</f>
        <v>2</v>
      </c>
      <c r="P11" s="65">
        <f>VLOOKUP($A11,'Return Data'!$B$7:$R$2700,15,0)</f>
        <v>13.7143</v>
      </c>
      <c r="Q11" s="66">
        <f>RANK(P11,P$8:P$13,0)</f>
        <v>1</v>
      </c>
      <c r="R11" s="65">
        <f>VLOOKUP($A11,'Return Data'!$B$7:$R$2700,16,0)</f>
        <v>12.147500000000001</v>
      </c>
      <c r="S11" s="67">
        <f t="shared" si="4"/>
        <v>5</v>
      </c>
    </row>
    <row r="12" spans="1:20" x14ac:dyDescent="0.3">
      <c r="A12" s="63" t="s">
        <v>788</v>
      </c>
      <c r="B12" s="64">
        <f>VLOOKUP($A12,'Return Data'!$B$7:$R$2700,3,0)</f>
        <v>44174</v>
      </c>
      <c r="C12" s="65">
        <f>VLOOKUP($A12,'Return Data'!$B$7:$R$2700,4,0)</f>
        <v>54.239199999999997</v>
      </c>
      <c r="D12" s="65">
        <f>VLOOKUP($A12,'Return Data'!$B$7:$R$2700,10,0)</f>
        <v>21.5853</v>
      </c>
      <c r="E12" s="66">
        <f t="shared" si="0"/>
        <v>1</v>
      </c>
      <c r="F12" s="65">
        <f>VLOOKUP($A12,'Return Data'!$B$7:$R$2700,11,0)</f>
        <v>34.058999999999997</v>
      </c>
      <c r="G12" s="66">
        <f t="shared" si="1"/>
        <v>1</v>
      </c>
      <c r="H12" s="65">
        <f>VLOOKUP($A12,'Return Data'!$B$7:$R$2700,12,0)</f>
        <v>31.3002</v>
      </c>
      <c r="I12" s="66">
        <f t="shared" si="2"/>
        <v>1</v>
      </c>
      <c r="J12" s="65">
        <f>VLOOKUP($A12,'Return Data'!$B$7:$R$2700,13,0)</f>
        <v>19.5855</v>
      </c>
      <c r="K12" s="66">
        <f t="shared" si="3"/>
        <v>2</v>
      </c>
      <c r="L12" s="65">
        <f>VLOOKUP($A12,'Return Data'!$B$7:$R$2700,17,0)</f>
        <v>11.386900000000001</v>
      </c>
      <c r="M12" s="66">
        <f>RANK(L12,L$8:L$13,0)</f>
        <v>2</v>
      </c>
      <c r="N12" s="65">
        <f>VLOOKUP($A12,'Return Data'!$B$7:$R$2700,14,0)</f>
        <v>4.9692999999999996</v>
      </c>
      <c r="O12" s="66">
        <f>RANK(N12,N$8:N$13,0)</f>
        <v>3</v>
      </c>
      <c r="P12" s="65">
        <f>VLOOKUP($A12,'Return Data'!$B$7:$R$2700,15,0)</f>
        <v>10.625299999999999</v>
      </c>
      <c r="Q12" s="66">
        <f>RANK(P12,P$8:P$13,0)</f>
        <v>3</v>
      </c>
      <c r="R12" s="65">
        <f>VLOOKUP($A12,'Return Data'!$B$7:$R$2700,16,0)</f>
        <v>12.3026</v>
      </c>
      <c r="S12" s="67">
        <f t="shared" si="4"/>
        <v>4</v>
      </c>
    </row>
    <row r="13" spans="1:20" x14ac:dyDescent="0.3">
      <c r="A13" s="63" t="s">
        <v>791</v>
      </c>
      <c r="B13" s="64">
        <f>VLOOKUP($A13,'Return Data'!$B$7:$R$2700,3,0)</f>
        <v>44174</v>
      </c>
      <c r="C13" s="65">
        <f>VLOOKUP($A13,'Return Data'!$B$7:$R$2700,4,0)</f>
        <v>75.623699999999999</v>
      </c>
      <c r="D13" s="65">
        <f>VLOOKUP($A13,'Return Data'!$B$7:$R$2700,10,0)</f>
        <v>15.493399999999999</v>
      </c>
      <c r="E13" s="66">
        <f t="shared" si="0"/>
        <v>6</v>
      </c>
      <c r="F13" s="65">
        <f>VLOOKUP($A13,'Return Data'!$B$7:$R$2700,11,0)</f>
        <v>28.1934</v>
      </c>
      <c r="G13" s="66">
        <f t="shared" si="1"/>
        <v>6</v>
      </c>
      <c r="H13" s="65">
        <f>VLOOKUP($A13,'Return Data'!$B$7:$R$2700,12,0)</f>
        <v>28.647600000000001</v>
      </c>
      <c r="I13" s="66">
        <f t="shared" si="2"/>
        <v>3</v>
      </c>
      <c r="J13" s="65">
        <f>VLOOKUP($A13,'Return Data'!$B$7:$R$2700,13,0)</f>
        <v>17.168500000000002</v>
      </c>
      <c r="K13" s="66">
        <f t="shared" si="3"/>
        <v>4</v>
      </c>
      <c r="L13" s="65">
        <f>VLOOKUP($A13,'Return Data'!$B$7:$R$2700,17,0)</f>
        <v>10.728400000000001</v>
      </c>
      <c r="M13" s="66">
        <f>RANK(L13,L$8:L$13,0)</f>
        <v>3</v>
      </c>
      <c r="N13" s="65">
        <f>VLOOKUP($A13,'Return Data'!$B$7:$R$2700,14,0)</f>
        <v>7.0152999999999999</v>
      </c>
      <c r="O13" s="66">
        <f>RANK(N13,N$8:N$13,0)</f>
        <v>1</v>
      </c>
      <c r="P13" s="65">
        <f>VLOOKUP($A13,'Return Data'!$B$7:$R$2700,15,0)</f>
        <v>11.052300000000001</v>
      </c>
      <c r="Q13" s="66">
        <f>RANK(P13,P$8:P$13,0)</f>
        <v>2</v>
      </c>
      <c r="R13" s="65">
        <f>VLOOKUP($A13,'Return Data'!$B$7:$R$2700,16,0)</f>
        <v>13.8347</v>
      </c>
      <c r="S13" s="67">
        <f t="shared" si="4"/>
        <v>3</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17.926983333333332</v>
      </c>
      <c r="E15" s="74"/>
      <c r="F15" s="75">
        <f>AVERAGE(F8:F13)</f>
        <v>31.076716666666666</v>
      </c>
      <c r="G15" s="74"/>
      <c r="H15" s="75">
        <f>AVERAGE(H8:H13)</f>
        <v>28.863816666666668</v>
      </c>
      <c r="I15" s="74"/>
      <c r="J15" s="75">
        <f>AVERAGE(J8:J13)</f>
        <v>18.089766666666666</v>
      </c>
      <c r="K15" s="74"/>
      <c r="L15" s="75">
        <f>AVERAGE(L8:L13)</f>
        <v>9.8217599999999994</v>
      </c>
      <c r="M15" s="74"/>
      <c r="N15" s="75">
        <f>AVERAGE(N8:N13)</f>
        <v>3.7957000000000001</v>
      </c>
      <c r="O15" s="74"/>
      <c r="P15" s="75">
        <f>AVERAGE(P8:P13)</f>
        <v>10.19008</v>
      </c>
      <c r="Q15" s="74"/>
      <c r="R15" s="75">
        <f>AVERAGE(R8:R13)</f>
        <v>13.243116666666666</v>
      </c>
      <c r="S15" s="76"/>
    </row>
    <row r="16" spans="1:20" x14ac:dyDescent="0.3">
      <c r="A16" s="73" t="s">
        <v>28</v>
      </c>
      <c r="B16" s="74"/>
      <c r="C16" s="74"/>
      <c r="D16" s="75">
        <f>MIN(D8:D13)</f>
        <v>15.493399999999999</v>
      </c>
      <c r="E16" s="74"/>
      <c r="F16" s="75">
        <f>MIN(F8:F13)</f>
        <v>28.1934</v>
      </c>
      <c r="G16" s="74"/>
      <c r="H16" s="75">
        <f>MIN(H8:H13)</f>
        <v>26.5624</v>
      </c>
      <c r="I16" s="74"/>
      <c r="J16" s="75">
        <f>MIN(J8:J13)</f>
        <v>13.359</v>
      </c>
      <c r="K16" s="74"/>
      <c r="L16" s="75">
        <f>MIN(L8:L13)</f>
        <v>5.8689</v>
      </c>
      <c r="M16" s="74"/>
      <c r="N16" s="75">
        <f>MIN(N8:N13)</f>
        <v>-0.7429</v>
      </c>
      <c r="O16" s="74"/>
      <c r="P16" s="75">
        <f>MIN(P8:P13)</f>
        <v>7.0347999999999997</v>
      </c>
      <c r="Q16" s="74"/>
      <c r="R16" s="75">
        <f>MIN(R8:R13)</f>
        <v>9.0288000000000004</v>
      </c>
      <c r="S16" s="76"/>
    </row>
    <row r="17" spans="1:19" ht="15" thickBot="1" x14ac:dyDescent="0.35">
      <c r="A17" s="77" t="s">
        <v>29</v>
      </c>
      <c r="B17" s="78"/>
      <c r="C17" s="78"/>
      <c r="D17" s="79">
        <f>MAX(D8:D13)</f>
        <v>21.5853</v>
      </c>
      <c r="E17" s="78"/>
      <c r="F17" s="79">
        <f>MAX(F8:F13)</f>
        <v>34.058999999999997</v>
      </c>
      <c r="G17" s="78"/>
      <c r="H17" s="79">
        <f>MAX(H8:H13)</f>
        <v>31.3002</v>
      </c>
      <c r="I17" s="78"/>
      <c r="J17" s="79">
        <f>MAX(J8:J13)</f>
        <v>22.787199999999999</v>
      </c>
      <c r="K17" s="78"/>
      <c r="L17" s="79">
        <f>MAX(L8:L13)</f>
        <v>11.778499999999999</v>
      </c>
      <c r="M17" s="78"/>
      <c r="N17" s="79">
        <f>MAX(N8:N13)</f>
        <v>7.0152999999999999</v>
      </c>
      <c r="O17" s="78"/>
      <c r="P17" s="79">
        <f>MAX(P8:P13)</f>
        <v>13.7143</v>
      </c>
      <c r="Q17" s="78"/>
      <c r="R17" s="79">
        <f>MAX(R8:R13)</f>
        <v>17.720199999999998</v>
      </c>
      <c r="S17" s="80"/>
    </row>
    <row r="18" spans="1:19" x14ac:dyDescent="0.3">
      <c r="A18" s="112" t="s">
        <v>432</v>
      </c>
    </row>
    <row r="19" spans="1:19" x14ac:dyDescent="0.3">
      <c r="A19" s="14" t="s">
        <v>340</v>
      </c>
    </row>
  </sheetData>
  <sheetProtection algorithmName="SHA-512" hashValue="N+5y9qZV8uBGKCWuIJZa+JLAMzZGDwm/oKsQRxE0N97dfTqMee9TCls4xtGNWXY1xBBWQZ2XP1XlDauXpUNuFQ==" saltValue="0//G9/wcjHtWE0ennpDcM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D8207DAE-00FA-43C2-84D3-4B9C99347703}"/>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05DD5-84DF-4B53-8E3F-6C956ED87496}">
  <sheetPr codeName="Sheet35"/>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1660</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836</v>
      </c>
      <c r="B8" s="64">
        <f>VLOOKUP($A8,'Return Data'!$B$7:$R$2700,3,0)</f>
        <v>44174</v>
      </c>
      <c r="C8" s="65">
        <f>VLOOKUP($A8,'Return Data'!$B$7:$R$2700,4,0)</f>
        <v>75.686999999999998</v>
      </c>
      <c r="D8" s="65">
        <f>VLOOKUP($A8,'Return Data'!$B$7:$R$2700,10,0)</f>
        <v>19.9741</v>
      </c>
      <c r="E8" s="66">
        <f t="shared" ref="E8:E29" si="0">RANK(D8,D$8:D$29,0)</f>
        <v>9</v>
      </c>
      <c r="F8" s="65">
        <f>VLOOKUP($A8,'Return Data'!$B$7:$R$2700,11,0)</f>
        <v>33.493099999999998</v>
      </c>
      <c r="G8" s="66">
        <f t="shared" ref="G8:G29" si="1">RANK(F8,F$8:F$29,0)</f>
        <v>7</v>
      </c>
      <c r="H8" s="65">
        <f>VLOOKUP($A8,'Return Data'!$B$7:$R$2700,12,0)</f>
        <v>24.907800000000002</v>
      </c>
      <c r="I8" s="66">
        <f t="shared" ref="I8:I27" si="2">RANK(H8,H$8:H$29,0)</f>
        <v>12</v>
      </c>
      <c r="J8" s="65">
        <f>VLOOKUP($A8,'Return Data'!$B$7:$R$2700,13,0)</f>
        <v>14.695</v>
      </c>
      <c r="K8" s="66">
        <f t="shared" ref="K8:K18" si="3">RANK(J8,J$8:J$29,0)</f>
        <v>15</v>
      </c>
      <c r="L8" s="65">
        <f>VLOOKUP($A8,'Return Data'!$B$7:$R$2700,17,0)</f>
        <v>14.2308</v>
      </c>
      <c r="M8" s="66">
        <f t="shared" ref="M8:M18" si="4">RANK(L8,L$8:L$29,0)</f>
        <v>8</v>
      </c>
      <c r="N8" s="65">
        <f>VLOOKUP($A8,'Return Data'!$B$7:$R$2700,14,0)</f>
        <v>7.9175000000000004</v>
      </c>
      <c r="O8" s="66">
        <f t="shared" ref="O8:O14" si="5">RANK(N8,N$8:N$29,0)</f>
        <v>8</v>
      </c>
      <c r="P8" s="65">
        <f>VLOOKUP($A8,'Return Data'!$B$7:$R$2700,15,0)</f>
        <v>12.6663</v>
      </c>
      <c r="Q8" s="66">
        <f>RANK(P8,P$8:P$29,0)</f>
        <v>9</v>
      </c>
      <c r="R8" s="65">
        <f>VLOOKUP($A8,'Return Data'!$B$7:$R$2700,16,0)</f>
        <v>14.274699999999999</v>
      </c>
      <c r="S8" s="67">
        <f t="shared" ref="S8:S29" si="6">RANK(R8,R$8:R$29,0)</f>
        <v>11</v>
      </c>
    </row>
    <row r="9" spans="1:20" x14ac:dyDescent="0.3">
      <c r="A9" s="63" t="s">
        <v>837</v>
      </c>
      <c r="B9" s="64">
        <f>VLOOKUP($A9,'Return Data'!$B$7:$R$2700,3,0)</f>
        <v>44174</v>
      </c>
      <c r="C9" s="65">
        <f>VLOOKUP($A9,'Return Data'!$B$7:$R$2700,4,0)</f>
        <v>39.380000000000003</v>
      </c>
      <c r="D9" s="65">
        <f>VLOOKUP($A9,'Return Data'!$B$7:$R$2700,10,0)</f>
        <v>22.8322</v>
      </c>
      <c r="E9" s="66">
        <f t="shared" si="0"/>
        <v>2</v>
      </c>
      <c r="F9" s="65">
        <f>VLOOKUP($A9,'Return Data'!$B$7:$R$2700,11,0)</f>
        <v>37.644199999999998</v>
      </c>
      <c r="G9" s="66">
        <f t="shared" si="1"/>
        <v>4</v>
      </c>
      <c r="H9" s="65">
        <f>VLOOKUP($A9,'Return Data'!$B$7:$R$2700,12,0)</f>
        <v>23.293700000000001</v>
      </c>
      <c r="I9" s="66">
        <f t="shared" si="2"/>
        <v>16</v>
      </c>
      <c r="J9" s="65">
        <f>VLOOKUP($A9,'Return Data'!$B$7:$R$2700,13,0)</f>
        <v>20.244299999999999</v>
      </c>
      <c r="K9" s="66">
        <f t="shared" si="3"/>
        <v>5</v>
      </c>
      <c r="L9" s="65">
        <f>VLOOKUP($A9,'Return Data'!$B$7:$R$2700,17,0)</f>
        <v>18.489100000000001</v>
      </c>
      <c r="M9" s="66">
        <f t="shared" si="4"/>
        <v>2</v>
      </c>
      <c r="N9" s="65">
        <f>VLOOKUP($A9,'Return Data'!$B$7:$R$2700,14,0)</f>
        <v>13.1715</v>
      </c>
      <c r="O9" s="66">
        <f t="shared" si="5"/>
        <v>2</v>
      </c>
      <c r="P9" s="65">
        <f>VLOOKUP($A9,'Return Data'!$B$7:$R$2700,15,0)</f>
        <v>17.724699999999999</v>
      </c>
      <c r="Q9" s="66">
        <f>RANK(P9,P$8:P$29,0)</f>
        <v>1</v>
      </c>
      <c r="R9" s="65">
        <f>VLOOKUP($A9,'Return Data'!$B$7:$R$2700,16,0)</f>
        <v>16.560300000000002</v>
      </c>
      <c r="S9" s="67">
        <f t="shared" si="6"/>
        <v>5</v>
      </c>
    </row>
    <row r="10" spans="1:20" x14ac:dyDescent="0.3">
      <c r="A10" s="63" t="s">
        <v>839</v>
      </c>
      <c r="B10" s="64">
        <f>VLOOKUP($A10,'Return Data'!$B$7:$R$2700,3,0)</f>
        <v>44174</v>
      </c>
      <c r="C10" s="65">
        <f>VLOOKUP($A10,'Return Data'!$B$7:$R$2700,4,0)</f>
        <v>11.994</v>
      </c>
      <c r="D10" s="65">
        <f>VLOOKUP($A10,'Return Data'!$B$7:$R$2700,10,0)</f>
        <v>19.581299999999999</v>
      </c>
      <c r="E10" s="66">
        <f t="shared" si="0"/>
        <v>10</v>
      </c>
      <c r="F10" s="65">
        <f>VLOOKUP($A10,'Return Data'!$B$7:$R$2700,11,0)</f>
        <v>30.568300000000001</v>
      </c>
      <c r="G10" s="66">
        <f t="shared" si="1"/>
        <v>16</v>
      </c>
      <c r="H10" s="65">
        <f>VLOOKUP($A10,'Return Data'!$B$7:$R$2700,12,0)</f>
        <v>25.3947</v>
      </c>
      <c r="I10" s="66">
        <f t="shared" si="2"/>
        <v>10</v>
      </c>
      <c r="J10" s="65">
        <f>VLOOKUP($A10,'Return Data'!$B$7:$R$2700,13,0)</f>
        <v>17.323699999999999</v>
      </c>
      <c r="K10" s="66">
        <f t="shared" si="3"/>
        <v>11</v>
      </c>
      <c r="L10" s="65">
        <f>VLOOKUP($A10,'Return Data'!$B$7:$R$2700,17,0)</f>
        <v>15.169600000000001</v>
      </c>
      <c r="M10" s="66">
        <f t="shared" si="4"/>
        <v>5</v>
      </c>
      <c r="N10" s="65">
        <f>VLOOKUP($A10,'Return Data'!$B$7:$R$2700,14,0)</f>
        <v>5.4459</v>
      </c>
      <c r="O10" s="66">
        <f t="shared" si="5"/>
        <v>11</v>
      </c>
      <c r="P10" s="65"/>
      <c r="Q10" s="66"/>
      <c r="R10" s="65">
        <f>VLOOKUP($A10,'Return Data'!$B$7:$R$2700,16,0)</f>
        <v>5.8879000000000001</v>
      </c>
      <c r="S10" s="67">
        <f t="shared" si="6"/>
        <v>22</v>
      </c>
    </row>
    <row r="11" spans="1:20" x14ac:dyDescent="0.3">
      <c r="A11" s="63" t="s">
        <v>841</v>
      </c>
      <c r="B11" s="64">
        <f>VLOOKUP($A11,'Return Data'!$B$7:$R$2700,3,0)</f>
        <v>44174</v>
      </c>
      <c r="C11" s="65">
        <f>VLOOKUP($A11,'Return Data'!$B$7:$R$2700,4,0)</f>
        <v>28.757000000000001</v>
      </c>
      <c r="D11" s="65">
        <f>VLOOKUP($A11,'Return Data'!$B$7:$R$2700,10,0)</f>
        <v>18.575800000000001</v>
      </c>
      <c r="E11" s="66">
        <f t="shared" si="0"/>
        <v>14</v>
      </c>
      <c r="F11" s="65">
        <f>VLOOKUP($A11,'Return Data'!$B$7:$R$2700,11,0)</f>
        <v>32.155299999999997</v>
      </c>
      <c r="G11" s="66">
        <f t="shared" si="1"/>
        <v>12</v>
      </c>
      <c r="H11" s="65">
        <f>VLOOKUP($A11,'Return Data'!$B$7:$R$2700,12,0)</f>
        <v>21.225000000000001</v>
      </c>
      <c r="I11" s="66">
        <f t="shared" si="2"/>
        <v>18</v>
      </c>
      <c r="J11" s="65">
        <f>VLOOKUP($A11,'Return Data'!$B$7:$R$2700,13,0)</f>
        <v>8.5824999999999996</v>
      </c>
      <c r="K11" s="66">
        <f t="shared" si="3"/>
        <v>19</v>
      </c>
      <c r="L11" s="65">
        <f>VLOOKUP($A11,'Return Data'!$B$7:$R$2700,17,0)</f>
        <v>13.532299999999999</v>
      </c>
      <c r="M11" s="66">
        <f t="shared" si="4"/>
        <v>11</v>
      </c>
      <c r="N11" s="65">
        <f>VLOOKUP($A11,'Return Data'!$B$7:$R$2700,14,0)</f>
        <v>7.3720999999999997</v>
      </c>
      <c r="O11" s="66">
        <f t="shared" si="5"/>
        <v>9</v>
      </c>
      <c r="P11" s="65">
        <f>VLOOKUP($A11,'Return Data'!$B$7:$R$2700,15,0)</f>
        <v>11.322800000000001</v>
      </c>
      <c r="Q11" s="66">
        <f>RANK(P11,P$8:P$29,0)</f>
        <v>12</v>
      </c>
      <c r="R11" s="65">
        <f>VLOOKUP($A11,'Return Data'!$B$7:$R$2700,16,0)</f>
        <v>12.7683</v>
      </c>
      <c r="S11" s="67">
        <f t="shared" si="6"/>
        <v>15</v>
      </c>
    </row>
    <row r="12" spans="1:20" x14ac:dyDescent="0.3">
      <c r="A12" s="63" t="s">
        <v>844</v>
      </c>
      <c r="B12" s="64">
        <f>VLOOKUP($A12,'Return Data'!$B$7:$R$2700,3,0)</f>
        <v>44174</v>
      </c>
      <c r="C12" s="65">
        <f>VLOOKUP($A12,'Return Data'!$B$7:$R$2700,4,0)</f>
        <v>49.723500000000001</v>
      </c>
      <c r="D12" s="65">
        <f>VLOOKUP($A12,'Return Data'!$B$7:$R$2700,10,0)</f>
        <v>27.3658</v>
      </c>
      <c r="E12" s="66">
        <f t="shared" si="0"/>
        <v>1</v>
      </c>
      <c r="F12" s="65">
        <f>VLOOKUP($A12,'Return Data'!$B$7:$R$2700,11,0)</f>
        <v>29.272500000000001</v>
      </c>
      <c r="G12" s="66">
        <f t="shared" si="1"/>
        <v>18</v>
      </c>
      <c r="H12" s="65">
        <f>VLOOKUP($A12,'Return Data'!$B$7:$R$2700,12,0)</f>
        <v>25.3337</v>
      </c>
      <c r="I12" s="66">
        <f t="shared" si="2"/>
        <v>11</v>
      </c>
      <c r="J12" s="65">
        <f>VLOOKUP($A12,'Return Data'!$B$7:$R$2700,13,0)</f>
        <v>11.127599999999999</v>
      </c>
      <c r="K12" s="66">
        <f t="shared" si="3"/>
        <v>17</v>
      </c>
      <c r="L12" s="65">
        <f>VLOOKUP($A12,'Return Data'!$B$7:$R$2700,17,0)</f>
        <v>12.9802</v>
      </c>
      <c r="M12" s="66">
        <f t="shared" si="4"/>
        <v>13</v>
      </c>
      <c r="N12" s="65">
        <f>VLOOKUP($A12,'Return Data'!$B$7:$R$2700,14,0)</f>
        <v>4.9417</v>
      </c>
      <c r="O12" s="66">
        <f t="shared" si="5"/>
        <v>13</v>
      </c>
      <c r="P12" s="65">
        <f>VLOOKUP($A12,'Return Data'!$B$7:$R$2700,15,0)</f>
        <v>11.156000000000001</v>
      </c>
      <c r="Q12" s="66">
        <f>RANK(P12,P$8:P$29,0)</f>
        <v>14</v>
      </c>
      <c r="R12" s="65">
        <f>VLOOKUP($A12,'Return Data'!$B$7:$R$2700,16,0)</f>
        <v>16.664999999999999</v>
      </c>
      <c r="S12" s="67">
        <f t="shared" si="6"/>
        <v>3</v>
      </c>
    </row>
    <row r="13" spans="1:20" x14ac:dyDescent="0.3">
      <c r="A13" s="63" t="s">
        <v>846</v>
      </c>
      <c r="B13" s="64">
        <f>VLOOKUP($A13,'Return Data'!$B$7:$R$2700,3,0)</f>
        <v>44174</v>
      </c>
      <c r="C13" s="65">
        <f>VLOOKUP($A13,'Return Data'!$B$7:$R$2700,4,0)</f>
        <v>83.097999999999999</v>
      </c>
      <c r="D13" s="65">
        <f>VLOOKUP($A13,'Return Data'!$B$7:$R$2700,10,0)</f>
        <v>16.779599999999999</v>
      </c>
      <c r="E13" s="66">
        <f t="shared" si="0"/>
        <v>20</v>
      </c>
      <c r="F13" s="65">
        <f>VLOOKUP($A13,'Return Data'!$B$7:$R$2700,11,0)</f>
        <v>27.286899999999999</v>
      </c>
      <c r="G13" s="66">
        <f t="shared" si="1"/>
        <v>21</v>
      </c>
      <c r="H13" s="65">
        <f>VLOOKUP($A13,'Return Data'!$B$7:$R$2700,12,0)</f>
        <v>20.7592</v>
      </c>
      <c r="I13" s="66">
        <f t="shared" si="2"/>
        <v>20</v>
      </c>
      <c r="J13" s="65">
        <f>VLOOKUP($A13,'Return Data'!$B$7:$R$2700,13,0)</f>
        <v>3.2709000000000001</v>
      </c>
      <c r="K13" s="66">
        <f t="shared" si="3"/>
        <v>21</v>
      </c>
      <c r="L13" s="65">
        <f>VLOOKUP($A13,'Return Data'!$B$7:$R$2700,17,0)</f>
        <v>5.1970000000000001</v>
      </c>
      <c r="M13" s="66">
        <f t="shared" si="4"/>
        <v>17</v>
      </c>
      <c r="N13" s="65">
        <f>VLOOKUP($A13,'Return Data'!$B$7:$R$2700,14,0)</f>
        <v>-1.7946</v>
      </c>
      <c r="O13" s="66">
        <f t="shared" si="5"/>
        <v>16</v>
      </c>
      <c r="P13" s="65">
        <f>VLOOKUP($A13,'Return Data'!$B$7:$R$2700,15,0)</f>
        <v>6.6295000000000002</v>
      </c>
      <c r="Q13" s="66">
        <f>RANK(P13,P$8:P$29,0)</f>
        <v>15</v>
      </c>
      <c r="R13" s="65">
        <f>VLOOKUP($A13,'Return Data'!$B$7:$R$2700,16,0)</f>
        <v>9.7150999999999996</v>
      </c>
      <c r="S13" s="67">
        <f t="shared" si="6"/>
        <v>20</v>
      </c>
    </row>
    <row r="14" spans="1:20" x14ac:dyDescent="0.3">
      <c r="A14" s="63" t="s">
        <v>849</v>
      </c>
      <c r="B14" s="64">
        <f>VLOOKUP($A14,'Return Data'!$B$7:$R$2700,3,0)</f>
        <v>44174</v>
      </c>
      <c r="C14" s="65">
        <f>VLOOKUP($A14,'Return Data'!$B$7:$R$2700,4,0)</f>
        <v>38.4</v>
      </c>
      <c r="D14" s="65">
        <f>VLOOKUP($A14,'Return Data'!$B$7:$R$2700,10,0)</f>
        <v>16.823899999999998</v>
      </c>
      <c r="E14" s="66">
        <f t="shared" si="0"/>
        <v>19</v>
      </c>
      <c r="F14" s="65">
        <f>VLOOKUP($A14,'Return Data'!$B$7:$R$2700,11,0)</f>
        <v>26.9421</v>
      </c>
      <c r="G14" s="66">
        <f t="shared" si="1"/>
        <v>22</v>
      </c>
      <c r="H14" s="65">
        <f>VLOOKUP($A14,'Return Data'!$B$7:$R$2700,12,0)</f>
        <v>35.689</v>
      </c>
      <c r="I14" s="66">
        <f t="shared" si="2"/>
        <v>2</v>
      </c>
      <c r="J14" s="65">
        <f>VLOOKUP($A14,'Return Data'!$B$7:$R$2700,13,0)</f>
        <v>25.3264</v>
      </c>
      <c r="K14" s="66">
        <f t="shared" si="3"/>
        <v>2</v>
      </c>
      <c r="L14" s="65">
        <f>VLOOKUP($A14,'Return Data'!$B$7:$R$2700,17,0)</f>
        <v>14.6709</v>
      </c>
      <c r="M14" s="66">
        <f t="shared" si="4"/>
        <v>7</v>
      </c>
      <c r="N14" s="65">
        <f>VLOOKUP($A14,'Return Data'!$B$7:$R$2700,14,0)</f>
        <v>8.1777999999999995</v>
      </c>
      <c r="O14" s="66">
        <f t="shared" si="5"/>
        <v>7</v>
      </c>
      <c r="P14" s="65">
        <f>VLOOKUP($A14,'Return Data'!$B$7:$R$2700,15,0)</f>
        <v>12.0573</v>
      </c>
      <c r="Q14" s="66">
        <f>RANK(P14,P$8:P$29,0)</f>
        <v>10</v>
      </c>
      <c r="R14" s="65">
        <f>VLOOKUP($A14,'Return Data'!$B$7:$R$2700,16,0)</f>
        <v>12.2735</v>
      </c>
      <c r="S14" s="67">
        <f t="shared" si="6"/>
        <v>16</v>
      </c>
    </row>
    <row r="15" spans="1:20" x14ac:dyDescent="0.3">
      <c r="A15" s="63" t="s">
        <v>850</v>
      </c>
      <c r="B15" s="64">
        <f>VLOOKUP($A15,'Return Data'!$B$7:$R$2700,3,0)</f>
        <v>44174</v>
      </c>
      <c r="C15" s="65">
        <f>VLOOKUP($A15,'Return Data'!$B$7:$R$2700,4,0)</f>
        <v>12.34</v>
      </c>
      <c r="D15" s="65">
        <f>VLOOKUP($A15,'Return Data'!$B$7:$R$2700,10,0)</f>
        <v>17.973199999999999</v>
      </c>
      <c r="E15" s="66">
        <f t="shared" si="0"/>
        <v>16</v>
      </c>
      <c r="F15" s="65">
        <f>VLOOKUP($A15,'Return Data'!$B$7:$R$2700,11,0)</f>
        <v>32.5456</v>
      </c>
      <c r="G15" s="66">
        <f t="shared" si="1"/>
        <v>9</v>
      </c>
      <c r="H15" s="65">
        <f>VLOOKUP($A15,'Return Data'!$B$7:$R$2700,12,0)</f>
        <v>28.2744</v>
      </c>
      <c r="I15" s="66">
        <f t="shared" si="2"/>
        <v>6</v>
      </c>
      <c r="J15" s="65">
        <f>VLOOKUP($A15,'Return Data'!$B$7:$R$2700,13,0)</f>
        <v>18.199200000000001</v>
      </c>
      <c r="K15" s="66">
        <f t="shared" si="3"/>
        <v>9</v>
      </c>
      <c r="L15" s="65">
        <f>VLOOKUP($A15,'Return Data'!$B$7:$R$2700,17,0)</f>
        <v>12.967000000000001</v>
      </c>
      <c r="M15" s="66">
        <f t="shared" si="4"/>
        <v>14</v>
      </c>
      <c r="N15" s="65"/>
      <c r="O15" s="66"/>
      <c r="P15" s="65"/>
      <c r="Q15" s="66"/>
      <c r="R15" s="65">
        <f>VLOOKUP($A15,'Return Data'!$B$7:$R$2700,16,0)</f>
        <v>7.1055999999999999</v>
      </c>
      <c r="S15" s="67">
        <f t="shared" si="6"/>
        <v>21</v>
      </c>
    </row>
    <row r="16" spans="1:20" x14ac:dyDescent="0.3">
      <c r="A16" s="63" t="s">
        <v>852</v>
      </c>
      <c r="B16" s="64">
        <f>VLOOKUP($A16,'Return Data'!$B$7:$R$2700,3,0)</f>
        <v>44174</v>
      </c>
      <c r="C16" s="65">
        <f>VLOOKUP($A16,'Return Data'!$B$7:$R$2700,4,0)</f>
        <v>48.6</v>
      </c>
      <c r="D16" s="65">
        <f>VLOOKUP($A16,'Return Data'!$B$7:$R$2700,10,0)</f>
        <v>13.4984</v>
      </c>
      <c r="E16" s="66">
        <f t="shared" si="0"/>
        <v>22</v>
      </c>
      <c r="F16" s="65">
        <f>VLOOKUP($A16,'Return Data'!$B$7:$R$2700,11,0)</f>
        <v>33.884300000000003</v>
      </c>
      <c r="G16" s="66">
        <f t="shared" si="1"/>
        <v>6</v>
      </c>
      <c r="H16" s="65">
        <f>VLOOKUP($A16,'Return Data'!$B$7:$R$2700,12,0)</f>
        <v>23.538399999999999</v>
      </c>
      <c r="I16" s="66">
        <f t="shared" si="2"/>
        <v>15</v>
      </c>
      <c r="J16" s="65">
        <f>VLOOKUP($A16,'Return Data'!$B$7:$R$2700,13,0)</f>
        <v>18.5077</v>
      </c>
      <c r="K16" s="66">
        <f t="shared" si="3"/>
        <v>7</v>
      </c>
      <c r="L16" s="65">
        <f>VLOOKUP($A16,'Return Data'!$B$7:$R$2700,17,0)</f>
        <v>13.9785</v>
      </c>
      <c r="M16" s="66">
        <f t="shared" si="4"/>
        <v>10</v>
      </c>
      <c r="N16" s="65">
        <f>VLOOKUP($A16,'Return Data'!$B$7:$R$2700,14,0)</f>
        <v>4.8051000000000004</v>
      </c>
      <c r="O16" s="66">
        <f>RANK(N16,N$8:N$29,0)</f>
        <v>14</v>
      </c>
      <c r="P16" s="65">
        <f>VLOOKUP($A16,'Return Data'!$B$7:$R$2700,15,0)</f>
        <v>13.7997</v>
      </c>
      <c r="Q16" s="66">
        <f>RANK(P16,P$8:P$29,0)</f>
        <v>5</v>
      </c>
      <c r="R16" s="65">
        <f>VLOOKUP($A16,'Return Data'!$B$7:$R$2700,16,0)</f>
        <v>11.8414</v>
      </c>
      <c r="S16" s="67">
        <f t="shared" si="6"/>
        <v>18</v>
      </c>
    </row>
    <row r="17" spans="1:19" x14ac:dyDescent="0.3">
      <c r="A17" s="63" t="s">
        <v>854</v>
      </c>
      <c r="B17" s="64">
        <f>VLOOKUP($A17,'Return Data'!$B$7:$R$2700,3,0)</f>
        <v>44174</v>
      </c>
      <c r="C17" s="65">
        <f>VLOOKUP($A17,'Return Data'!$B$7:$R$2700,4,0)</f>
        <v>23.617599999999999</v>
      </c>
      <c r="D17" s="65">
        <f>VLOOKUP($A17,'Return Data'!$B$7:$R$2700,10,0)</f>
        <v>22.623200000000001</v>
      </c>
      <c r="E17" s="66">
        <f t="shared" si="0"/>
        <v>3</v>
      </c>
      <c r="F17" s="65">
        <f>VLOOKUP($A17,'Return Data'!$B$7:$R$2700,11,0)</f>
        <v>38.718200000000003</v>
      </c>
      <c r="G17" s="66">
        <f t="shared" si="1"/>
        <v>2</v>
      </c>
      <c r="H17" s="65">
        <f>VLOOKUP($A17,'Return Data'!$B$7:$R$2700,12,0)</f>
        <v>25.724499999999999</v>
      </c>
      <c r="I17" s="66">
        <f t="shared" si="2"/>
        <v>7</v>
      </c>
      <c r="J17" s="65">
        <f>VLOOKUP($A17,'Return Data'!$B$7:$R$2700,13,0)</f>
        <v>25.5594</v>
      </c>
      <c r="K17" s="66">
        <f t="shared" si="3"/>
        <v>1</v>
      </c>
      <c r="L17" s="65">
        <f>VLOOKUP($A17,'Return Data'!$B$7:$R$2700,17,0)</f>
        <v>27.273099999999999</v>
      </c>
      <c r="M17" s="66">
        <f t="shared" si="4"/>
        <v>1</v>
      </c>
      <c r="N17" s="65">
        <f>VLOOKUP($A17,'Return Data'!$B$7:$R$2700,14,0)</f>
        <v>14.858499999999999</v>
      </c>
      <c r="O17" s="66">
        <f>RANK(N17,N$8:N$29,0)</f>
        <v>1</v>
      </c>
      <c r="P17" s="65">
        <f>VLOOKUP($A17,'Return Data'!$B$7:$R$2700,15,0)</f>
        <v>17.604099999999999</v>
      </c>
      <c r="Q17" s="66">
        <f>RANK(P17,P$8:P$29,0)</f>
        <v>2</v>
      </c>
      <c r="R17" s="65">
        <f>VLOOKUP($A17,'Return Data'!$B$7:$R$2700,16,0)</f>
        <v>15.089399999999999</v>
      </c>
      <c r="S17" s="67">
        <f t="shared" si="6"/>
        <v>9</v>
      </c>
    </row>
    <row r="18" spans="1:19" x14ac:dyDescent="0.3">
      <c r="A18" s="63" t="s">
        <v>857</v>
      </c>
      <c r="B18" s="64">
        <f>VLOOKUP($A18,'Return Data'!$B$7:$R$2700,3,0)</f>
        <v>44174</v>
      </c>
      <c r="C18" s="65">
        <f>VLOOKUP($A18,'Return Data'!$B$7:$R$2700,4,0)</f>
        <v>10.6762</v>
      </c>
      <c r="D18" s="65">
        <f>VLOOKUP($A18,'Return Data'!$B$7:$R$2700,10,0)</f>
        <v>22.456</v>
      </c>
      <c r="E18" s="66">
        <f t="shared" si="0"/>
        <v>4</v>
      </c>
      <c r="F18" s="65">
        <f>VLOOKUP($A18,'Return Data'!$B$7:$R$2700,11,0)</f>
        <v>30.7621</v>
      </c>
      <c r="G18" s="66">
        <f t="shared" si="1"/>
        <v>15</v>
      </c>
      <c r="H18" s="65">
        <f>VLOOKUP($A18,'Return Data'!$B$7:$R$2700,12,0)</f>
        <v>12.1897</v>
      </c>
      <c r="I18" s="66">
        <f t="shared" si="2"/>
        <v>22</v>
      </c>
      <c r="J18" s="65">
        <f>VLOOKUP($A18,'Return Data'!$B$7:$R$2700,13,0)</f>
        <v>6.2667999999999999</v>
      </c>
      <c r="K18" s="66">
        <f t="shared" si="3"/>
        <v>20</v>
      </c>
      <c r="L18" s="65">
        <f>VLOOKUP($A18,'Return Data'!$B$7:$R$2700,17,0)</f>
        <v>10.4086</v>
      </c>
      <c r="M18" s="66">
        <f t="shared" si="4"/>
        <v>16</v>
      </c>
      <c r="N18" s="65">
        <f>VLOOKUP($A18,'Return Data'!$B$7:$R$2700,14,0)</f>
        <v>4.9661</v>
      </c>
      <c r="O18" s="66">
        <f>RANK(N18,N$8:N$29,0)</f>
        <v>12</v>
      </c>
      <c r="P18" s="65">
        <f>VLOOKUP($A18,'Return Data'!$B$7:$R$2700,15,0)</f>
        <v>13.713200000000001</v>
      </c>
      <c r="Q18" s="66">
        <f>RANK(P18,P$8:P$29,0)</f>
        <v>6</v>
      </c>
      <c r="R18" s="65">
        <f>VLOOKUP($A18,'Return Data'!$B$7:$R$2700,16,0)</f>
        <v>13.571</v>
      </c>
      <c r="S18" s="67">
        <f t="shared" si="6"/>
        <v>13</v>
      </c>
    </row>
    <row r="19" spans="1:19" x14ac:dyDescent="0.3">
      <c r="A19" s="63" t="s">
        <v>858</v>
      </c>
      <c r="B19" s="64">
        <f>VLOOKUP($A19,'Return Data'!$B$7:$R$2700,3,0)</f>
        <v>44174</v>
      </c>
      <c r="C19" s="65">
        <f>VLOOKUP($A19,'Return Data'!$B$7:$R$2700,4,0)</f>
        <v>12.404</v>
      </c>
      <c r="D19" s="65">
        <f>VLOOKUP($A19,'Return Data'!$B$7:$R$2700,10,0)</f>
        <v>20.170500000000001</v>
      </c>
      <c r="E19" s="66">
        <f t="shared" si="0"/>
        <v>8</v>
      </c>
      <c r="F19" s="65">
        <f>VLOOKUP($A19,'Return Data'!$B$7:$R$2700,11,0)</f>
        <v>33.405000000000001</v>
      </c>
      <c r="G19" s="66">
        <f t="shared" si="1"/>
        <v>8</v>
      </c>
      <c r="H19" s="65">
        <f>VLOOKUP($A19,'Return Data'!$B$7:$R$2700,12,0)</f>
        <v>23.854199999999999</v>
      </c>
      <c r="I19" s="66">
        <f t="shared" si="2"/>
        <v>14</v>
      </c>
      <c r="J19" s="65">
        <f>VLOOKUP($A19,'Return Data'!$B$7:$R$2700,13,0)</f>
        <v>14.724399999999999</v>
      </c>
      <c r="K19" s="66">
        <f t="shared" ref="K19" si="7">RANK(J19,J$8:J$29,0)</f>
        <v>14</v>
      </c>
      <c r="L19" s="65"/>
      <c r="M19" s="66"/>
      <c r="N19" s="65"/>
      <c r="O19" s="66"/>
      <c r="P19" s="65"/>
      <c r="Q19" s="66"/>
      <c r="R19" s="65">
        <f>VLOOKUP($A19,'Return Data'!$B$7:$R$2700,16,0)</f>
        <v>16.600200000000001</v>
      </c>
      <c r="S19" s="67">
        <f t="shared" si="6"/>
        <v>4</v>
      </c>
    </row>
    <row r="20" spans="1:19" x14ac:dyDescent="0.3">
      <c r="A20" s="63" t="s">
        <v>860</v>
      </c>
      <c r="B20" s="64">
        <f>VLOOKUP($A20,'Return Data'!$B$7:$R$2700,3,0)</f>
        <v>44174</v>
      </c>
      <c r="C20" s="65">
        <f>VLOOKUP($A20,'Return Data'!$B$7:$R$2700,4,0)</f>
        <v>13.121</v>
      </c>
      <c r="D20" s="65">
        <f>VLOOKUP($A20,'Return Data'!$B$7:$R$2700,10,0)</f>
        <v>13.858000000000001</v>
      </c>
      <c r="E20" s="66">
        <f t="shared" si="0"/>
        <v>21</v>
      </c>
      <c r="F20" s="65">
        <f>VLOOKUP($A20,'Return Data'!$B$7:$R$2700,11,0)</f>
        <v>27.972300000000001</v>
      </c>
      <c r="G20" s="66">
        <f t="shared" si="1"/>
        <v>20</v>
      </c>
      <c r="H20" s="65">
        <f>VLOOKUP($A20,'Return Data'!$B$7:$R$2700,12,0)</f>
        <v>23.201899999999998</v>
      </c>
      <c r="I20" s="66">
        <f t="shared" si="2"/>
        <v>17</v>
      </c>
      <c r="J20" s="65">
        <f>VLOOKUP($A20,'Return Data'!$B$7:$R$2700,13,0)</f>
        <v>13.8087</v>
      </c>
      <c r="K20" s="66">
        <f t="shared" ref="K20:K27" si="8">RANK(J20,J$8:J$29,0)</f>
        <v>16</v>
      </c>
      <c r="L20" s="65"/>
      <c r="M20" s="66"/>
      <c r="N20" s="65"/>
      <c r="O20" s="66"/>
      <c r="P20" s="65"/>
      <c r="Q20" s="66"/>
      <c r="R20" s="65">
        <f>VLOOKUP($A20,'Return Data'!$B$7:$R$2700,16,0)</f>
        <v>13.837400000000001</v>
      </c>
      <c r="S20" s="67">
        <f t="shared" si="6"/>
        <v>12</v>
      </c>
    </row>
    <row r="21" spans="1:19" x14ac:dyDescent="0.3">
      <c r="A21" s="63" t="s">
        <v>862</v>
      </c>
      <c r="B21" s="64">
        <f>VLOOKUP($A21,'Return Data'!$B$7:$R$2700,3,0)</f>
        <v>44174</v>
      </c>
      <c r="C21" s="65">
        <f>VLOOKUP($A21,'Return Data'!$B$7:$R$2700,4,0)</f>
        <v>14.284000000000001</v>
      </c>
      <c r="D21" s="65">
        <f>VLOOKUP($A21,'Return Data'!$B$7:$R$2700,10,0)</f>
        <v>18.963899999999999</v>
      </c>
      <c r="E21" s="66">
        <f t="shared" si="0"/>
        <v>12</v>
      </c>
      <c r="F21" s="65">
        <f>VLOOKUP($A21,'Return Data'!$B$7:$R$2700,11,0)</f>
        <v>42.611800000000002</v>
      </c>
      <c r="G21" s="66">
        <f t="shared" si="1"/>
        <v>1</v>
      </c>
      <c r="H21" s="65">
        <f>VLOOKUP($A21,'Return Data'!$B$7:$R$2700,12,0)</f>
        <v>33.757800000000003</v>
      </c>
      <c r="I21" s="66">
        <f t="shared" si="2"/>
        <v>3</v>
      </c>
      <c r="J21" s="65">
        <f>VLOOKUP($A21,'Return Data'!$B$7:$R$2700,13,0)</f>
        <v>21.856300000000001</v>
      </c>
      <c r="K21" s="66">
        <f t="shared" si="8"/>
        <v>3</v>
      </c>
      <c r="L21" s="65"/>
      <c r="M21" s="66"/>
      <c r="N21" s="65"/>
      <c r="O21" s="66"/>
      <c r="P21" s="65"/>
      <c r="Q21" s="66"/>
      <c r="R21" s="65">
        <f>VLOOKUP($A21,'Return Data'!$B$7:$R$2700,16,0)</f>
        <v>25.3996</v>
      </c>
      <c r="S21" s="67">
        <f t="shared" si="6"/>
        <v>1</v>
      </c>
    </row>
    <row r="22" spans="1:19" x14ac:dyDescent="0.3">
      <c r="A22" s="63" t="s">
        <v>864</v>
      </c>
      <c r="B22" s="64">
        <f>VLOOKUP($A22,'Return Data'!$B$7:$R$2700,3,0)</f>
        <v>44174</v>
      </c>
      <c r="C22" s="65">
        <f>VLOOKUP($A22,'Return Data'!$B$7:$R$2700,4,0)</f>
        <v>30.498200000000001</v>
      </c>
      <c r="D22" s="65">
        <f>VLOOKUP($A22,'Return Data'!$B$7:$R$2700,10,0)</f>
        <v>21.080300000000001</v>
      </c>
      <c r="E22" s="66">
        <f t="shared" si="0"/>
        <v>5</v>
      </c>
      <c r="F22" s="65">
        <f>VLOOKUP($A22,'Return Data'!$B$7:$R$2700,11,0)</f>
        <v>31.220199999999998</v>
      </c>
      <c r="G22" s="66">
        <f t="shared" si="1"/>
        <v>14</v>
      </c>
      <c r="H22" s="65">
        <f>VLOOKUP($A22,'Return Data'!$B$7:$R$2700,12,0)</f>
        <v>25.6037</v>
      </c>
      <c r="I22" s="66">
        <f t="shared" si="2"/>
        <v>8</v>
      </c>
      <c r="J22" s="65">
        <f>VLOOKUP($A22,'Return Data'!$B$7:$R$2700,13,0)</f>
        <v>18.335799999999999</v>
      </c>
      <c r="K22" s="66">
        <f t="shared" si="8"/>
        <v>8</v>
      </c>
      <c r="L22" s="65">
        <f>VLOOKUP($A22,'Return Data'!$B$7:$R$2700,17,0)</f>
        <v>17.172499999999999</v>
      </c>
      <c r="M22" s="66">
        <f t="shared" ref="M22:M27" si="9">RANK(L22,L$8:L$29,0)</f>
        <v>4</v>
      </c>
      <c r="N22" s="65">
        <f>VLOOKUP($A22,'Return Data'!$B$7:$R$2700,14,0)</f>
        <v>10.5884</v>
      </c>
      <c r="O22" s="66">
        <f t="shared" ref="O22:O27" si="10">RANK(N22,N$8:N$29,0)</f>
        <v>3</v>
      </c>
      <c r="P22" s="65">
        <f>VLOOKUP($A22,'Return Data'!$B$7:$R$2700,15,0)</f>
        <v>14.2766</v>
      </c>
      <c r="Q22" s="66">
        <f t="shared" ref="Q22:Q27" si="11">RANK(P22,P$8:P$29,0)</f>
        <v>4</v>
      </c>
      <c r="R22" s="65">
        <f>VLOOKUP($A22,'Return Data'!$B$7:$R$2700,16,0)</f>
        <v>15.8461</v>
      </c>
      <c r="S22" s="67">
        <f t="shared" si="6"/>
        <v>7</v>
      </c>
    </row>
    <row r="23" spans="1:19" x14ac:dyDescent="0.3">
      <c r="A23" s="63" t="s">
        <v>867</v>
      </c>
      <c r="B23" s="64">
        <f>VLOOKUP($A23,'Return Data'!$B$7:$R$2700,3,0)</f>
        <v>44174</v>
      </c>
      <c r="C23" s="65">
        <f>VLOOKUP($A23,'Return Data'!$B$7:$R$2700,4,0)</f>
        <v>57.179499999999997</v>
      </c>
      <c r="D23" s="65">
        <f>VLOOKUP($A23,'Return Data'!$B$7:$R$2700,10,0)</f>
        <v>21.0381</v>
      </c>
      <c r="E23" s="66">
        <f t="shared" si="0"/>
        <v>6</v>
      </c>
      <c r="F23" s="65">
        <f>VLOOKUP($A23,'Return Data'!$B$7:$R$2700,11,0)</f>
        <v>37.8523</v>
      </c>
      <c r="G23" s="66">
        <f t="shared" si="1"/>
        <v>3</v>
      </c>
      <c r="H23" s="65">
        <f>VLOOKUP($A23,'Return Data'!$B$7:$R$2700,12,0)</f>
        <v>30.1875</v>
      </c>
      <c r="I23" s="66">
        <f t="shared" si="2"/>
        <v>4</v>
      </c>
      <c r="J23" s="65">
        <f>VLOOKUP($A23,'Return Data'!$B$7:$R$2700,13,0)</f>
        <v>17.2913</v>
      </c>
      <c r="K23" s="66">
        <f t="shared" si="8"/>
        <v>12</v>
      </c>
      <c r="L23" s="65">
        <f>VLOOKUP($A23,'Return Data'!$B$7:$R$2700,17,0)</f>
        <v>12.47</v>
      </c>
      <c r="M23" s="66">
        <f t="shared" si="9"/>
        <v>15</v>
      </c>
      <c r="N23" s="65">
        <f>VLOOKUP($A23,'Return Data'!$B$7:$R$2700,14,0)</f>
        <v>3.6747999999999998</v>
      </c>
      <c r="O23" s="66">
        <f t="shared" si="10"/>
        <v>15</v>
      </c>
      <c r="P23" s="65">
        <f>VLOOKUP($A23,'Return Data'!$B$7:$R$2700,15,0)</f>
        <v>11.2803</v>
      </c>
      <c r="Q23" s="66">
        <f t="shared" si="11"/>
        <v>13</v>
      </c>
      <c r="R23" s="65">
        <f>VLOOKUP($A23,'Return Data'!$B$7:$R$2700,16,0)</f>
        <v>16.253900000000002</v>
      </c>
      <c r="S23" s="67">
        <f t="shared" si="6"/>
        <v>6</v>
      </c>
    </row>
    <row r="24" spans="1:19" x14ac:dyDescent="0.3">
      <c r="A24" s="63" t="s">
        <v>869</v>
      </c>
      <c r="B24" s="64">
        <f>VLOOKUP($A24,'Return Data'!$B$7:$R$2700,3,0)</f>
        <v>44174</v>
      </c>
      <c r="C24" s="65">
        <f>VLOOKUP($A24,'Return Data'!$B$7:$R$2700,4,0)</f>
        <v>84.06</v>
      </c>
      <c r="D24" s="65">
        <f>VLOOKUP($A24,'Return Data'!$B$7:$R$2700,10,0)</f>
        <v>18.712</v>
      </c>
      <c r="E24" s="66">
        <f t="shared" si="0"/>
        <v>13</v>
      </c>
      <c r="F24" s="65">
        <f>VLOOKUP($A24,'Return Data'!$B$7:$R$2700,11,0)</f>
        <v>32.003799999999998</v>
      </c>
      <c r="G24" s="66">
        <f t="shared" si="1"/>
        <v>13</v>
      </c>
      <c r="H24" s="65">
        <f>VLOOKUP($A24,'Return Data'!$B$7:$R$2700,12,0)</f>
        <v>24.000599999999999</v>
      </c>
      <c r="I24" s="66">
        <f t="shared" si="2"/>
        <v>13</v>
      </c>
      <c r="J24" s="65">
        <f>VLOOKUP($A24,'Return Data'!$B$7:$R$2700,13,0)</f>
        <v>18.045200000000001</v>
      </c>
      <c r="K24" s="66">
        <f t="shared" si="8"/>
        <v>10</v>
      </c>
      <c r="L24" s="65">
        <f>VLOOKUP($A24,'Return Data'!$B$7:$R$2700,17,0)</f>
        <v>15.025700000000001</v>
      </c>
      <c r="M24" s="66">
        <f t="shared" si="9"/>
        <v>6</v>
      </c>
      <c r="N24" s="65">
        <f>VLOOKUP($A24,'Return Data'!$B$7:$R$2700,14,0)</f>
        <v>10.135199999999999</v>
      </c>
      <c r="O24" s="66">
        <f t="shared" si="10"/>
        <v>4</v>
      </c>
      <c r="P24" s="65">
        <f>VLOOKUP($A24,'Return Data'!$B$7:$R$2700,15,0)</f>
        <v>13.3972</v>
      </c>
      <c r="Q24" s="66">
        <f t="shared" si="11"/>
        <v>7</v>
      </c>
      <c r="R24" s="65">
        <f>VLOOKUP($A24,'Return Data'!$B$7:$R$2700,16,0)</f>
        <v>13.377800000000001</v>
      </c>
      <c r="S24" s="67">
        <f t="shared" si="6"/>
        <v>14</v>
      </c>
    </row>
    <row r="25" spans="1:19" x14ac:dyDescent="0.3">
      <c r="A25" s="63" t="s">
        <v>871</v>
      </c>
      <c r="B25" s="64">
        <f>VLOOKUP($A25,'Return Data'!$B$7:$R$2700,3,0)</f>
        <v>44174</v>
      </c>
      <c r="C25" s="65">
        <f>VLOOKUP($A25,'Return Data'!$B$7:$R$2700,4,0)</f>
        <v>39.119599999999998</v>
      </c>
      <c r="D25" s="65">
        <f>VLOOKUP($A25,'Return Data'!$B$7:$R$2700,10,0)</f>
        <v>20.771599999999999</v>
      </c>
      <c r="E25" s="66">
        <f t="shared" si="0"/>
        <v>7</v>
      </c>
      <c r="F25" s="65">
        <f>VLOOKUP($A25,'Return Data'!$B$7:$R$2700,11,0)</f>
        <v>32.437800000000003</v>
      </c>
      <c r="G25" s="66">
        <f t="shared" si="1"/>
        <v>10</v>
      </c>
      <c r="H25" s="65">
        <f>VLOOKUP($A25,'Return Data'!$B$7:$R$2700,12,0)</f>
        <v>38.152700000000003</v>
      </c>
      <c r="I25" s="66">
        <f t="shared" si="2"/>
        <v>1</v>
      </c>
      <c r="J25" s="65">
        <f>VLOOKUP($A25,'Return Data'!$B$7:$R$2700,13,0)</f>
        <v>21.5547</v>
      </c>
      <c r="K25" s="66">
        <f t="shared" si="8"/>
        <v>4</v>
      </c>
      <c r="L25" s="65">
        <f>VLOOKUP($A25,'Return Data'!$B$7:$R$2700,17,0)</f>
        <v>14.036199999999999</v>
      </c>
      <c r="M25" s="66">
        <f t="shared" si="9"/>
        <v>9</v>
      </c>
      <c r="N25" s="65">
        <f>VLOOKUP($A25,'Return Data'!$B$7:$R$2700,14,0)</f>
        <v>6.8064</v>
      </c>
      <c r="O25" s="66">
        <f t="shared" si="10"/>
        <v>10</v>
      </c>
      <c r="P25" s="65">
        <f>VLOOKUP($A25,'Return Data'!$B$7:$R$2700,15,0)</f>
        <v>12.0122</v>
      </c>
      <c r="Q25" s="66">
        <f t="shared" si="11"/>
        <v>11</v>
      </c>
      <c r="R25" s="65">
        <f>VLOOKUP($A25,'Return Data'!$B$7:$R$2700,16,0)</f>
        <v>15.355700000000001</v>
      </c>
      <c r="S25" s="67">
        <f t="shared" si="6"/>
        <v>8</v>
      </c>
    </row>
    <row r="26" spans="1:19" x14ac:dyDescent="0.3">
      <c r="A26" s="63" t="s">
        <v>872</v>
      </c>
      <c r="B26" s="64">
        <f>VLOOKUP($A26,'Return Data'!$B$7:$R$2700,3,0)</f>
        <v>44174</v>
      </c>
      <c r="C26" s="65">
        <f>VLOOKUP($A26,'Return Data'!$B$7:$R$2700,4,0)</f>
        <v>185.33930000000001</v>
      </c>
      <c r="D26" s="65">
        <f>VLOOKUP($A26,'Return Data'!$B$7:$R$2700,10,0)</f>
        <v>18.389900000000001</v>
      </c>
      <c r="E26" s="66">
        <f t="shared" si="0"/>
        <v>15</v>
      </c>
      <c r="F26" s="65">
        <f>VLOOKUP($A26,'Return Data'!$B$7:$R$2700,11,0)</f>
        <v>29.4711</v>
      </c>
      <c r="G26" s="66">
        <f t="shared" si="1"/>
        <v>17</v>
      </c>
      <c r="H26" s="65">
        <f>VLOOKUP($A26,'Return Data'!$B$7:$R$2700,12,0)</f>
        <v>18.114899999999999</v>
      </c>
      <c r="I26" s="66">
        <f t="shared" si="2"/>
        <v>21</v>
      </c>
      <c r="J26" s="65">
        <f>VLOOKUP($A26,'Return Data'!$B$7:$R$2700,13,0)</f>
        <v>15.475199999999999</v>
      </c>
      <c r="K26" s="66">
        <f t="shared" si="8"/>
        <v>13</v>
      </c>
      <c r="L26" s="65">
        <f>VLOOKUP($A26,'Return Data'!$B$7:$R$2700,17,0)</f>
        <v>17.307600000000001</v>
      </c>
      <c r="M26" s="66">
        <f t="shared" si="9"/>
        <v>3</v>
      </c>
      <c r="N26" s="65">
        <f>VLOOKUP($A26,'Return Data'!$B$7:$R$2700,14,0)</f>
        <v>10.005100000000001</v>
      </c>
      <c r="O26" s="66">
        <f t="shared" si="10"/>
        <v>5</v>
      </c>
      <c r="P26" s="65">
        <f>VLOOKUP($A26,'Return Data'!$B$7:$R$2700,15,0)</f>
        <v>15.239599999999999</v>
      </c>
      <c r="Q26" s="66">
        <f t="shared" si="11"/>
        <v>3</v>
      </c>
      <c r="R26" s="65">
        <f>VLOOKUP($A26,'Return Data'!$B$7:$R$2700,16,0)</f>
        <v>14.9095</v>
      </c>
      <c r="S26" s="67">
        <f t="shared" si="6"/>
        <v>10</v>
      </c>
    </row>
    <row r="27" spans="1:19" x14ac:dyDescent="0.3">
      <c r="A27" s="63" t="s">
        <v>875</v>
      </c>
      <c r="B27" s="64">
        <f>VLOOKUP($A27,'Return Data'!$B$7:$R$2700,3,0)</f>
        <v>44174</v>
      </c>
      <c r="C27" s="65">
        <f>VLOOKUP($A27,'Return Data'!$B$7:$R$2700,4,0)</f>
        <v>221.94409999999999</v>
      </c>
      <c r="D27" s="65">
        <f>VLOOKUP($A27,'Return Data'!$B$7:$R$2700,10,0)</f>
        <v>17.5305</v>
      </c>
      <c r="E27" s="66">
        <f t="shared" si="0"/>
        <v>17</v>
      </c>
      <c r="F27" s="65">
        <f>VLOOKUP($A27,'Return Data'!$B$7:$R$2700,11,0)</f>
        <v>28.066199999999998</v>
      </c>
      <c r="G27" s="66">
        <f t="shared" si="1"/>
        <v>19</v>
      </c>
      <c r="H27" s="65">
        <f>VLOOKUP($A27,'Return Data'!$B$7:$R$2700,12,0)</f>
        <v>21.2029</v>
      </c>
      <c r="I27" s="66">
        <f t="shared" si="2"/>
        <v>19</v>
      </c>
      <c r="J27" s="65">
        <f>VLOOKUP($A27,'Return Data'!$B$7:$R$2700,13,0)</f>
        <v>10.847099999999999</v>
      </c>
      <c r="K27" s="66">
        <f t="shared" si="8"/>
        <v>18</v>
      </c>
      <c r="L27" s="65">
        <f>VLOOKUP($A27,'Return Data'!$B$7:$R$2700,17,0)</f>
        <v>13.5128</v>
      </c>
      <c r="M27" s="66">
        <f t="shared" si="9"/>
        <v>12</v>
      </c>
      <c r="N27" s="65">
        <f>VLOOKUP($A27,'Return Data'!$B$7:$R$2700,14,0)</f>
        <v>9.9992000000000001</v>
      </c>
      <c r="O27" s="66">
        <f t="shared" si="10"/>
        <v>6</v>
      </c>
      <c r="P27" s="65">
        <f>VLOOKUP($A27,'Return Data'!$B$7:$R$2700,15,0)</f>
        <v>13.2996</v>
      </c>
      <c r="Q27" s="66">
        <f t="shared" si="11"/>
        <v>8</v>
      </c>
      <c r="R27" s="65">
        <f>VLOOKUP($A27,'Return Data'!$B$7:$R$2700,16,0)</f>
        <v>11.823399999999999</v>
      </c>
      <c r="S27" s="67">
        <f t="shared" si="6"/>
        <v>19</v>
      </c>
    </row>
    <row r="28" spans="1:19" x14ac:dyDescent="0.3">
      <c r="A28" s="63" t="s">
        <v>876</v>
      </c>
      <c r="B28" s="64">
        <f>VLOOKUP($A28,'Return Data'!$B$7:$R$2700,3,0)</f>
        <v>44174</v>
      </c>
      <c r="C28" s="65">
        <f>VLOOKUP($A28,'Return Data'!$B$7:$R$2700,4,0)</f>
        <v>11.213100000000001</v>
      </c>
      <c r="D28" s="65">
        <f>VLOOKUP($A28,'Return Data'!$B$7:$R$2700,10,0)</f>
        <v>19.2883</v>
      </c>
      <c r="E28" s="66">
        <f t="shared" si="0"/>
        <v>11</v>
      </c>
      <c r="F28" s="65">
        <f>VLOOKUP($A28,'Return Data'!$B$7:$R$2700,11,0)</f>
        <v>34.816600000000001</v>
      </c>
      <c r="G28" s="66">
        <f t="shared" si="1"/>
        <v>5</v>
      </c>
      <c r="H28" s="65">
        <f>VLOOKUP($A28,'Return Data'!$B$7:$R$2700,12,0)</f>
        <v>25.537099999999999</v>
      </c>
      <c r="I28" s="66">
        <f t="shared" ref="I28" si="12">RANK(H28,H$8:H$29,0)</f>
        <v>9</v>
      </c>
      <c r="J28" s="65"/>
      <c r="K28" s="66"/>
      <c r="L28" s="65"/>
      <c r="M28" s="66"/>
      <c r="N28" s="65"/>
      <c r="O28" s="66"/>
      <c r="P28" s="65"/>
      <c r="Q28" s="66"/>
      <c r="R28" s="65">
        <f>VLOOKUP($A28,'Return Data'!$B$7:$R$2700,16,0)</f>
        <v>11.957599999999999</v>
      </c>
      <c r="S28" s="67">
        <f t="shared" si="6"/>
        <v>17</v>
      </c>
    </row>
    <row r="29" spans="1:19" x14ac:dyDescent="0.3">
      <c r="A29" s="63" t="s">
        <v>878</v>
      </c>
      <c r="B29" s="64">
        <f>VLOOKUP($A29,'Return Data'!$B$7:$R$2700,3,0)</f>
        <v>44174</v>
      </c>
      <c r="C29" s="65">
        <f>VLOOKUP($A29,'Return Data'!$B$7:$R$2700,4,0)</f>
        <v>13.25</v>
      </c>
      <c r="D29" s="65">
        <f>VLOOKUP($A29,'Return Data'!$B$7:$R$2700,10,0)</f>
        <v>17.049499999999998</v>
      </c>
      <c r="E29" s="66">
        <f t="shared" si="0"/>
        <v>18</v>
      </c>
      <c r="F29" s="65">
        <f>VLOOKUP($A29,'Return Data'!$B$7:$R$2700,11,0)</f>
        <v>32.235500000000002</v>
      </c>
      <c r="G29" s="66">
        <f t="shared" si="1"/>
        <v>11</v>
      </c>
      <c r="H29" s="65">
        <f>VLOOKUP($A29,'Return Data'!$B$7:$R$2700,12,0)</f>
        <v>28.391500000000001</v>
      </c>
      <c r="I29" s="66">
        <f>RANK(H29,H$8:H$29,0)</f>
        <v>5</v>
      </c>
      <c r="J29" s="65">
        <f>VLOOKUP($A29,'Return Data'!$B$7:$R$2700,13,0)</f>
        <v>19.154699999999998</v>
      </c>
      <c r="K29" s="66">
        <f t="shared" ref="K29" si="13">RANK(J29,J$8:J$29,0)</f>
        <v>6</v>
      </c>
      <c r="L29" s="65"/>
      <c r="M29" s="66"/>
      <c r="N29" s="65"/>
      <c r="O29" s="66"/>
      <c r="P29" s="65"/>
      <c r="Q29" s="66"/>
      <c r="R29" s="65">
        <f>VLOOKUP($A29,'Return Data'!$B$7:$R$2700,16,0)</f>
        <v>23.2163</v>
      </c>
      <c r="S29" s="67">
        <f t="shared" si="6"/>
        <v>2</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19.333459090909091</v>
      </c>
      <c r="E31" s="74"/>
      <c r="F31" s="75">
        <f>AVERAGE(F8:F29)</f>
        <v>32.516600000000004</v>
      </c>
      <c r="G31" s="74"/>
      <c r="H31" s="75">
        <f>AVERAGE(H8:H29)</f>
        <v>25.378859090909089</v>
      </c>
      <c r="I31" s="74"/>
      <c r="J31" s="75">
        <f>AVERAGE(J8:J29)</f>
        <v>16.199852380952382</v>
      </c>
      <c r="K31" s="74"/>
      <c r="L31" s="75">
        <f>AVERAGE(L8:L29)</f>
        <v>14.61305294117647</v>
      </c>
      <c r="M31" s="74"/>
      <c r="N31" s="75">
        <f>AVERAGE(N8:N29)</f>
        <v>7.5669187499999992</v>
      </c>
      <c r="O31" s="74"/>
      <c r="P31" s="75">
        <f>AVERAGE(P8:P29)</f>
        <v>13.078606666666667</v>
      </c>
      <c r="Q31" s="74"/>
      <c r="R31" s="75">
        <f>AVERAGE(R8:R29)</f>
        <v>14.287713636363639</v>
      </c>
      <c r="S31" s="76"/>
    </row>
    <row r="32" spans="1:19" x14ac:dyDescent="0.3">
      <c r="A32" s="73" t="s">
        <v>28</v>
      </c>
      <c r="B32" s="74"/>
      <c r="C32" s="74"/>
      <c r="D32" s="75">
        <f>MIN(D8:D29)</f>
        <v>13.4984</v>
      </c>
      <c r="E32" s="74"/>
      <c r="F32" s="75">
        <f>MIN(F8:F29)</f>
        <v>26.9421</v>
      </c>
      <c r="G32" s="74"/>
      <c r="H32" s="75">
        <f>MIN(H8:H29)</f>
        <v>12.1897</v>
      </c>
      <c r="I32" s="74"/>
      <c r="J32" s="75">
        <f>MIN(J8:J29)</f>
        <v>3.2709000000000001</v>
      </c>
      <c r="K32" s="74"/>
      <c r="L32" s="75">
        <f>MIN(L8:L29)</f>
        <v>5.1970000000000001</v>
      </c>
      <c r="M32" s="74"/>
      <c r="N32" s="75">
        <f>MIN(N8:N29)</f>
        <v>-1.7946</v>
      </c>
      <c r="O32" s="74"/>
      <c r="P32" s="75">
        <f>MIN(P8:P29)</f>
        <v>6.6295000000000002</v>
      </c>
      <c r="Q32" s="74"/>
      <c r="R32" s="75">
        <f>MIN(R8:R29)</f>
        <v>5.8879000000000001</v>
      </c>
      <c r="S32" s="76"/>
    </row>
    <row r="33" spans="1:19" ht="15" thickBot="1" x14ac:dyDescent="0.35">
      <c r="A33" s="77" t="s">
        <v>29</v>
      </c>
      <c r="B33" s="78"/>
      <c r="C33" s="78"/>
      <c r="D33" s="79">
        <f>MAX(D8:D29)</f>
        <v>27.3658</v>
      </c>
      <c r="E33" s="78"/>
      <c r="F33" s="79">
        <f>MAX(F8:F29)</f>
        <v>42.611800000000002</v>
      </c>
      <c r="G33" s="78"/>
      <c r="H33" s="79">
        <f>MAX(H8:H29)</f>
        <v>38.152700000000003</v>
      </c>
      <c r="I33" s="78"/>
      <c r="J33" s="79">
        <f>MAX(J8:J29)</f>
        <v>25.5594</v>
      </c>
      <c r="K33" s="78"/>
      <c r="L33" s="79">
        <f>MAX(L8:L29)</f>
        <v>27.273099999999999</v>
      </c>
      <c r="M33" s="78"/>
      <c r="N33" s="79">
        <f>MAX(N8:N29)</f>
        <v>14.858499999999999</v>
      </c>
      <c r="O33" s="78"/>
      <c r="P33" s="79">
        <f>MAX(P8:P29)</f>
        <v>17.724699999999999</v>
      </c>
      <c r="Q33" s="78"/>
      <c r="R33" s="79">
        <f>MAX(R8:R29)</f>
        <v>25.3996</v>
      </c>
      <c r="S33" s="80"/>
    </row>
    <row r="34" spans="1:19" x14ac:dyDescent="0.3">
      <c r="A34" s="112" t="s">
        <v>432</v>
      </c>
    </row>
    <row r="35" spans="1:19" x14ac:dyDescent="0.3">
      <c r="A35" s="14" t="s">
        <v>340</v>
      </c>
    </row>
  </sheetData>
  <sheetProtection algorithmName="SHA-512" hashValue="v5DQCcaGO4Bzn1OCej4FDwvsfzBr46go+shZSY7WKvSRfWhmPz9AJLmbLhkEUQue5cGKGjbmUSSNUIGT4BBjUQ==" saltValue="fQSHPCkRSKQaBiOWTi7mj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4E1C30BF-C45F-4F60-966E-B5BB011BDE7A}"/>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6CF11-25F5-419F-A73E-52AFDD24CB0E}">
  <sheetPr codeName="Sheet36"/>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1661</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835</v>
      </c>
      <c r="B8" s="64">
        <f>VLOOKUP($A8,'Return Data'!$B$7:$R$2700,3,0)</f>
        <v>44174</v>
      </c>
      <c r="C8" s="65">
        <f>VLOOKUP($A8,'Return Data'!$B$7:$R$2700,4,0)</f>
        <v>70.150400000000005</v>
      </c>
      <c r="D8" s="65">
        <f>VLOOKUP($A8,'Return Data'!$B$7:$R$2700,10,0)</f>
        <v>19.686900000000001</v>
      </c>
      <c r="E8" s="66">
        <f t="shared" ref="E8:E29" si="0">RANK(D8,D$8:D$29,0)</f>
        <v>8</v>
      </c>
      <c r="F8" s="65">
        <f>VLOOKUP($A8,'Return Data'!$B$7:$R$2700,11,0)</f>
        <v>32.844999999999999</v>
      </c>
      <c r="G8" s="66">
        <f t="shared" ref="G8:G29" si="1">RANK(F8,F$8:F$29,0)</f>
        <v>7</v>
      </c>
      <c r="H8" s="65">
        <f>VLOOKUP($A8,'Return Data'!$B$7:$R$2700,12,0)</f>
        <v>24.029599999999999</v>
      </c>
      <c r="I8" s="66">
        <f t="shared" ref="I8:I27" si="2">RANK(H8,H$8:H$29,0)</f>
        <v>11</v>
      </c>
      <c r="J8" s="65">
        <f>VLOOKUP($A8,'Return Data'!$B$7:$R$2700,13,0)</f>
        <v>13.654500000000001</v>
      </c>
      <c r="K8" s="66">
        <f t="shared" ref="K8:K18" si="3">RANK(J8,J$8:J$29,0)</f>
        <v>14</v>
      </c>
      <c r="L8" s="65">
        <f>VLOOKUP($A8,'Return Data'!$B$7:$R$2700,17,0)</f>
        <v>13.2165</v>
      </c>
      <c r="M8" s="66">
        <f t="shared" ref="M8:M18" si="4">RANK(L8,L$8:L$29,0)</f>
        <v>8</v>
      </c>
      <c r="N8" s="65">
        <f>VLOOKUP($A8,'Return Data'!$B$7:$R$2700,14,0)</f>
        <v>6.8734999999999999</v>
      </c>
      <c r="O8" s="66">
        <f t="shared" ref="O8:O14" si="5">RANK(N8,N$8:N$29,0)</f>
        <v>8</v>
      </c>
      <c r="P8" s="65">
        <f>VLOOKUP($A8,'Return Data'!$B$7:$R$2700,15,0)</f>
        <v>11.484400000000001</v>
      </c>
      <c r="Q8" s="66">
        <f>RANK(P8,P$8:P$29,0)</f>
        <v>9</v>
      </c>
      <c r="R8" s="65">
        <f>VLOOKUP($A8,'Return Data'!$B$7:$R$2700,16,0)</f>
        <v>13.734299999999999</v>
      </c>
      <c r="S8" s="67">
        <f t="shared" ref="S8:S29" si="6">RANK(R8,R$8:R$29,0)</f>
        <v>9</v>
      </c>
    </row>
    <row r="9" spans="1:20" x14ac:dyDescent="0.3">
      <c r="A9" s="63" t="s">
        <v>838</v>
      </c>
      <c r="B9" s="64">
        <f>VLOOKUP($A9,'Return Data'!$B$7:$R$2700,3,0)</f>
        <v>44174</v>
      </c>
      <c r="C9" s="65">
        <f>VLOOKUP($A9,'Return Data'!$B$7:$R$2700,4,0)</f>
        <v>35.75</v>
      </c>
      <c r="D9" s="65">
        <f>VLOOKUP($A9,'Return Data'!$B$7:$R$2700,10,0)</f>
        <v>22.389600000000002</v>
      </c>
      <c r="E9" s="66">
        <f t="shared" si="0"/>
        <v>2</v>
      </c>
      <c r="F9" s="65">
        <f>VLOOKUP($A9,'Return Data'!$B$7:$R$2700,11,0)</f>
        <v>36.763599999999997</v>
      </c>
      <c r="G9" s="66">
        <f t="shared" si="1"/>
        <v>4</v>
      </c>
      <c r="H9" s="65">
        <f>VLOOKUP($A9,'Return Data'!$B$7:$R$2700,12,0)</f>
        <v>22.1387</v>
      </c>
      <c r="I9" s="66">
        <f t="shared" si="2"/>
        <v>17</v>
      </c>
      <c r="J9" s="65">
        <f>VLOOKUP($A9,'Return Data'!$B$7:$R$2700,13,0)</f>
        <v>18.810199999999998</v>
      </c>
      <c r="K9" s="66">
        <f t="shared" si="3"/>
        <v>5</v>
      </c>
      <c r="L9" s="65">
        <f>VLOOKUP($A9,'Return Data'!$B$7:$R$2700,17,0)</f>
        <v>16.9602</v>
      </c>
      <c r="M9" s="66">
        <f t="shared" si="4"/>
        <v>2</v>
      </c>
      <c r="N9" s="65">
        <f>VLOOKUP($A9,'Return Data'!$B$7:$R$2700,14,0)</f>
        <v>11.766999999999999</v>
      </c>
      <c r="O9" s="66">
        <f t="shared" si="5"/>
        <v>2</v>
      </c>
      <c r="P9" s="65">
        <f>VLOOKUP($A9,'Return Data'!$B$7:$R$2700,15,0)</f>
        <v>16.298300000000001</v>
      </c>
      <c r="Q9" s="66">
        <f>RANK(P9,P$8:P$29,0)</f>
        <v>1</v>
      </c>
      <c r="R9" s="65">
        <f>VLOOKUP($A9,'Return Data'!$B$7:$R$2700,16,0)</f>
        <v>16.2681</v>
      </c>
      <c r="S9" s="67">
        <f t="shared" si="6"/>
        <v>5</v>
      </c>
    </row>
    <row r="10" spans="1:20" x14ac:dyDescent="0.3">
      <c r="A10" s="63" t="s">
        <v>840</v>
      </c>
      <c r="B10" s="64">
        <f>VLOOKUP($A10,'Return Data'!$B$7:$R$2700,3,0)</f>
        <v>44174</v>
      </c>
      <c r="C10" s="65">
        <f>VLOOKUP($A10,'Return Data'!$B$7:$R$2700,4,0)</f>
        <v>11.478999999999999</v>
      </c>
      <c r="D10" s="65">
        <f>VLOOKUP($A10,'Return Data'!$B$7:$R$2700,10,0)</f>
        <v>19.1509</v>
      </c>
      <c r="E10" s="66">
        <f t="shared" si="0"/>
        <v>10</v>
      </c>
      <c r="F10" s="65">
        <f>VLOOKUP($A10,'Return Data'!$B$7:$R$2700,11,0)</f>
        <v>29.632999999999999</v>
      </c>
      <c r="G10" s="66">
        <f t="shared" si="1"/>
        <v>16</v>
      </c>
      <c r="H10" s="65">
        <f>VLOOKUP($A10,'Return Data'!$B$7:$R$2700,12,0)</f>
        <v>24.0839</v>
      </c>
      <c r="I10" s="66">
        <f t="shared" si="2"/>
        <v>10</v>
      </c>
      <c r="J10" s="65">
        <f>VLOOKUP($A10,'Return Data'!$B$7:$R$2700,13,0)</f>
        <v>15.657400000000001</v>
      </c>
      <c r="K10" s="66">
        <f t="shared" si="3"/>
        <v>12</v>
      </c>
      <c r="L10" s="65">
        <f>VLOOKUP($A10,'Return Data'!$B$7:$R$2700,17,0)</f>
        <v>13.63</v>
      </c>
      <c r="M10" s="66">
        <f t="shared" si="4"/>
        <v>6</v>
      </c>
      <c r="N10" s="65">
        <f>VLOOKUP($A10,'Return Data'!$B$7:$R$2700,14,0)</f>
        <v>4.0156000000000001</v>
      </c>
      <c r="O10" s="66">
        <f t="shared" si="5"/>
        <v>11</v>
      </c>
      <c r="P10" s="65"/>
      <c r="Q10" s="66"/>
      <c r="R10" s="65">
        <f>VLOOKUP($A10,'Return Data'!$B$7:$R$2700,16,0)</f>
        <v>4.4356999999999998</v>
      </c>
      <c r="S10" s="67">
        <f t="shared" si="6"/>
        <v>21</v>
      </c>
    </row>
    <row r="11" spans="1:20" x14ac:dyDescent="0.3">
      <c r="A11" s="63" t="s">
        <v>842</v>
      </c>
      <c r="B11" s="64">
        <f>VLOOKUP($A11,'Return Data'!$B$7:$R$2700,3,0)</f>
        <v>44174</v>
      </c>
      <c r="C11" s="65">
        <f>VLOOKUP($A11,'Return Data'!$B$7:$R$2700,4,0)</f>
        <v>27.039000000000001</v>
      </c>
      <c r="D11" s="65">
        <f>VLOOKUP($A11,'Return Data'!$B$7:$R$2700,10,0)</f>
        <v>18.260100000000001</v>
      </c>
      <c r="E11" s="66">
        <f t="shared" si="0"/>
        <v>14</v>
      </c>
      <c r="F11" s="65">
        <f>VLOOKUP($A11,'Return Data'!$B$7:$R$2700,11,0)</f>
        <v>31.442299999999999</v>
      </c>
      <c r="G11" s="66">
        <f t="shared" si="1"/>
        <v>11</v>
      </c>
      <c r="H11" s="65">
        <f>VLOOKUP($A11,'Return Data'!$B$7:$R$2700,12,0)</f>
        <v>20.237500000000001</v>
      </c>
      <c r="I11" s="66">
        <f t="shared" si="2"/>
        <v>19</v>
      </c>
      <c r="J11" s="65">
        <f>VLOOKUP($A11,'Return Data'!$B$7:$R$2700,13,0)</f>
        <v>7.3998999999999997</v>
      </c>
      <c r="K11" s="66">
        <f t="shared" si="3"/>
        <v>19</v>
      </c>
      <c r="L11" s="65">
        <f>VLOOKUP($A11,'Return Data'!$B$7:$R$2700,17,0)</f>
        <v>12.318</v>
      </c>
      <c r="M11" s="66">
        <f t="shared" si="4"/>
        <v>12</v>
      </c>
      <c r="N11" s="65">
        <f>VLOOKUP($A11,'Return Data'!$B$7:$R$2700,14,0)</f>
        <v>6.3413000000000004</v>
      </c>
      <c r="O11" s="66">
        <f t="shared" si="5"/>
        <v>9</v>
      </c>
      <c r="P11" s="65">
        <f>VLOOKUP($A11,'Return Data'!$B$7:$R$2700,15,0)</f>
        <v>10.349500000000001</v>
      </c>
      <c r="Q11" s="66">
        <f>RANK(P11,P$8:P$29,0)</f>
        <v>12</v>
      </c>
      <c r="R11" s="65">
        <f>VLOOKUP($A11,'Return Data'!$B$7:$R$2700,16,0)</f>
        <v>9.9297000000000004</v>
      </c>
      <c r="S11" s="67">
        <f t="shared" si="6"/>
        <v>18</v>
      </c>
    </row>
    <row r="12" spans="1:20" x14ac:dyDescent="0.3">
      <c r="A12" s="63" t="s">
        <v>843</v>
      </c>
      <c r="B12" s="64">
        <f>VLOOKUP($A12,'Return Data'!$B$7:$R$2700,3,0)</f>
        <v>44174</v>
      </c>
      <c r="C12" s="65">
        <f>VLOOKUP($A12,'Return Data'!$B$7:$R$2700,4,0)</f>
        <v>45.824100000000001</v>
      </c>
      <c r="D12" s="65">
        <f>VLOOKUP($A12,'Return Data'!$B$7:$R$2700,10,0)</f>
        <v>27.112300000000001</v>
      </c>
      <c r="E12" s="66">
        <f t="shared" si="0"/>
        <v>1</v>
      </c>
      <c r="F12" s="65">
        <f>VLOOKUP($A12,'Return Data'!$B$7:$R$2700,11,0)</f>
        <v>28.7563</v>
      </c>
      <c r="G12" s="66">
        <f t="shared" si="1"/>
        <v>18</v>
      </c>
      <c r="H12" s="65">
        <f>VLOOKUP($A12,'Return Data'!$B$7:$R$2700,12,0)</f>
        <v>24.558199999999999</v>
      </c>
      <c r="I12" s="66">
        <f t="shared" si="2"/>
        <v>7</v>
      </c>
      <c r="J12" s="65">
        <f>VLOOKUP($A12,'Return Data'!$B$7:$R$2700,13,0)</f>
        <v>10.208399999999999</v>
      </c>
      <c r="K12" s="66">
        <f t="shared" si="3"/>
        <v>17</v>
      </c>
      <c r="L12" s="65">
        <f>VLOOKUP($A12,'Return Data'!$B$7:$R$2700,17,0)</f>
        <v>11.9633</v>
      </c>
      <c r="M12" s="66">
        <f t="shared" si="4"/>
        <v>13</v>
      </c>
      <c r="N12" s="65">
        <f>VLOOKUP($A12,'Return Data'!$B$7:$R$2700,14,0)</f>
        <v>3.927</v>
      </c>
      <c r="O12" s="66">
        <f t="shared" si="5"/>
        <v>12</v>
      </c>
      <c r="P12" s="65">
        <f>VLOOKUP($A12,'Return Data'!$B$7:$R$2700,15,0)</f>
        <v>9.9863999999999997</v>
      </c>
      <c r="Q12" s="66">
        <f>RANK(P12,P$8:P$29,0)</f>
        <v>14</v>
      </c>
      <c r="R12" s="65">
        <f>VLOOKUP($A12,'Return Data'!$B$7:$R$2700,16,0)</f>
        <v>12.0459</v>
      </c>
      <c r="S12" s="67">
        <f t="shared" si="6"/>
        <v>14</v>
      </c>
    </row>
    <row r="13" spans="1:20" x14ac:dyDescent="0.3">
      <c r="A13" s="63" t="s">
        <v>845</v>
      </c>
      <c r="B13" s="64">
        <f>VLOOKUP($A13,'Return Data'!$B$7:$R$2700,3,0)</f>
        <v>44174</v>
      </c>
      <c r="C13" s="65">
        <f>VLOOKUP($A13,'Return Data'!$B$7:$R$2700,4,0)</f>
        <v>77.575000000000003</v>
      </c>
      <c r="D13" s="65">
        <f>VLOOKUP($A13,'Return Data'!$B$7:$R$2700,10,0)</f>
        <v>16.498200000000001</v>
      </c>
      <c r="E13" s="66">
        <f t="shared" si="0"/>
        <v>19</v>
      </c>
      <c r="F13" s="65">
        <f>VLOOKUP($A13,'Return Data'!$B$7:$R$2700,11,0)</f>
        <v>26.686199999999999</v>
      </c>
      <c r="G13" s="66">
        <f t="shared" si="1"/>
        <v>21</v>
      </c>
      <c r="H13" s="65">
        <f>VLOOKUP($A13,'Return Data'!$B$7:$R$2700,12,0)</f>
        <v>19.867999999999999</v>
      </c>
      <c r="I13" s="66">
        <f t="shared" si="2"/>
        <v>20</v>
      </c>
      <c r="J13" s="65">
        <f>VLOOKUP($A13,'Return Data'!$B$7:$R$2700,13,0)</f>
        <v>2.2837000000000001</v>
      </c>
      <c r="K13" s="66">
        <f t="shared" si="3"/>
        <v>21</v>
      </c>
      <c r="L13" s="65">
        <f>VLOOKUP($A13,'Return Data'!$B$7:$R$2700,17,0)</f>
        <v>4.2693000000000003</v>
      </c>
      <c r="M13" s="66">
        <f t="shared" si="4"/>
        <v>17</v>
      </c>
      <c r="N13" s="65">
        <f>VLOOKUP($A13,'Return Data'!$B$7:$R$2700,14,0)</f>
        <v>-2.7109999999999999</v>
      </c>
      <c r="O13" s="66">
        <f t="shared" si="5"/>
        <v>16</v>
      </c>
      <c r="P13" s="65">
        <f>VLOOKUP($A13,'Return Data'!$B$7:$R$2700,15,0)</f>
        <v>5.5270000000000001</v>
      </c>
      <c r="Q13" s="66">
        <f>RANK(P13,P$8:P$29,0)</f>
        <v>15</v>
      </c>
      <c r="R13" s="65">
        <f>VLOOKUP($A13,'Return Data'!$B$7:$R$2700,16,0)</f>
        <v>13.4466</v>
      </c>
      <c r="S13" s="67">
        <f t="shared" si="6"/>
        <v>11</v>
      </c>
    </row>
    <row r="14" spans="1:20" x14ac:dyDescent="0.3">
      <c r="A14" s="63" t="s">
        <v>848</v>
      </c>
      <c r="B14" s="64">
        <f>VLOOKUP($A14,'Return Data'!$B$7:$R$2700,3,0)</f>
        <v>44174</v>
      </c>
      <c r="C14" s="65">
        <f>VLOOKUP($A14,'Return Data'!$B$7:$R$2700,4,0)</f>
        <v>35.46</v>
      </c>
      <c r="D14" s="65">
        <f>VLOOKUP($A14,'Return Data'!$B$7:$R$2700,10,0)</f>
        <v>16.453199999999999</v>
      </c>
      <c r="E14" s="66">
        <f t="shared" si="0"/>
        <v>20</v>
      </c>
      <c r="F14" s="65">
        <f>VLOOKUP($A14,'Return Data'!$B$7:$R$2700,11,0)</f>
        <v>26.1922</v>
      </c>
      <c r="G14" s="66">
        <f t="shared" si="1"/>
        <v>22</v>
      </c>
      <c r="H14" s="65">
        <f>VLOOKUP($A14,'Return Data'!$B$7:$R$2700,12,0)</f>
        <v>34.521999999999998</v>
      </c>
      <c r="I14" s="66">
        <f t="shared" si="2"/>
        <v>2</v>
      </c>
      <c r="J14" s="65">
        <f>VLOOKUP($A14,'Return Data'!$B$7:$R$2700,13,0)</f>
        <v>23.942699999999999</v>
      </c>
      <c r="K14" s="66">
        <f t="shared" si="3"/>
        <v>1</v>
      </c>
      <c r="L14" s="65">
        <f>VLOOKUP($A14,'Return Data'!$B$7:$R$2700,17,0)</f>
        <v>13.474500000000001</v>
      </c>
      <c r="M14" s="66">
        <f t="shared" si="4"/>
        <v>7</v>
      </c>
      <c r="N14" s="65">
        <f>VLOOKUP($A14,'Return Data'!$B$7:$R$2700,14,0)</f>
        <v>7.0803000000000003</v>
      </c>
      <c r="O14" s="66">
        <f t="shared" si="5"/>
        <v>7</v>
      </c>
      <c r="P14" s="65">
        <f>VLOOKUP($A14,'Return Data'!$B$7:$R$2700,15,0)</f>
        <v>10.8026</v>
      </c>
      <c r="Q14" s="66">
        <f>RANK(P14,P$8:P$29,0)</f>
        <v>11</v>
      </c>
      <c r="R14" s="65">
        <f>VLOOKUP($A14,'Return Data'!$B$7:$R$2700,16,0)</f>
        <v>11.5906</v>
      </c>
      <c r="S14" s="67">
        <f t="shared" si="6"/>
        <v>15</v>
      </c>
    </row>
    <row r="15" spans="1:20" x14ac:dyDescent="0.3">
      <c r="A15" s="63" t="s">
        <v>851</v>
      </c>
      <c r="B15" s="64">
        <f>VLOOKUP($A15,'Return Data'!$B$7:$R$2700,3,0)</f>
        <v>44174</v>
      </c>
      <c r="C15" s="65">
        <f>VLOOKUP($A15,'Return Data'!$B$7:$R$2700,4,0)</f>
        <v>11.71</v>
      </c>
      <c r="D15" s="65">
        <f>VLOOKUP($A15,'Return Data'!$B$7:$R$2700,10,0)</f>
        <v>17.688400000000001</v>
      </c>
      <c r="E15" s="66">
        <f t="shared" si="0"/>
        <v>16</v>
      </c>
      <c r="F15" s="65">
        <f>VLOOKUP($A15,'Return Data'!$B$7:$R$2700,11,0)</f>
        <v>32.018000000000001</v>
      </c>
      <c r="G15" s="66">
        <f t="shared" si="1"/>
        <v>9</v>
      </c>
      <c r="H15" s="65">
        <f>VLOOKUP($A15,'Return Data'!$B$7:$R$2700,12,0)</f>
        <v>27.421099999999999</v>
      </c>
      <c r="I15" s="66">
        <f t="shared" si="2"/>
        <v>6</v>
      </c>
      <c r="J15" s="65">
        <f>VLOOKUP($A15,'Return Data'!$B$7:$R$2700,13,0)</f>
        <v>17.217199999999998</v>
      </c>
      <c r="K15" s="66">
        <f t="shared" si="3"/>
        <v>7</v>
      </c>
      <c r="L15" s="65">
        <f>VLOOKUP($A15,'Return Data'!$B$7:$R$2700,17,0)</f>
        <v>11.6219</v>
      </c>
      <c r="M15" s="66">
        <f t="shared" si="4"/>
        <v>15</v>
      </c>
      <c r="N15" s="65"/>
      <c r="O15" s="66"/>
      <c r="P15" s="65"/>
      <c r="Q15" s="66"/>
      <c r="R15" s="65">
        <f>VLOOKUP($A15,'Return Data'!$B$7:$R$2700,16,0)</f>
        <v>5.2888000000000002</v>
      </c>
      <c r="S15" s="67">
        <f t="shared" si="6"/>
        <v>20</v>
      </c>
    </row>
    <row r="16" spans="1:20" x14ac:dyDescent="0.3">
      <c r="A16" s="63" t="s">
        <v>853</v>
      </c>
      <c r="B16" s="64">
        <f>VLOOKUP($A16,'Return Data'!$B$7:$R$2700,3,0)</f>
        <v>44174</v>
      </c>
      <c r="C16" s="65">
        <f>VLOOKUP($A16,'Return Data'!$B$7:$R$2700,4,0)</f>
        <v>43.85</v>
      </c>
      <c r="D16" s="65">
        <f>VLOOKUP($A16,'Return Data'!$B$7:$R$2700,10,0)</f>
        <v>13.1029</v>
      </c>
      <c r="E16" s="66">
        <f t="shared" si="0"/>
        <v>22</v>
      </c>
      <c r="F16" s="65">
        <f>VLOOKUP($A16,'Return Data'!$B$7:$R$2700,11,0)</f>
        <v>32.959400000000002</v>
      </c>
      <c r="G16" s="66">
        <f t="shared" si="1"/>
        <v>6</v>
      </c>
      <c r="H16" s="65">
        <f>VLOOKUP($A16,'Return Data'!$B$7:$R$2700,12,0)</f>
        <v>22.247</v>
      </c>
      <c r="I16" s="66">
        <f t="shared" si="2"/>
        <v>14</v>
      </c>
      <c r="J16" s="65">
        <f>VLOOKUP($A16,'Return Data'!$B$7:$R$2700,13,0)</f>
        <v>16.902200000000001</v>
      </c>
      <c r="K16" s="66">
        <f t="shared" si="3"/>
        <v>9</v>
      </c>
      <c r="L16" s="65">
        <f>VLOOKUP($A16,'Return Data'!$B$7:$R$2700,17,0)</f>
        <v>12.440799999999999</v>
      </c>
      <c r="M16" s="66">
        <f t="shared" si="4"/>
        <v>11</v>
      </c>
      <c r="N16" s="65">
        <f>VLOOKUP($A16,'Return Data'!$B$7:$R$2700,14,0)</f>
        <v>3.286</v>
      </c>
      <c r="O16" s="66">
        <f>RANK(N16,N$8:N$29,0)</f>
        <v>14</v>
      </c>
      <c r="P16" s="65">
        <f>VLOOKUP($A16,'Return Data'!$B$7:$R$2700,15,0)</f>
        <v>12.062799999999999</v>
      </c>
      <c r="Q16" s="66">
        <f>RANK(P16,P$8:P$29,0)</f>
        <v>8</v>
      </c>
      <c r="R16" s="65">
        <f>VLOOKUP($A16,'Return Data'!$B$7:$R$2700,16,0)</f>
        <v>10.544600000000001</v>
      </c>
      <c r="S16" s="67">
        <f t="shared" si="6"/>
        <v>17</v>
      </c>
    </row>
    <row r="17" spans="1:19" x14ac:dyDescent="0.3">
      <c r="A17" s="63" t="s">
        <v>855</v>
      </c>
      <c r="B17" s="64">
        <f>VLOOKUP($A17,'Return Data'!$B$7:$R$2700,3,0)</f>
        <v>44174</v>
      </c>
      <c r="C17" s="65">
        <f>VLOOKUP($A17,'Return Data'!$B$7:$R$2700,4,0)</f>
        <v>21.835599999999999</v>
      </c>
      <c r="D17" s="65">
        <f>VLOOKUP($A17,'Return Data'!$B$7:$R$2700,10,0)</f>
        <v>22.226900000000001</v>
      </c>
      <c r="E17" s="66">
        <f t="shared" si="0"/>
        <v>3</v>
      </c>
      <c r="F17" s="65">
        <f>VLOOKUP($A17,'Return Data'!$B$7:$R$2700,11,0)</f>
        <v>37.800600000000003</v>
      </c>
      <c r="G17" s="66">
        <f t="shared" si="1"/>
        <v>2</v>
      </c>
      <c r="H17" s="65">
        <f>VLOOKUP($A17,'Return Data'!$B$7:$R$2700,12,0)</f>
        <v>24.454799999999999</v>
      </c>
      <c r="I17" s="66">
        <f t="shared" si="2"/>
        <v>8</v>
      </c>
      <c r="J17" s="65">
        <f>VLOOKUP($A17,'Return Data'!$B$7:$R$2700,13,0)</f>
        <v>23.844999999999999</v>
      </c>
      <c r="K17" s="66">
        <f t="shared" si="3"/>
        <v>2</v>
      </c>
      <c r="L17" s="65">
        <f>VLOOKUP($A17,'Return Data'!$B$7:$R$2700,17,0)</f>
        <v>25.4603</v>
      </c>
      <c r="M17" s="66">
        <f t="shared" si="4"/>
        <v>1</v>
      </c>
      <c r="N17" s="65">
        <f>VLOOKUP($A17,'Return Data'!$B$7:$R$2700,14,0)</f>
        <v>13.1839</v>
      </c>
      <c r="O17" s="66">
        <f>RANK(N17,N$8:N$29,0)</f>
        <v>1</v>
      </c>
      <c r="P17" s="65">
        <f>VLOOKUP($A17,'Return Data'!$B$7:$R$2700,15,0)</f>
        <v>16.096800000000002</v>
      </c>
      <c r="Q17" s="66">
        <f>RANK(P17,P$8:P$29,0)</f>
        <v>2</v>
      </c>
      <c r="R17" s="65">
        <f>VLOOKUP($A17,'Return Data'!$B$7:$R$2700,16,0)</f>
        <v>13.622400000000001</v>
      </c>
      <c r="S17" s="67">
        <f t="shared" si="6"/>
        <v>10</v>
      </c>
    </row>
    <row r="18" spans="1:19" x14ac:dyDescent="0.3">
      <c r="A18" s="63" t="s">
        <v>856</v>
      </c>
      <c r="B18" s="64">
        <f>VLOOKUP($A18,'Return Data'!$B$7:$R$2700,3,0)</f>
        <v>44174</v>
      </c>
      <c r="C18" s="65">
        <f>VLOOKUP($A18,'Return Data'!$B$7:$R$2700,4,0)</f>
        <v>9.6386000000000003</v>
      </c>
      <c r="D18" s="65">
        <f>VLOOKUP($A18,'Return Data'!$B$7:$R$2700,10,0)</f>
        <v>22.1158</v>
      </c>
      <c r="E18" s="66">
        <f t="shared" si="0"/>
        <v>4</v>
      </c>
      <c r="F18" s="65">
        <f>VLOOKUP($A18,'Return Data'!$B$7:$R$2700,11,0)</f>
        <v>29.956299999999999</v>
      </c>
      <c r="G18" s="66">
        <f t="shared" si="1"/>
        <v>15</v>
      </c>
      <c r="H18" s="65">
        <f>VLOOKUP($A18,'Return Data'!$B$7:$R$2700,12,0)</f>
        <v>11.032299999999999</v>
      </c>
      <c r="I18" s="66">
        <f t="shared" si="2"/>
        <v>22</v>
      </c>
      <c r="J18" s="65">
        <f>VLOOKUP($A18,'Return Data'!$B$7:$R$2700,13,0)</f>
        <v>4.6866000000000003</v>
      </c>
      <c r="K18" s="66">
        <f t="shared" si="3"/>
        <v>20</v>
      </c>
      <c r="L18" s="65">
        <f>VLOOKUP($A18,'Return Data'!$B$7:$R$2700,17,0)</f>
        <v>8.5348000000000006</v>
      </c>
      <c r="M18" s="66">
        <f t="shared" si="4"/>
        <v>16</v>
      </c>
      <c r="N18" s="65">
        <f>VLOOKUP($A18,'Return Data'!$B$7:$R$2700,14,0)</f>
        <v>3.4474999999999998</v>
      </c>
      <c r="O18" s="66">
        <f>RANK(N18,N$8:N$29,0)</f>
        <v>13</v>
      </c>
      <c r="P18" s="65">
        <f>VLOOKUP($A18,'Return Data'!$B$7:$R$2700,15,0)</f>
        <v>12.071</v>
      </c>
      <c r="Q18" s="66">
        <f>RANK(P18,P$8:P$29,0)</f>
        <v>7</v>
      </c>
      <c r="R18" s="65">
        <f>VLOOKUP($A18,'Return Data'!$B$7:$R$2700,16,0)</f>
        <v>-0.2878</v>
      </c>
      <c r="S18" s="67">
        <f t="shared" si="6"/>
        <v>22</v>
      </c>
    </row>
    <row r="19" spans="1:19" x14ac:dyDescent="0.3">
      <c r="A19" s="63" t="s">
        <v>859</v>
      </c>
      <c r="B19" s="64">
        <f>VLOOKUP($A19,'Return Data'!$B$7:$R$2700,3,0)</f>
        <v>44174</v>
      </c>
      <c r="C19" s="65">
        <f>VLOOKUP($A19,'Return Data'!$B$7:$R$2700,4,0)</f>
        <v>12.101000000000001</v>
      </c>
      <c r="D19" s="65">
        <f>VLOOKUP($A19,'Return Data'!$B$7:$R$2700,10,0)</f>
        <v>19.646000000000001</v>
      </c>
      <c r="E19" s="66">
        <f t="shared" si="0"/>
        <v>9</v>
      </c>
      <c r="F19" s="65">
        <f>VLOOKUP($A19,'Return Data'!$B$7:$R$2700,11,0)</f>
        <v>32.251399999999997</v>
      </c>
      <c r="G19" s="66">
        <f t="shared" si="1"/>
        <v>8</v>
      </c>
      <c r="H19" s="65">
        <f>VLOOKUP($A19,'Return Data'!$B$7:$R$2700,12,0)</f>
        <v>22.232299999999999</v>
      </c>
      <c r="I19" s="66">
        <f t="shared" si="2"/>
        <v>15</v>
      </c>
      <c r="J19" s="65">
        <f>VLOOKUP($A19,'Return Data'!$B$7:$R$2700,13,0)</f>
        <v>12.7247</v>
      </c>
      <c r="K19" s="66">
        <f t="shared" ref="K19" si="7">RANK(J19,J$8:J$29,0)</f>
        <v>15</v>
      </c>
      <c r="L19" s="65"/>
      <c r="M19" s="66"/>
      <c r="N19" s="65"/>
      <c r="O19" s="66"/>
      <c r="P19" s="65"/>
      <c r="Q19" s="66"/>
      <c r="R19" s="65">
        <f>VLOOKUP($A19,'Return Data'!$B$7:$R$2700,16,0)</f>
        <v>14.5625</v>
      </c>
      <c r="S19" s="67">
        <f t="shared" si="6"/>
        <v>7</v>
      </c>
    </row>
    <row r="20" spans="1:19" x14ac:dyDescent="0.3">
      <c r="A20" s="63" t="s">
        <v>861</v>
      </c>
      <c r="B20" s="64">
        <f>VLOOKUP($A20,'Return Data'!$B$7:$R$2700,3,0)</f>
        <v>44174</v>
      </c>
      <c r="C20" s="65">
        <f>VLOOKUP($A20,'Return Data'!$B$7:$R$2700,4,0)</f>
        <v>12.819000000000001</v>
      </c>
      <c r="D20" s="65">
        <f>VLOOKUP($A20,'Return Data'!$B$7:$R$2700,10,0)</f>
        <v>13.5329</v>
      </c>
      <c r="E20" s="66">
        <f t="shared" si="0"/>
        <v>21</v>
      </c>
      <c r="F20" s="65">
        <f>VLOOKUP($A20,'Return Data'!$B$7:$R$2700,11,0)</f>
        <v>27.235700000000001</v>
      </c>
      <c r="G20" s="66">
        <f t="shared" si="1"/>
        <v>20</v>
      </c>
      <c r="H20" s="65">
        <f>VLOOKUP($A20,'Return Data'!$B$7:$R$2700,12,0)</f>
        <v>22.143899999999999</v>
      </c>
      <c r="I20" s="66">
        <f t="shared" si="2"/>
        <v>16</v>
      </c>
      <c r="J20" s="65">
        <f>VLOOKUP($A20,'Return Data'!$B$7:$R$2700,13,0)</f>
        <v>12.496700000000001</v>
      </c>
      <c r="K20" s="66">
        <f t="shared" ref="K20:K27" si="8">RANK(J20,J$8:J$29,0)</f>
        <v>16</v>
      </c>
      <c r="L20" s="65"/>
      <c r="M20" s="66"/>
      <c r="N20" s="65"/>
      <c r="O20" s="66"/>
      <c r="P20" s="65"/>
      <c r="Q20" s="66"/>
      <c r="R20" s="65">
        <f>VLOOKUP($A20,'Return Data'!$B$7:$R$2700,16,0)</f>
        <v>12.579599999999999</v>
      </c>
      <c r="S20" s="67">
        <f t="shared" si="6"/>
        <v>13</v>
      </c>
    </row>
    <row r="21" spans="1:19" x14ac:dyDescent="0.3">
      <c r="A21" s="63" t="s">
        <v>863</v>
      </c>
      <c r="B21" s="64">
        <f>VLOOKUP($A21,'Return Data'!$B$7:$R$2700,3,0)</f>
        <v>44174</v>
      </c>
      <c r="C21" s="65">
        <f>VLOOKUP($A21,'Return Data'!$B$7:$R$2700,4,0)</f>
        <v>13.917</v>
      </c>
      <c r="D21" s="65">
        <f>VLOOKUP($A21,'Return Data'!$B$7:$R$2700,10,0)</f>
        <v>18.513200000000001</v>
      </c>
      <c r="E21" s="66">
        <f t="shared" si="0"/>
        <v>12</v>
      </c>
      <c r="F21" s="65">
        <f>VLOOKUP($A21,'Return Data'!$B$7:$R$2700,11,0)</f>
        <v>41.519199999999998</v>
      </c>
      <c r="G21" s="66">
        <f t="shared" si="1"/>
        <v>1</v>
      </c>
      <c r="H21" s="65">
        <f>VLOOKUP($A21,'Return Data'!$B$7:$R$2700,12,0)</f>
        <v>32.165199999999999</v>
      </c>
      <c r="I21" s="66">
        <f t="shared" si="2"/>
        <v>3</v>
      </c>
      <c r="J21" s="65">
        <f>VLOOKUP($A21,'Return Data'!$B$7:$R$2700,13,0)</f>
        <v>19.943100000000001</v>
      </c>
      <c r="K21" s="66">
        <f t="shared" si="8"/>
        <v>3</v>
      </c>
      <c r="L21" s="65"/>
      <c r="M21" s="66"/>
      <c r="N21" s="65"/>
      <c r="O21" s="66"/>
      <c r="P21" s="65"/>
      <c r="Q21" s="66"/>
      <c r="R21" s="65">
        <f>VLOOKUP($A21,'Return Data'!$B$7:$R$2700,16,0)</f>
        <v>23.3446</v>
      </c>
      <c r="S21" s="67">
        <f t="shared" si="6"/>
        <v>1</v>
      </c>
    </row>
    <row r="22" spans="1:19" x14ac:dyDescent="0.3">
      <c r="A22" s="63" t="s">
        <v>865</v>
      </c>
      <c r="B22" s="64">
        <f>VLOOKUP($A22,'Return Data'!$B$7:$R$2700,3,0)</f>
        <v>44174</v>
      </c>
      <c r="C22" s="65">
        <f>VLOOKUP($A22,'Return Data'!$B$7:$R$2700,4,0)</f>
        <v>27.527000000000001</v>
      </c>
      <c r="D22" s="65">
        <f>VLOOKUP($A22,'Return Data'!$B$7:$R$2700,10,0)</f>
        <v>20.7118</v>
      </c>
      <c r="E22" s="66">
        <f t="shared" si="0"/>
        <v>6</v>
      </c>
      <c r="F22" s="65">
        <f>VLOOKUP($A22,'Return Data'!$B$7:$R$2700,11,0)</f>
        <v>30.3596</v>
      </c>
      <c r="G22" s="66">
        <f t="shared" si="1"/>
        <v>14</v>
      </c>
      <c r="H22" s="65">
        <f>VLOOKUP($A22,'Return Data'!$B$7:$R$2700,12,0)</f>
        <v>24.3506</v>
      </c>
      <c r="I22" s="66">
        <f t="shared" si="2"/>
        <v>9</v>
      </c>
      <c r="J22" s="65">
        <f>VLOOKUP($A22,'Return Data'!$B$7:$R$2700,13,0)</f>
        <v>16.801200000000001</v>
      </c>
      <c r="K22" s="66">
        <f t="shared" si="8"/>
        <v>10</v>
      </c>
      <c r="L22" s="65">
        <f>VLOOKUP($A22,'Return Data'!$B$7:$R$2700,17,0)</f>
        <v>15.7658</v>
      </c>
      <c r="M22" s="66">
        <f t="shared" ref="M22:M27" si="9">RANK(L22,L$8:L$29,0)</f>
        <v>4</v>
      </c>
      <c r="N22" s="65">
        <f>VLOOKUP($A22,'Return Data'!$B$7:$R$2700,14,0)</f>
        <v>9.2117000000000004</v>
      </c>
      <c r="O22" s="66">
        <f t="shared" ref="O22:O27" si="10">RANK(N22,N$8:N$29,0)</f>
        <v>4</v>
      </c>
      <c r="P22" s="65">
        <f>VLOOKUP($A22,'Return Data'!$B$7:$R$2700,15,0)</f>
        <v>12.796900000000001</v>
      </c>
      <c r="Q22" s="66">
        <f t="shared" ref="Q22:Q27" si="11">RANK(P22,P$8:P$29,0)</f>
        <v>4</v>
      </c>
      <c r="R22" s="65">
        <f>VLOOKUP($A22,'Return Data'!$B$7:$R$2700,16,0)</f>
        <v>14.2903</v>
      </c>
      <c r="S22" s="67">
        <f t="shared" si="6"/>
        <v>8</v>
      </c>
    </row>
    <row r="23" spans="1:19" x14ac:dyDescent="0.3">
      <c r="A23" s="63" t="s">
        <v>866</v>
      </c>
      <c r="B23" s="64">
        <f>VLOOKUP($A23,'Return Data'!$B$7:$R$2700,3,0)</f>
        <v>44174</v>
      </c>
      <c r="C23" s="65">
        <f>VLOOKUP($A23,'Return Data'!$B$7:$R$2700,4,0)</f>
        <v>53.6464</v>
      </c>
      <c r="D23" s="65">
        <f>VLOOKUP($A23,'Return Data'!$B$7:$R$2700,10,0)</f>
        <v>20.819500000000001</v>
      </c>
      <c r="E23" s="66">
        <f t="shared" si="0"/>
        <v>5</v>
      </c>
      <c r="F23" s="65">
        <f>VLOOKUP($A23,'Return Data'!$B$7:$R$2700,11,0)</f>
        <v>37.393900000000002</v>
      </c>
      <c r="G23" s="66">
        <f t="shared" si="1"/>
        <v>3</v>
      </c>
      <c r="H23" s="65">
        <f>VLOOKUP($A23,'Return Data'!$B$7:$R$2700,12,0)</f>
        <v>29.541899999999998</v>
      </c>
      <c r="I23" s="66">
        <f t="shared" si="2"/>
        <v>4</v>
      </c>
      <c r="J23" s="65">
        <f>VLOOKUP($A23,'Return Data'!$B$7:$R$2700,13,0)</f>
        <v>16.4985</v>
      </c>
      <c r="K23" s="66">
        <f t="shared" si="8"/>
        <v>11</v>
      </c>
      <c r="L23" s="65">
        <f>VLOOKUP($A23,'Return Data'!$B$7:$R$2700,17,0)</f>
        <v>11.717000000000001</v>
      </c>
      <c r="M23" s="66">
        <f t="shared" si="9"/>
        <v>14</v>
      </c>
      <c r="N23" s="65">
        <f>VLOOKUP($A23,'Return Data'!$B$7:$R$2700,14,0)</f>
        <v>2.8881999999999999</v>
      </c>
      <c r="O23" s="66">
        <f t="shared" si="10"/>
        <v>15</v>
      </c>
      <c r="P23" s="65">
        <f>VLOOKUP($A23,'Return Data'!$B$7:$R$2700,15,0)</f>
        <v>10.3253</v>
      </c>
      <c r="Q23" s="66">
        <f t="shared" si="11"/>
        <v>13</v>
      </c>
      <c r="R23" s="65">
        <f>VLOOKUP($A23,'Return Data'!$B$7:$R$2700,16,0)</f>
        <v>12.7828</v>
      </c>
      <c r="S23" s="67">
        <f t="shared" si="6"/>
        <v>12</v>
      </c>
    </row>
    <row r="24" spans="1:19" x14ac:dyDescent="0.3">
      <c r="A24" s="63" t="s">
        <v>868</v>
      </c>
      <c r="B24" s="64">
        <f>VLOOKUP($A24,'Return Data'!$B$7:$R$2700,3,0)</f>
        <v>44174</v>
      </c>
      <c r="C24" s="65">
        <f>VLOOKUP($A24,'Return Data'!$B$7:$R$2700,4,0)</f>
        <v>79.55</v>
      </c>
      <c r="D24" s="65">
        <f>VLOOKUP($A24,'Return Data'!$B$7:$R$2700,10,0)</f>
        <v>18.448499999999999</v>
      </c>
      <c r="E24" s="66">
        <f t="shared" si="0"/>
        <v>13</v>
      </c>
      <c r="F24" s="65">
        <f>VLOOKUP($A24,'Return Data'!$B$7:$R$2700,11,0)</f>
        <v>31.4224</v>
      </c>
      <c r="G24" s="66">
        <f t="shared" si="1"/>
        <v>12</v>
      </c>
      <c r="H24" s="65">
        <f>VLOOKUP($A24,'Return Data'!$B$7:$R$2700,12,0)</f>
        <v>23.2378</v>
      </c>
      <c r="I24" s="66">
        <f t="shared" si="2"/>
        <v>13</v>
      </c>
      <c r="J24" s="65">
        <f>VLOOKUP($A24,'Return Data'!$B$7:$R$2700,13,0)</f>
        <v>17.0886</v>
      </c>
      <c r="K24" s="66">
        <f t="shared" si="8"/>
        <v>8</v>
      </c>
      <c r="L24" s="65">
        <f>VLOOKUP($A24,'Return Data'!$B$7:$R$2700,17,0)</f>
        <v>14.2471</v>
      </c>
      <c r="M24" s="66">
        <f t="shared" si="9"/>
        <v>5</v>
      </c>
      <c r="N24" s="65">
        <f>VLOOKUP($A24,'Return Data'!$B$7:$R$2700,14,0)</f>
        <v>9.2780000000000005</v>
      </c>
      <c r="O24" s="66">
        <f t="shared" si="10"/>
        <v>3</v>
      </c>
      <c r="P24" s="65">
        <f>VLOOKUP($A24,'Return Data'!$B$7:$R$2700,15,0)</f>
        <v>12.5593</v>
      </c>
      <c r="Q24" s="66">
        <f t="shared" si="11"/>
        <v>5</v>
      </c>
      <c r="R24" s="65">
        <f>VLOOKUP($A24,'Return Data'!$B$7:$R$2700,16,0)</f>
        <v>14.734400000000001</v>
      </c>
      <c r="S24" s="67">
        <f t="shared" si="6"/>
        <v>6</v>
      </c>
    </row>
    <row r="25" spans="1:19" x14ac:dyDescent="0.3">
      <c r="A25" s="63" t="s">
        <v>870</v>
      </c>
      <c r="B25" s="64">
        <f>VLOOKUP($A25,'Return Data'!$B$7:$R$2700,3,0)</f>
        <v>44174</v>
      </c>
      <c r="C25" s="65">
        <f>VLOOKUP($A25,'Return Data'!$B$7:$R$2700,4,0)</f>
        <v>38.285200000000003</v>
      </c>
      <c r="D25" s="65">
        <f>VLOOKUP($A25,'Return Data'!$B$7:$R$2700,10,0)</f>
        <v>20.211500000000001</v>
      </c>
      <c r="E25" s="66">
        <f t="shared" si="0"/>
        <v>7</v>
      </c>
      <c r="F25" s="65">
        <f>VLOOKUP($A25,'Return Data'!$B$7:$R$2700,11,0)</f>
        <v>31.2422</v>
      </c>
      <c r="G25" s="66">
        <f t="shared" si="1"/>
        <v>13</v>
      </c>
      <c r="H25" s="65">
        <f>VLOOKUP($A25,'Return Data'!$B$7:$R$2700,12,0)</f>
        <v>36.619199999999999</v>
      </c>
      <c r="I25" s="66">
        <f t="shared" si="2"/>
        <v>1</v>
      </c>
      <c r="J25" s="65">
        <f>VLOOKUP($A25,'Return Data'!$B$7:$R$2700,13,0)</f>
        <v>19.716799999999999</v>
      </c>
      <c r="K25" s="66">
        <f t="shared" si="8"/>
        <v>4</v>
      </c>
      <c r="L25" s="65">
        <f>VLOOKUP($A25,'Return Data'!$B$7:$R$2700,17,0)</f>
        <v>12.537599999999999</v>
      </c>
      <c r="M25" s="66">
        <f t="shared" si="9"/>
        <v>10</v>
      </c>
      <c r="N25" s="65">
        <f>VLOOKUP($A25,'Return Data'!$B$7:$R$2700,14,0)</f>
        <v>5.6627000000000001</v>
      </c>
      <c r="O25" s="66">
        <f t="shared" si="10"/>
        <v>10</v>
      </c>
      <c r="P25" s="65">
        <f>VLOOKUP($A25,'Return Data'!$B$7:$R$2700,15,0)</f>
        <v>11.292</v>
      </c>
      <c r="Q25" s="66">
        <f t="shared" si="11"/>
        <v>10</v>
      </c>
      <c r="R25" s="65">
        <f>VLOOKUP($A25,'Return Data'!$B$7:$R$2700,16,0)</f>
        <v>11.468999999999999</v>
      </c>
      <c r="S25" s="67">
        <f t="shared" si="6"/>
        <v>16</v>
      </c>
    </row>
    <row r="26" spans="1:19" x14ac:dyDescent="0.3">
      <c r="A26" s="63" t="s">
        <v>873</v>
      </c>
      <c r="B26" s="64">
        <f>VLOOKUP($A26,'Return Data'!$B$7:$R$2700,3,0)</f>
        <v>44174</v>
      </c>
      <c r="C26" s="65">
        <f>VLOOKUP($A26,'Return Data'!$B$7:$R$2700,4,0)</f>
        <v>172.39420000000001</v>
      </c>
      <c r="D26" s="65">
        <f>VLOOKUP($A26,'Return Data'!$B$7:$R$2700,10,0)</f>
        <v>18.093599999999999</v>
      </c>
      <c r="E26" s="66">
        <f t="shared" si="0"/>
        <v>15</v>
      </c>
      <c r="F26" s="65">
        <f>VLOOKUP($A26,'Return Data'!$B$7:$R$2700,11,0)</f>
        <v>28.813700000000001</v>
      </c>
      <c r="G26" s="66">
        <f t="shared" si="1"/>
        <v>17</v>
      </c>
      <c r="H26" s="65">
        <f>VLOOKUP($A26,'Return Data'!$B$7:$R$2700,12,0)</f>
        <v>17.185600000000001</v>
      </c>
      <c r="I26" s="66">
        <f t="shared" si="2"/>
        <v>21</v>
      </c>
      <c r="J26" s="65">
        <f>VLOOKUP($A26,'Return Data'!$B$7:$R$2700,13,0)</f>
        <v>14.271599999999999</v>
      </c>
      <c r="K26" s="66">
        <f t="shared" si="8"/>
        <v>13</v>
      </c>
      <c r="L26" s="65">
        <f>VLOOKUP($A26,'Return Data'!$B$7:$R$2700,17,0)</f>
        <v>16.1387</v>
      </c>
      <c r="M26" s="66">
        <f t="shared" si="9"/>
        <v>3</v>
      </c>
      <c r="N26" s="65">
        <f>VLOOKUP($A26,'Return Data'!$B$7:$R$2700,14,0)</f>
        <v>8.89</v>
      </c>
      <c r="O26" s="66">
        <f t="shared" si="10"/>
        <v>5</v>
      </c>
      <c r="P26" s="65">
        <f>VLOOKUP($A26,'Return Data'!$B$7:$R$2700,15,0)</f>
        <v>14.1373</v>
      </c>
      <c r="Q26" s="66">
        <f t="shared" si="11"/>
        <v>3</v>
      </c>
      <c r="R26" s="65">
        <f>VLOOKUP($A26,'Return Data'!$B$7:$R$2700,16,0)</f>
        <v>19.2499</v>
      </c>
      <c r="S26" s="67">
        <f t="shared" si="6"/>
        <v>3</v>
      </c>
    </row>
    <row r="27" spans="1:19" x14ac:dyDescent="0.3">
      <c r="A27" s="63" t="s">
        <v>874</v>
      </c>
      <c r="B27" s="64">
        <f>VLOOKUP($A27,'Return Data'!$B$7:$R$2700,3,0)</f>
        <v>44174</v>
      </c>
      <c r="C27" s="65">
        <f>VLOOKUP($A27,'Return Data'!$B$7:$R$2700,4,0)</f>
        <v>209.53559999999999</v>
      </c>
      <c r="D27" s="65">
        <f>VLOOKUP($A27,'Return Data'!$B$7:$R$2700,10,0)</f>
        <v>17.2395</v>
      </c>
      <c r="E27" s="66">
        <f t="shared" si="0"/>
        <v>17</v>
      </c>
      <c r="F27" s="65">
        <f>VLOOKUP($A27,'Return Data'!$B$7:$R$2700,11,0)</f>
        <v>27.4313</v>
      </c>
      <c r="G27" s="66">
        <f t="shared" si="1"/>
        <v>19</v>
      </c>
      <c r="H27" s="65">
        <f>VLOOKUP($A27,'Return Data'!$B$7:$R$2700,12,0)</f>
        <v>20.329999999999998</v>
      </c>
      <c r="I27" s="66">
        <f t="shared" si="2"/>
        <v>18</v>
      </c>
      <c r="J27" s="65">
        <f>VLOOKUP($A27,'Return Data'!$B$7:$R$2700,13,0)</f>
        <v>9.8270999999999997</v>
      </c>
      <c r="K27" s="66">
        <f t="shared" si="8"/>
        <v>18</v>
      </c>
      <c r="L27" s="65">
        <f>VLOOKUP($A27,'Return Data'!$B$7:$R$2700,17,0)</f>
        <v>12.586</v>
      </c>
      <c r="M27" s="66">
        <f t="shared" si="9"/>
        <v>9</v>
      </c>
      <c r="N27" s="65">
        <f>VLOOKUP($A27,'Return Data'!$B$7:$R$2700,14,0)</f>
        <v>8.7689000000000004</v>
      </c>
      <c r="O27" s="66">
        <f t="shared" si="10"/>
        <v>6</v>
      </c>
      <c r="P27" s="65">
        <f>VLOOKUP($A27,'Return Data'!$B$7:$R$2700,15,0)</f>
        <v>12.3156</v>
      </c>
      <c r="Q27" s="66">
        <f t="shared" si="11"/>
        <v>6</v>
      </c>
      <c r="R27" s="65">
        <f>VLOOKUP($A27,'Return Data'!$B$7:$R$2700,16,0)</f>
        <v>18.0059</v>
      </c>
      <c r="S27" s="67">
        <f t="shared" si="6"/>
        <v>4</v>
      </c>
    </row>
    <row r="28" spans="1:19" x14ac:dyDescent="0.3">
      <c r="A28" s="63" t="s">
        <v>877</v>
      </c>
      <c r="B28" s="64">
        <f>VLOOKUP($A28,'Return Data'!$B$7:$R$2700,3,0)</f>
        <v>44174</v>
      </c>
      <c r="C28" s="65">
        <f>VLOOKUP($A28,'Return Data'!$B$7:$R$2700,4,0)</f>
        <v>10.978199999999999</v>
      </c>
      <c r="D28" s="65">
        <f>VLOOKUP($A28,'Return Data'!$B$7:$R$2700,10,0)</f>
        <v>18.768000000000001</v>
      </c>
      <c r="E28" s="66">
        <f t="shared" si="0"/>
        <v>11</v>
      </c>
      <c r="F28" s="65">
        <f>VLOOKUP($A28,'Return Data'!$B$7:$R$2700,11,0)</f>
        <v>33.658799999999999</v>
      </c>
      <c r="G28" s="66">
        <f t="shared" si="1"/>
        <v>5</v>
      </c>
      <c r="H28" s="65">
        <f>VLOOKUP($A28,'Return Data'!$B$7:$R$2700,12,0)</f>
        <v>23.657599999999999</v>
      </c>
      <c r="I28" s="66">
        <f>RANK(H28,H$8:H$29,0)</f>
        <v>12</v>
      </c>
      <c r="J28" s="65"/>
      <c r="K28" s="66"/>
      <c r="L28" s="65"/>
      <c r="M28" s="66"/>
      <c r="N28" s="65"/>
      <c r="O28" s="66"/>
      <c r="P28" s="65"/>
      <c r="Q28" s="66"/>
      <c r="R28" s="65">
        <f>VLOOKUP($A28,'Return Data'!$B$7:$R$2700,16,0)</f>
        <v>9.6435999999999993</v>
      </c>
      <c r="S28" s="67">
        <f t="shared" si="6"/>
        <v>19</v>
      </c>
    </row>
    <row r="29" spans="1:19" x14ac:dyDescent="0.3">
      <c r="A29" s="63" t="s">
        <v>879</v>
      </c>
      <c r="B29" s="64">
        <f>VLOOKUP($A29,'Return Data'!$B$7:$R$2700,3,0)</f>
        <v>44174</v>
      </c>
      <c r="C29" s="65">
        <f>VLOOKUP($A29,'Return Data'!$B$7:$R$2700,4,0)</f>
        <v>13.08</v>
      </c>
      <c r="D29" s="65">
        <f>VLOOKUP($A29,'Return Data'!$B$7:$R$2700,10,0)</f>
        <v>16.785699999999999</v>
      </c>
      <c r="E29" s="66">
        <f t="shared" si="0"/>
        <v>18</v>
      </c>
      <c r="F29" s="65">
        <f>VLOOKUP($A29,'Return Data'!$B$7:$R$2700,11,0)</f>
        <v>31.589500000000001</v>
      </c>
      <c r="G29" s="66">
        <f t="shared" si="1"/>
        <v>10</v>
      </c>
      <c r="H29" s="65">
        <f>VLOOKUP($A29,'Return Data'!$B$7:$R$2700,12,0)</f>
        <v>27.485399999999998</v>
      </c>
      <c r="I29" s="66">
        <f>RANK(H29,H$8:H$29,0)</f>
        <v>5</v>
      </c>
      <c r="J29" s="65">
        <f>VLOOKUP($A29,'Return Data'!$B$7:$R$2700,13,0)</f>
        <v>18.0505</v>
      </c>
      <c r="K29" s="66">
        <f t="shared" ref="K29" si="12">RANK(J29,J$8:J$29,0)</f>
        <v>6</v>
      </c>
      <c r="L29" s="65"/>
      <c r="M29" s="66"/>
      <c r="N29" s="65"/>
      <c r="O29" s="66"/>
      <c r="P29" s="65"/>
      <c r="Q29" s="66"/>
      <c r="R29" s="65">
        <f>VLOOKUP($A29,'Return Data'!$B$7:$R$2700,16,0)</f>
        <v>22.041599999999999</v>
      </c>
      <c r="S29" s="67">
        <f t="shared" si="6"/>
        <v>2</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18.975245454545458</v>
      </c>
      <c r="E31" s="74"/>
      <c r="F31" s="75">
        <f>AVERAGE(F8:F29)</f>
        <v>31.725936363636368</v>
      </c>
      <c r="G31" s="74"/>
      <c r="H31" s="75">
        <f>AVERAGE(H8:H29)</f>
        <v>24.251936363636364</v>
      </c>
      <c r="I31" s="74"/>
      <c r="J31" s="75">
        <f>AVERAGE(J8:J29)</f>
        <v>14.858409523809522</v>
      </c>
      <c r="K31" s="74"/>
      <c r="L31" s="75">
        <f>AVERAGE(L8:L29)</f>
        <v>13.345988235294117</v>
      </c>
      <c r="M31" s="74"/>
      <c r="N31" s="75">
        <f>AVERAGE(N8:N29)</f>
        <v>6.3694125000000001</v>
      </c>
      <c r="O31" s="74"/>
      <c r="P31" s="75">
        <f>AVERAGE(P8:P29)</f>
        <v>11.87368</v>
      </c>
      <c r="Q31" s="74"/>
      <c r="R31" s="75">
        <f>AVERAGE(R8:R29)</f>
        <v>12.878322727272728</v>
      </c>
      <c r="S31" s="76"/>
    </row>
    <row r="32" spans="1:19" x14ac:dyDescent="0.3">
      <c r="A32" s="73" t="s">
        <v>28</v>
      </c>
      <c r="B32" s="74"/>
      <c r="C32" s="74"/>
      <c r="D32" s="75">
        <f>MIN(D8:D29)</f>
        <v>13.1029</v>
      </c>
      <c r="E32" s="74"/>
      <c r="F32" s="75">
        <f>MIN(F8:F29)</f>
        <v>26.1922</v>
      </c>
      <c r="G32" s="74"/>
      <c r="H32" s="75">
        <f>MIN(H8:H29)</f>
        <v>11.032299999999999</v>
      </c>
      <c r="I32" s="74"/>
      <c r="J32" s="75">
        <f>MIN(J8:J29)</f>
        <v>2.2837000000000001</v>
      </c>
      <c r="K32" s="74"/>
      <c r="L32" s="75">
        <f>MIN(L8:L29)</f>
        <v>4.2693000000000003</v>
      </c>
      <c r="M32" s="74"/>
      <c r="N32" s="75">
        <f>MIN(N8:N29)</f>
        <v>-2.7109999999999999</v>
      </c>
      <c r="O32" s="74"/>
      <c r="P32" s="75">
        <f>MIN(P8:P29)</f>
        <v>5.5270000000000001</v>
      </c>
      <c r="Q32" s="74"/>
      <c r="R32" s="75">
        <f>MIN(R8:R29)</f>
        <v>-0.2878</v>
      </c>
      <c r="S32" s="76"/>
    </row>
    <row r="33" spans="1:19" ht="15" thickBot="1" x14ac:dyDescent="0.35">
      <c r="A33" s="77" t="s">
        <v>29</v>
      </c>
      <c r="B33" s="78"/>
      <c r="C33" s="78"/>
      <c r="D33" s="79">
        <f>MAX(D8:D29)</f>
        <v>27.112300000000001</v>
      </c>
      <c r="E33" s="78"/>
      <c r="F33" s="79">
        <f>MAX(F8:F29)</f>
        <v>41.519199999999998</v>
      </c>
      <c r="G33" s="78"/>
      <c r="H33" s="79">
        <f>MAX(H8:H29)</f>
        <v>36.619199999999999</v>
      </c>
      <c r="I33" s="78"/>
      <c r="J33" s="79">
        <f>MAX(J8:J29)</f>
        <v>23.942699999999999</v>
      </c>
      <c r="K33" s="78"/>
      <c r="L33" s="79">
        <f>MAX(L8:L29)</f>
        <v>25.4603</v>
      </c>
      <c r="M33" s="78"/>
      <c r="N33" s="79">
        <f>MAX(N8:N29)</f>
        <v>13.1839</v>
      </c>
      <c r="O33" s="78"/>
      <c r="P33" s="79">
        <f>MAX(P8:P29)</f>
        <v>16.298300000000001</v>
      </c>
      <c r="Q33" s="78"/>
      <c r="R33" s="79">
        <f>MAX(R8:R29)</f>
        <v>23.3446</v>
      </c>
      <c r="S33" s="80"/>
    </row>
    <row r="34" spans="1:19" x14ac:dyDescent="0.3">
      <c r="A34" s="112" t="s">
        <v>432</v>
      </c>
    </row>
    <row r="35" spans="1:19" x14ac:dyDescent="0.3">
      <c r="A35" s="14" t="s">
        <v>340</v>
      </c>
    </row>
  </sheetData>
  <sheetProtection algorithmName="SHA-512" hashValue="JLdGuiEBS/k/7Sw22GbDx2QFTxTceGm/3J4ORjXF+otQWMICV97j04WtxUA6ExYSAUl94C9vsMy6GI+4Ziau2A==" saltValue="tnSj4oaShtcvEjwfDJKy8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1367F32-5910-4B66-9293-BFE438B5978D}"/>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0A36-D5F8-4AAA-8963-92BD8CA0C9A8}">
  <sheetPr codeName="Sheet37"/>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1658</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1538</v>
      </c>
      <c r="B8" s="64">
        <f>VLOOKUP($A8,'Return Data'!$B$7:$R$2700,3,0)</f>
        <v>44174</v>
      </c>
      <c r="C8" s="65">
        <f>VLOOKUP($A8,'Return Data'!$B$7:$R$2700,4,0)</f>
        <v>38.248399999999997</v>
      </c>
      <c r="D8" s="65">
        <f>VLOOKUP($A8,'Return Data'!$B$7:$R$2700,10,0)</f>
        <v>24.6233</v>
      </c>
      <c r="E8" s="66">
        <f t="shared" ref="E8:E30" si="0">RANK(D8,D$8:D$30,0)</f>
        <v>4</v>
      </c>
      <c r="F8" s="65">
        <f>VLOOKUP($A8,'Return Data'!$B$7:$R$2700,11,0)</f>
        <v>48.4176</v>
      </c>
      <c r="G8" s="66">
        <f t="shared" ref="G8:G18" si="1">RANK(F8,F$8:F$30,0)</f>
        <v>8</v>
      </c>
      <c r="H8" s="65">
        <f>VLOOKUP($A8,'Return Data'!$B$7:$R$2700,12,0)</f>
        <v>27.224900000000002</v>
      </c>
      <c r="I8" s="66">
        <f t="shared" ref="I8:I18" si="2">RANK(H8,H$8:H$30,0)</f>
        <v>14</v>
      </c>
      <c r="J8" s="65">
        <f>VLOOKUP($A8,'Return Data'!$B$7:$R$2700,13,0)</f>
        <v>20.012699999999999</v>
      </c>
      <c r="K8" s="66">
        <f t="shared" ref="K8:K18" si="3">RANK(J8,J$8:J$30,0)</f>
        <v>17</v>
      </c>
      <c r="L8" s="65">
        <f>VLOOKUP($A8,'Return Data'!$B$7:$R$2700,17,0)</f>
        <v>4.8190999999999997</v>
      </c>
      <c r="M8" s="66">
        <f>RANK(L8,L$8:L$30,0)</f>
        <v>15</v>
      </c>
      <c r="N8" s="65">
        <f>VLOOKUP($A8,'Return Data'!$B$7:$R$2700,14,0)</f>
        <v>-5.1231999999999998</v>
      </c>
      <c r="O8" s="66">
        <f>RANK(N8,N$8:N$30,0)</f>
        <v>15</v>
      </c>
      <c r="P8" s="65">
        <f>VLOOKUP($A8,'Return Data'!$B$7:$R$2700,15,0)</f>
        <v>8.8657000000000004</v>
      </c>
      <c r="Q8" s="66">
        <f>RANK(P8,P$8:P$30,0)</f>
        <v>12</v>
      </c>
      <c r="R8" s="65">
        <f>VLOOKUP($A8,'Return Data'!$B$7:$R$2700,16,0)</f>
        <v>14.257899999999999</v>
      </c>
      <c r="S8" s="67">
        <f t="shared" ref="S8:S30" si="4">RANK(R8,R$8:R$30,0)</f>
        <v>15</v>
      </c>
    </row>
    <row r="9" spans="1:20" x14ac:dyDescent="0.3">
      <c r="A9" s="63" t="s">
        <v>1539</v>
      </c>
      <c r="B9" s="64">
        <f>VLOOKUP($A9,'Return Data'!$B$7:$R$2700,3,0)</f>
        <v>44174</v>
      </c>
      <c r="C9" s="65">
        <f>VLOOKUP($A9,'Return Data'!$B$7:$R$2700,4,0)</f>
        <v>41.63</v>
      </c>
      <c r="D9" s="65">
        <f>VLOOKUP($A9,'Return Data'!$B$7:$R$2700,10,0)</f>
        <v>22.0106</v>
      </c>
      <c r="E9" s="66">
        <f t="shared" si="0"/>
        <v>10</v>
      </c>
      <c r="F9" s="65">
        <f>VLOOKUP($A9,'Return Data'!$B$7:$R$2700,11,0)</f>
        <v>41.070799999999998</v>
      </c>
      <c r="G9" s="66">
        <f t="shared" si="1"/>
        <v>20</v>
      </c>
      <c r="H9" s="65">
        <f>VLOOKUP($A9,'Return Data'!$B$7:$R$2700,12,0)</f>
        <v>20.666699999999999</v>
      </c>
      <c r="I9" s="66">
        <f t="shared" si="2"/>
        <v>20</v>
      </c>
      <c r="J9" s="65">
        <f>VLOOKUP($A9,'Return Data'!$B$7:$R$2700,13,0)</f>
        <v>24.8276</v>
      </c>
      <c r="K9" s="66">
        <f t="shared" si="3"/>
        <v>12</v>
      </c>
      <c r="L9" s="65">
        <f>VLOOKUP($A9,'Return Data'!$B$7:$R$2700,17,0)</f>
        <v>23.313099999999999</v>
      </c>
      <c r="M9" s="66">
        <f>RANK(L9,L$8:L$30,0)</f>
        <v>1</v>
      </c>
      <c r="N9" s="65">
        <f>VLOOKUP($A9,'Return Data'!$B$7:$R$2700,14,0)</f>
        <v>11.8908</v>
      </c>
      <c r="O9" s="66">
        <f>RANK(N9,N$8:N$30,0)</f>
        <v>1</v>
      </c>
      <c r="P9" s="65">
        <f>VLOOKUP($A9,'Return Data'!$B$7:$R$2700,15,0)</f>
        <v>16.0991</v>
      </c>
      <c r="Q9" s="66">
        <f>RANK(P9,P$8:P$30,0)</f>
        <v>2</v>
      </c>
      <c r="R9" s="65">
        <f>VLOOKUP($A9,'Return Data'!$B$7:$R$2700,16,0)</f>
        <v>22.482199999999999</v>
      </c>
      <c r="S9" s="67">
        <f t="shared" si="4"/>
        <v>6</v>
      </c>
    </row>
    <row r="10" spans="1:20" x14ac:dyDescent="0.3">
      <c r="A10" s="63" t="s">
        <v>1541</v>
      </c>
      <c r="B10" s="64">
        <f>VLOOKUP($A10,'Return Data'!$B$7:$R$2700,3,0)</f>
        <v>44174</v>
      </c>
      <c r="C10" s="65">
        <f>VLOOKUP($A10,'Return Data'!$B$7:$R$2700,4,0)</f>
        <v>15.9</v>
      </c>
      <c r="D10" s="65">
        <f>VLOOKUP($A10,'Return Data'!$B$7:$R$2700,10,0)</f>
        <v>18.7453</v>
      </c>
      <c r="E10" s="66">
        <f t="shared" si="0"/>
        <v>19</v>
      </c>
      <c r="F10" s="65">
        <f>VLOOKUP($A10,'Return Data'!$B$7:$R$2700,11,0)</f>
        <v>51.284500000000001</v>
      </c>
      <c r="G10" s="66">
        <f t="shared" si="1"/>
        <v>4</v>
      </c>
      <c r="H10" s="65">
        <f>VLOOKUP($A10,'Return Data'!$B$7:$R$2700,12,0)</f>
        <v>39.964799999999997</v>
      </c>
      <c r="I10" s="66">
        <f t="shared" si="2"/>
        <v>2</v>
      </c>
      <c r="J10" s="65">
        <f>VLOOKUP($A10,'Return Data'!$B$7:$R$2700,13,0)</f>
        <v>53.9206</v>
      </c>
      <c r="K10" s="66">
        <f t="shared" si="3"/>
        <v>2</v>
      </c>
      <c r="L10" s="65"/>
      <c r="M10" s="66"/>
      <c r="N10" s="65"/>
      <c r="O10" s="66"/>
      <c r="P10" s="65"/>
      <c r="Q10" s="66"/>
      <c r="R10" s="65">
        <f>VLOOKUP($A10,'Return Data'!$B$7:$R$2700,16,0)</f>
        <v>26.460699999999999</v>
      </c>
      <c r="S10" s="67">
        <f t="shared" si="4"/>
        <v>2</v>
      </c>
    </row>
    <row r="11" spans="1:20" x14ac:dyDescent="0.3">
      <c r="A11" s="63" t="s">
        <v>1543</v>
      </c>
      <c r="B11" s="64">
        <f>VLOOKUP($A11,'Return Data'!$B$7:$R$2700,3,0)</f>
        <v>44174</v>
      </c>
      <c r="C11" s="65">
        <f>VLOOKUP($A11,'Return Data'!$B$7:$R$2700,4,0)</f>
        <v>13.42</v>
      </c>
      <c r="D11" s="65">
        <f>VLOOKUP($A11,'Return Data'!$B$7:$R$2700,10,0)</f>
        <v>18.4466</v>
      </c>
      <c r="E11" s="66">
        <f t="shared" si="0"/>
        <v>20</v>
      </c>
      <c r="F11" s="65">
        <f>VLOOKUP($A11,'Return Data'!$B$7:$R$2700,11,0)</f>
        <v>47.960299999999997</v>
      </c>
      <c r="G11" s="66">
        <f t="shared" si="1"/>
        <v>10</v>
      </c>
      <c r="H11" s="65">
        <f>VLOOKUP($A11,'Return Data'!$B$7:$R$2700,12,0)</f>
        <v>33.932099999999998</v>
      </c>
      <c r="I11" s="66">
        <f t="shared" si="2"/>
        <v>6</v>
      </c>
      <c r="J11" s="65">
        <f>VLOOKUP($A11,'Return Data'!$B$7:$R$2700,13,0)</f>
        <v>41.710700000000003</v>
      </c>
      <c r="K11" s="66">
        <f t="shared" si="3"/>
        <v>3</v>
      </c>
      <c r="L11" s="65"/>
      <c r="M11" s="66"/>
      <c r="N11" s="65"/>
      <c r="O11" s="66"/>
      <c r="P11" s="65"/>
      <c r="Q11" s="66"/>
      <c r="R11" s="65">
        <f>VLOOKUP($A11,'Return Data'!$B$7:$R$2700,16,0)</f>
        <v>17.5794</v>
      </c>
      <c r="S11" s="67">
        <f t="shared" si="4"/>
        <v>9</v>
      </c>
    </row>
    <row r="12" spans="1:20" x14ac:dyDescent="0.3">
      <c r="A12" s="63" t="s">
        <v>1545</v>
      </c>
      <c r="B12" s="64">
        <f>VLOOKUP($A12,'Return Data'!$B$7:$R$2700,3,0)</f>
        <v>44174</v>
      </c>
      <c r="C12" s="65">
        <f>VLOOKUP($A12,'Return Data'!$B$7:$R$2700,4,0)</f>
        <v>73.456999999999994</v>
      </c>
      <c r="D12" s="65">
        <f>VLOOKUP($A12,'Return Data'!$B$7:$R$2700,10,0)</f>
        <v>22.1129</v>
      </c>
      <c r="E12" s="66">
        <f t="shared" si="0"/>
        <v>8</v>
      </c>
      <c r="F12" s="65">
        <f>VLOOKUP($A12,'Return Data'!$B$7:$R$2700,11,0)</f>
        <v>50.209600000000002</v>
      </c>
      <c r="G12" s="66">
        <f t="shared" si="1"/>
        <v>5</v>
      </c>
      <c r="H12" s="65">
        <f>VLOOKUP($A12,'Return Data'!$B$7:$R$2700,12,0)</f>
        <v>33.550899999999999</v>
      </c>
      <c r="I12" s="66">
        <f t="shared" si="2"/>
        <v>7</v>
      </c>
      <c r="J12" s="65">
        <f>VLOOKUP($A12,'Return Data'!$B$7:$R$2700,13,0)</f>
        <v>36.857700000000001</v>
      </c>
      <c r="K12" s="66">
        <f t="shared" si="3"/>
        <v>6</v>
      </c>
      <c r="L12" s="65">
        <f>VLOOKUP($A12,'Return Data'!$B$7:$R$2700,17,0)</f>
        <v>16.976199999999999</v>
      </c>
      <c r="M12" s="66">
        <f>RANK(L12,L$8:L$30,0)</f>
        <v>6</v>
      </c>
      <c r="N12" s="65">
        <f>VLOOKUP($A12,'Return Data'!$B$7:$R$2700,14,0)</f>
        <v>1.9806999999999999</v>
      </c>
      <c r="O12" s="66">
        <f>RANK(N12,N$8:N$30,0)</f>
        <v>8</v>
      </c>
      <c r="P12" s="65">
        <f>VLOOKUP($A12,'Return Data'!$B$7:$R$2700,15,0)</f>
        <v>11.866</v>
      </c>
      <c r="Q12" s="66">
        <f>RANK(P12,P$8:P$30,0)</f>
        <v>7</v>
      </c>
      <c r="R12" s="65">
        <f>VLOOKUP($A12,'Return Data'!$B$7:$R$2700,16,0)</f>
        <v>19.765999999999998</v>
      </c>
      <c r="S12" s="67">
        <f t="shared" si="4"/>
        <v>8</v>
      </c>
    </row>
    <row r="13" spans="1:20" x14ac:dyDescent="0.3">
      <c r="A13" s="63" t="s">
        <v>1547</v>
      </c>
      <c r="B13" s="64">
        <f>VLOOKUP($A13,'Return Data'!$B$7:$R$2700,3,0)</f>
        <v>44174</v>
      </c>
      <c r="C13" s="65">
        <f>VLOOKUP($A13,'Return Data'!$B$7:$R$2700,4,0)</f>
        <v>14.837</v>
      </c>
      <c r="D13" s="65">
        <f>VLOOKUP($A13,'Return Data'!$B$7:$R$2700,10,0)</f>
        <v>21.217300000000002</v>
      </c>
      <c r="E13" s="66">
        <f t="shared" si="0"/>
        <v>12</v>
      </c>
      <c r="F13" s="65">
        <f>VLOOKUP($A13,'Return Data'!$B$7:$R$2700,11,0)</f>
        <v>47.323999999999998</v>
      </c>
      <c r="G13" s="66">
        <f t="shared" si="1"/>
        <v>12</v>
      </c>
      <c r="H13" s="65">
        <f>VLOOKUP($A13,'Return Data'!$B$7:$R$2700,12,0)</f>
        <v>32.0488</v>
      </c>
      <c r="I13" s="66">
        <f t="shared" si="2"/>
        <v>9</v>
      </c>
      <c r="J13" s="65">
        <f>VLOOKUP($A13,'Return Data'!$B$7:$R$2700,13,0)</f>
        <v>36.986400000000003</v>
      </c>
      <c r="K13" s="66">
        <f t="shared" si="3"/>
        <v>5</v>
      </c>
      <c r="L13" s="65"/>
      <c r="M13" s="66"/>
      <c r="N13" s="65"/>
      <c r="O13" s="66"/>
      <c r="P13" s="65"/>
      <c r="Q13" s="66"/>
      <c r="R13" s="65">
        <f>VLOOKUP($A13,'Return Data'!$B$7:$R$2700,16,0)</f>
        <v>23.938500000000001</v>
      </c>
      <c r="S13" s="67">
        <f t="shared" si="4"/>
        <v>5</v>
      </c>
    </row>
    <row r="14" spans="1:20" x14ac:dyDescent="0.3">
      <c r="A14" s="63" t="s">
        <v>1550</v>
      </c>
      <c r="B14" s="64">
        <f>VLOOKUP($A14,'Return Data'!$B$7:$R$2700,3,0)</f>
        <v>44174</v>
      </c>
      <c r="C14" s="65">
        <f>VLOOKUP($A14,'Return Data'!$B$7:$R$2700,4,0)</f>
        <v>61.783299999999997</v>
      </c>
      <c r="D14" s="65">
        <f>VLOOKUP($A14,'Return Data'!$B$7:$R$2700,10,0)</f>
        <v>25.504899999999999</v>
      </c>
      <c r="E14" s="66">
        <f t="shared" si="0"/>
        <v>3</v>
      </c>
      <c r="F14" s="65">
        <f>VLOOKUP($A14,'Return Data'!$B$7:$R$2700,11,0)</f>
        <v>47.866399999999999</v>
      </c>
      <c r="G14" s="66">
        <f t="shared" si="1"/>
        <v>11</v>
      </c>
      <c r="H14" s="65">
        <f>VLOOKUP($A14,'Return Data'!$B$7:$R$2700,12,0)</f>
        <v>24.573699999999999</v>
      </c>
      <c r="I14" s="66">
        <f t="shared" si="2"/>
        <v>18</v>
      </c>
      <c r="J14" s="65">
        <f>VLOOKUP($A14,'Return Data'!$B$7:$R$2700,13,0)</f>
        <v>17.835599999999999</v>
      </c>
      <c r="K14" s="66">
        <f t="shared" si="3"/>
        <v>20</v>
      </c>
      <c r="L14" s="65">
        <f>VLOOKUP($A14,'Return Data'!$B$7:$R$2700,17,0)</f>
        <v>6.8792999999999997</v>
      </c>
      <c r="M14" s="66">
        <f>RANK(L14,L$8:L$30,0)</f>
        <v>13</v>
      </c>
      <c r="N14" s="65">
        <f>VLOOKUP($A14,'Return Data'!$B$7:$R$2700,14,0)</f>
        <v>-1.4197</v>
      </c>
      <c r="O14" s="66">
        <f>RANK(N14,N$8:N$30,0)</f>
        <v>11</v>
      </c>
      <c r="P14" s="65">
        <f>VLOOKUP($A14,'Return Data'!$B$7:$R$2700,15,0)</f>
        <v>9.2720000000000002</v>
      </c>
      <c r="Q14" s="66">
        <f>RANK(P14,P$8:P$30,0)</f>
        <v>11</v>
      </c>
      <c r="R14" s="65">
        <f>VLOOKUP($A14,'Return Data'!$B$7:$R$2700,16,0)</f>
        <v>17.467199999999998</v>
      </c>
      <c r="S14" s="67">
        <f t="shared" si="4"/>
        <v>10</v>
      </c>
    </row>
    <row r="15" spans="1:20" x14ac:dyDescent="0.3">
      <c r="A15" s="63" t="s">
        <v>1551</v>
      </c>
      <c r="B15" s="64">
        <f>VLOOKUP($A15,'Return Data'!$B$7:$R$2700,3,0)</f>
        <v>44174</v>
      </c>
      <c r="C15" s="65">
        <f>VLOOKUP($A15,'Return Data'!$B$7:$R$2700,4,0)</f>
        <v>48.49</v>
      </c>
      <c r="D15" s="65">
        <f>VLOOKUP($A15,'Return Data'!$B$7:$R$2700,10,0)</f>
        <v>21.996600000000001</v>
      </c>
      <c r="E15" s="66">
        <f t="shared" si="0"/>
        <v>11</v>
      </c>
      <c r="F15" s="65">
        <f>VLOOKUP($A15,'Return Data'!$B$7:$R$2700,11,0)</f>
        <v>45.053699999999999</v>
      </c>
      <c r="G15" s="66">
        <f t="shared" si="1"/>
        <v>17</v>
      </c>
      <c r="H15" s="65">
        <f>VLOOKUP($A15,'Return Data'!$B$7:$R$2700,12,0)</f>
        <v>27.380700000000001</v>
      </c>
      <c r="I15" s="66">
        <f t="shared" si="2"/>
        <v>12</v>
      </c>
      <c r="J15" s="65">
        <f>VLOOKUP($A15,'Return Data'!$B$7:$R$2700,13,0)</f>
        <v>19.2866</v>
      </c>
      <c r="K15" s="66">
        <f t="shared" si="3"/>
        <v>18</v>
      </c>
      <c r="L15" s="65">
        <f>VLOOKUP($A15,'Return Data'!$B$7:$R$2700,17,0)</f>
        <v>5.1372999999999998</v>
      </c>
      <c r="M15" s="66">
        <f>RANK(L15,L$8:L$30,0)</f>
        <v>14</v>
      </c>
      <c r="N15" s="65">
        <f>VLOOKUP($A15,'Return Data'!$B$7:$R$2700,14,0)</f>
        <v>1.8019000000000001</v>
      </c>
      <c r="O15" s="66">
        <f>RANK(N15,N$8:N$30,0)</f>
        <v>9</v>
      </c>
      <c r="P15" s="65">
        <f>VLOOKUP($A15,'Return Data'!$B$7:$R$2700,15,0)</f>
        <v>12.7195</v>
      </c>
      <c r="Q15" s="66">
        <f>RANK(P15,P$8:P$30,0)</f>
        <v>5</v>
      </c>
      <c r="R15" s="65">
        <f>VLOOKUP($A15,'Return Data'!$B$7:$R$2700,16,0)</f>
        <v>15.064</v>
      </c>
      <c r="S15" s="67">
        <f t="shared" si="4"/>
        <v>13</v>
      </c>
    </row>
    <row r="16" spans="1:20" x14ac:dyDescent="0.3">
      <c r="A16" s="63" t="s">
        <v>1554</v>
      </c>
      <c r="B16" s="64">
        <f>VLOOKUP($A16,'Return Data'!$B$7:$R$2700,3,0)</f>
        <v>44174</v>
      </c>
      <c r="C16" s="65">
        <f>VLOOKUP($A16,'Return Data'!$B$7:$R$2700,4,0)</f>
        <v>58.010599999999997</v>
      </c>
      <c r="D16" s="65">
        <f>VLOOKUP($A16,'Return Data'!$B$7:$R$2700,10,0)</f>
        <v>22.0307</v>
      </c>
      <c r="E16" s="66">
        <f t="shared" si="0"/>
        <v>9</v>
      </c>
      <c r="F16" s="65">
        <f>VLOOKUP($A16,'Return Data'!$B$7:$R$2700,11,0)</f>
        <v>46.189399999999999</v>
      </c>
      <c r="G16" s="66">
        <f t="shared" si="1"/>
        <v>14</v>
      </c>
      <c r="H16" s="65">
        <f>VLOOKUP($A16,'Return Data'!$B$7:$R$2700,12,0)</f>
        <v>30.513100000000001</v>
      </c>
      <c r="I16" s="66">
        <f t="shared" si="2"/>
        <v>10</v>
      </c>
      <c r="J16" s="65">
        <f>VLOOKUP($A16,'Return Data'!$B$7:$R$2700,13,0)</f>
        <v>29.041799999999999</v>
      </c>
      <c r="K16" s="66">
        <f t="shared" si="3"/>
        <v>11</v>
      </c>
      <c r="L16" s="65">
        <f>VLOOKUP($A16,'Return Data'!$B$7:$R$2700,17,0)</f>
        <v>8.5625999999999998</v>
      </c>
      <c r="M16" s="66">
        <f>RANK(L16,L$8:L$30,0)</f>
        <v>11</v>
      </c>
      <c r="N16" s="65">
        <f>VLOOKUP($A16,'Return Data'!$B$7:$R$2700,14,0)</f>
        <v>-3.1974999999999998</v>
      </c>
      <c r="O16" s="66">
        <f>RANK(N16,N$8:N$30,0)</f>
        <v>13</v>
      </c>
      <c r="P16" s="65">
        <f>VLOOKUP($A16,'Return Data'!$B$7:$R$2700,15,0)</f>
        <v>8.5146999999999995</v>
      </c>
      <c r="Q16" s="66">
        <f>RANK(P16,P$8:P$30,0)</f>
        <v>13</v>
      </c>
      <c r="R16" s="65">
        <f>VLOOKUP($A16,'Return Data'!$B$7:$R$2700,16,0)</f>
        <v>13.863200000000001</v>
      </c>
      <c r="S16" s="67">
        <f t="shared" si="4"/>
        <v>17</v>
      </c>
    </row>
    <row r="17" spans="1:19" x14ac:dyDescent="0.3">
      <c r="A17" s="63" t="s">
        <v>1556</v>
      </c>
      <c r="B17" s="64">
        <f>VLOOKUP($A17,'Return Data'!$B$7:$R$2700,3,0)</f>
        <v>44174</v>
      </c>
      <c r="C17" s="65">
        <f>VLOOKUP($A17,'Return Data'!$B$7:$R$2700,4,0)</f>
        <v>32.380000000000003</v>
      </c>
      <c r="D17" s="65">
        <f>VLOOKUP($A17,'Return Data'!$B$7:$R$2700,10,0)</f>
        <v>24.2041</v>
      </c>
      <c r="E17" s="66">
        <f t="shared" si="0"/>
        <v>5</v>
      </c>
      <c r="F17" s="65">
        <f>VLOOKUP($A17,'Return Data'!$B$7:$R$2700,11,0)</f>
        <v>52.161700000000003</v>
      </c>
      <c r="G17" s="66">
        <f t="shared" si="1"/>
        <v>3</v>
      </c>
      <c r="H17" s="65">
        <f>VLOOKUP($A17,'Return Data'!$B$7:$R$2700,12,0)</f>
        <v>26.980399999999999</v>
      </c>
      <c r="I17" s="66">
        <f t="shared" si="2"/>
        <v>15</v>
      </c>
      <c r="J17" s="65">
        <f>VLOOKUP($A17,'Return Data'!$B$7:$R$2700,13,0)</f>
        <v>24.0138</v>
      </c>
      <c r="K17" s="66">
        <f t="shared" si="3"/>
        <v>16</v>
      </c>
      <c r="L17" s="65">
        <f>VLOOKUP($A17,'Return Data'!$B$7:$R$2700,17,0)</f>
        <v>17.9575</v>
      </c>
      <c r="M17" s="66">
        <f>RANK(L17,L$8:L$30,0)</f>
        <v>5</v>
      </c>
      <c r="N17" s="65">
        <f>VLOOKUP($A17,'Return Data'!$B$7:$R$2700,14,0)</f>
        <v>2.7439</v>
      </c>
      <c r="O17" s="66">
        <f>RANK(N17,N$8:N$30,0)</f>
        <v>7</v>
      </c>
      <c r="P17" s="65">
        <f>VLOOKUP($A17,'Return Data'!$B$7:$R$2700,15,0)</f>
        <v>10.3812</v>
      </c>
      <c r="Q17" s="66">
        <f>RANK(P17,P$8:P$30,0)</f>
        <v>8</v>
      </c>
      <c r="R17" s="65">
        <f>VLOOKUP($A17,'Return Data'!$B$7:$R$2700,16,0)</f>
        <v>12.977</v>
      </c>
      <c r="S17" s="67">
        <f t="shared" si="4"/>
        <v>20</v>
      </c>
    </row>
    <row r="18" spans="1:19" x14ac:dyDescent="0.3">
      <c r="A18" s="63" t="s">
        <v>1558</v>
      </c>
      <c r="B18" s="64">
        <f>VLOOKUP($A18,'Return Data'!$B$7:$R$2700,3,0)</f>
        <v>44174</v>
      </c>
      <c r="C18" s="65">
        <f>VLOOKUP($A18,'Return Data'!$B$7:$R$2700,4,0)</f>
        <v>10.96</v>
      </c>
      <c r="D18" s="65">
        <f>VLOOKUP($A18,'Return Data'!$B$7:$R$2700,10,0)</f>
        <v>18.230899999999998</v>
      </c>
      <c r="E18" s="66">
        <f t="shared" si="0"/>
        <v>21</v>
      </c>
      <c r="F18" s="65">
        <f>VLOOKUP($A18,'Return Data'!$B$7:$R$2700,11,0)</f>
        <v>40.332900000000002</v>
      </c>
      <c r="G18" s="66">
        <f t="shared" si="1"/>
        <v>21</v>
      </c>
      <c r="H18" s="65">
        <f>VLOOKUP($A18,'Return Data'!$B$7:$R$2700,12,0)</f>
        <v>20.837900000000001</v>
      </c>
      <c r="I18" s="66">
        <f t="shared" si="2"/>
        <v>19</v>
      </c>
      <c r="J18" s="65">
        <f>VLOOKUP($A18,'Return Data'!$B$7:$R$2700,13,0)</f>
        <v>18.358499999999999</v>
      </c>
      <c r="K18" s="66">
        <f t="shared" si="3"/>
        <v>19</v>
      </c>
      <c r="L18" s="65">
        <f>VLOOKUP($A18,'Return Data'!$B$7:$R$2700,17,0)</f>
        <v>7.1538000000000004</v>
      </c>
      <c r="M18" s="66">
        <f>RANK(L18,L$8:L$30,0)</f>
        <v>12</v>
      </c>
      <c r="N18" s="65">
        <f>VLOOKUP($A18,'Return Data'!$B$7:$R$2700,14,0)</f>
        <v>0.52149999999999996</v>
      </c>
      <c r="O18" s="66">
        <f>RANK(N18,N$8:N$30,0)</f>
        <v>10</v>
      </c>
      <c r="P18" s="65"/>
      <c r="Q18" s="66"/>
      <c r="R18" s="65">
        <f>VLOOKUP($A18,'Return Data'!$B$7:$R$2700,16,0)</f>
        <v>2.6758999999999999</v>
      </c>
      <c r="S18" s="67">
        <f t="shared" si="4"/>
        <v>23</v>
      </c>
    </row>
    <row r="19" spans="1:19" x14ac:dyDescent="0.3">
      <c r="A19" s="63" t="s">
        <v>1559</v>
      </c>
      <c r="B19" s="64">
        <f>VLOOKUP($A19,'Return Data'!$B$7:$R$2700,3,0)</f>
        <v>44174</v>
      </c>
      <c r="C19" s="65">
        <f>VLOOKUP($A19,'Return Data'!$B$7:$R$2700,4,0)</f>
        <v>14.44</v>
      </c>
      <c r="D19" s="65">
        <f>VLOOKUP($A19,'Return Data'!$B$7:$R$2700,10,0)</f>
        <v>20.937999999999999</v>
      </c>
      <c r="E19" s="66">
        <f t="shared" si="0"/>
        <v>13</v>
      </c>
      <c r="F19" s="65">
        <f>VLOOKUP($A19,'Return Data'!$B$7:$R$2700,11,0)</f>
        <v>46.006100000000004</v>
      </c>
      <c r="G19" s="66">
        <f t="shared" ref="G19" si="5">RANK(F19,F$8:F$30,0)</f>
        <v>15</v>
      </c>
      <c r="H19" s="65"/>
      <c r="I19" s="66"/>
      <c r="J19" s="65"/>
      <c r="K19" s="66"/>
      <c r="L19" s="65"/>
      <c r="M19" s="66"/>
      <c r="N19" s="65"/>
      <c r="O19" s="66"/>
      <c r="P19" s="65"/>
      <c r="Q19" s="66"/>
      <c r="R19" s="65">
        <f>VLOOKUP($A19,'Return Data'!$B$7:$R$2700,16,0)</f>
        <v>44.4</v>
      </c>
      <c r="S19" s="67">
        <f t="shared" si="4"/>
        <v>1</v>
      </c>
    </row>
    <row r="20" spans="1:19" x14ac:dyDescent="0.3">
      <c r="A20" s="63" t="s">
        <v>1561</v>
      </c>
      <c r="B20" s="64">
        <f>VLOOKUP($A20,'Return Data'!$B$7:$R$2700,3,0)</f>
        <v>44174</v>
      </c>
      <c r="C20" s="65">
        <f>VLOOKUP($A20,'Return Data'!$B$7:$R$2700,4,0)</f>
        <v>13.31</v>
      </c>
      <c r="D20" s="65">
        <f>VLOOKUP($A20,'Return Data'!$B$7:$R$2700,10,0)</f>
        <v>17.268699999999999</v>
      </c>
      <c r="E20" s="66">
        <f t="shared" si="0"/>
        <v>22</v>
      </c>
      <c r="F20" s="65">
        <f>VLOOKUP($A20,'Return Data'!$B$7:$R$2700,11,0)</f>
        <v>35.539700000000003</v>
      </c>
      <c r="G20" s="66">
        <f>RANK(F20,F$8:F$30,0)</f>
        <v>23</v>
      </c>
      <c r="H20" s="65">
        <f>VLOOKUP($A20,'Return Data'!$B$7:$R$2700,12,0)</f>
        <v>20.343599999999999</v>
      </c>
      <c r="I20" s="66">
        <f>RANK(H20,H$8:H$30,0)</f>
        <v>21</v>
      </c>
      <c r="J20" s="65">
        <f>VLOOKUP($A20,'Return Data'!$B$7:$R$2700,13,0)</f>
        <v>24.625499999999999</v>
      </c>
      <c r="K20" s="66">
        <f>RANK(J20,J$8:J$30,0)</f>
        <v>14</v>
      </c>
      <c r="L20" s="65">
        <f>VLOOKUP($A20,'Return Data'!$B$7:$R$2700,17,0)</f>
        <v>14.958500000000001</v>
      </c>
      <c r="M20" s="66">
        <f>RANK(L20,L$8:L$30,0)</f>
        <v>8</v>
      </c>
      <c r="N20" s="65"/>
      <c r="O20" s="66"/>
      <c r="P20" s="65"/>
      <c r="Q20" s="66"/>
      <c r="R20" s="65">
        <f>VLOOKUP($A20,'Return Data'!$B$7:$R$2700,16,0)</f>
        <v>14.495200000000001</v>
      </c>
      <c r="S20" s="67">
        <f t="shared" si="4"/>
        <v>14</v>
      </c>
    </row>
    <row r="21" spans="1:19" x14ac:dyDescent="0.3">
      <c r="A21" s="63" t="s">
        <v>1563</v>
      </c>
      <c r="B21" s="64">
        <f>VLOOKUP($A21,'Return Data'!$B$7:$R$2700,3,0)</f>
        <v>44174</v>
      </c>
      <c r="C21" s="65">
        <f>VLOOKUP($A21,'Return Data'!$B$7:$R$2700,4,0)</f>
        <v>11.3056</v>
      </c>
      <c r="D21" s="65">
        <f>VLOOKUP($A21,'Return Data'!$B$7:$R$2700,10,0)</f>
        <v>20.622699999999998</v>
      </c>
      <c r="E21" s="66">
        <f t="shared" si="0"/>
        <v>15</v>
      </c>
      <c r="F21" s="65">
        <f>VLOOKUP($A21,'Return Data'!$B$7:$R$2700,11,0)</f>
        <v>43.523099999999999</v>
      </c>
      <c r="G21" s="66">
        <f>RANK(F21,F$8:F$30,0)</f>
        <v>19</v>
      </c>
      <c r="H21" s="65"/>
      <c r="I21" s="66"/>
      <c r="J21" s="65"/>
      <c r="K21" s="66"/>
      <c r="L21" s="65"/>
      <c r="M21" s="66"/>
      <c r="N21" s="65"/>
      <c r="O21" s="66"/>
      <c r="P21" s="65"/>
      <c r="Q21" s="66"/>
      <c r="R21" s="65">
        <f>VLOOKUP($A21,'Return Data'!$B$7:$R$2700,16,0)</f>
        <v>13.055999999999999</v>
      </c>
      <c r="S21" s="67">
        <f t="shared" si="4"/>
        <v>19</v>
      </c>
    </row>
    <row r="22" spans="1:19" x14ac:dyDescent="0.3">
      <c r="A22" s="63" t="s">
        <v>1566</v>
      </c>
      <c r="B22" s="64">
        <f>VLOOKUP($A22,'Return Data'!$B$7:$R$2700,3,0)</f>
        <v>44174</v>
      </c>
      <c r="C22" s="65">
        <f>VLOOKUP($A22,'Return Data'!$B$7:$R$2700,4,0)</f>
        <v>105.19499999999999</v>
      </c>
      <c r="D22" s="65">
        <f>VLOOKUP($A22,'Return Data'!$B$7:$R$2700,10,0)</f>
        <v>25.823799999999999</v>
      </c>
      <c r="E22" s="66">
        <f t="shared" si="0"/>
        <v>2</v>
      </c>
      <c r="F22" s="65">
        <f>VLOOKUP($A22,'Return Data'!$B$7:$R$2700,11,0)</f>
        <v>55.216700000000003</v>
      </c>
      <c r="G22" s="66">
        <f t="shared" ref="G22:G30" si="6">RANK(F22,F$8:F$30,0)</f>
        <v>2</v>
      </c>
      <c r="H22" s="65">
        <f>VLOOKUP($A22,'Return Data'!$B$7:$R$2700,12,0)</f>
        <v>34.903399999999998</v>
      </c>
      <c r="I22" s="66">
        <f t="shared" ref="I22:I30" si="7">RANK(H22,H$8:H$30,0)</f>
        <v>4</v>
      </c>
      <c r="J22" s="65">
        <f>VLOOKUP($A22,'Return Data'!$B$7:$R$2700,13,0)</f>
        <v>35.372199999999999</v>
      </c>
      <c r="K22" s="66">
        <f t="shared" ref="K22:K30" si="8">RANK(J22,J$8:J$30,0)</f>
        <v>7</v>
      </c>
      <c r="L22" s="65">
        <f>VLOOKUP($A22,'Return Data'!$B$7:$R$2700,17,0)</f>
        <v>20.809899999999999</v>
      </c>
      <c r="M22" s="66">
        <f>RANK(L22,L$8:L$30,0)</f>
        <v>3</v>
      </c>
      <c r="N22" s="65">
        <f>VLOOKUP($A22,'Return Data'!$B$7:$R$2700,14,0)</f>
        <v>7.2457000000000003</v>
      </c>
      <c r="O22" s="66">
        <f>RANK(N22,N$8:N$30,0)</f>
        <v>3</v>
      </c>
      <c r="P22" s="65">
        <f>VLOOKUP($A22,'Return Data'!$B$7:$R$2700,15,0)</f>
        <v>14.610300000000001</v>
      </c>
      <c r="Q22" s="66">
        <f>RANK(P22,P$8:P$30,0)</f>
        <v>3</v>
      </c>
      <c r="R22" s="65">
        <f>VLOOKUP($A22,'Return Data'!$B$7:$R$2700,16,0)</f>
        <v>16.9056</v>
      </c>
      <c r="S22" s="67">
        <f t="shared" si="4"/>
        <v>11</v>
      </c>
    </row>
    <row r="23" spans="1:19" x14ac:dyDescent="0.3">
      <c r="A23" s="63" t="s">
        <v>1567</v>
      </c>
      <c r="B23" s="64">
        <f>VLOOKUP($A23,'Return Data'!$B$7:$R$2700,3,0)</f>
        <v>44174</v>
      </c>
      <c r="C23" s="65">
        <f>VLOOKUP($A23,'Return Data'!$B$7:$R$2700,4,0)</f>
        <v>26.948</v>
      </c>
      <c r="D23" s="65">
        <f>VLOOKUP($A23,'Return Data'!$B$7:$R$2700,10,0)</f>
        <v>20.919</v>
      </c>
      <c r="E23" s="66">
        <f t="shared" si="0"/>
        <v>14</v>
      </c>
      <c r="F23" s="65">
        <f>VLOOKUP($A23,'Return Data'!$B$7:$R$2700,11,0)</f>
        <v>44.570799999999998</v>
      </c>
      <c r="G23" s="66">
        <f t="shared" si="6"/>
        <v>18</v>
      </c>
      <c r="H23" s="65">
        <f>VLOOKUP($A23,'Return Data'!$B$7:$R$2700,12,0)</f>
        <v>24.6554</v>
      </c>
      <c r="I23" s="66">
        <f t="shared" si="7"/>
        <v>17</v>
      </c>
      <c r="J23" s="65">
        <f>VLOOKUP($A23,'Return Data'!$B$7:$R$2700,13,0)</f>
        <v>15.0984</v>
      </c>
      <c r="K23" s="66">
        <f t="shared" si="8"/>
        <v>21</v>
      </c>
      <c r="L23" s="65">
        <f>VLOOKUP($A23,'Return Data'!$B$7:$R$2700,17,0)</f>
        <v>4.3215000000000003</v>
      </c>
      <c r="M23" s="66">
        <f>RANK(L23,L$8:L$30,0)</f>
        <v>16</v>
      </c>
      <c r="N23" s="65">
        <f>VLOOKUP($A23,'Return Data'!$B$7:$R$2700,14,0)</f>
        <v>-1.5078</v>
      </c>
      <c r="O23" s="66">
        <f>RANK(N23,N$8:N$30,0)</f>
        <v>12</v>
      </c>
      <c r="P23" s="65">
        <f>VLOOKUP($A23,'Return Data'!$B$7:$R$2700,15,0)</f>
        <v>12.2826</v>
      </c>
      <c r="Q23" s="66">
        <f>RANK(P23,P$8:P$30,0)</f>
        <v>6</v>
      </c>
      <c r="R23" s="65">
        <f>VLOOKUP($A23,'Return Data'!$B$7:$R$2700,16,0)</f>
        <v>16.250299999999999</v>
      </c>
      <c r="S23" s="67">
        <f t="shared" si="4"/>
        <v>12</v>
      </c>
    </row>
    <row r="24" spans="1:19" x14ac:dyDescent="0.3">
      <c r="A24" s="63" t="s">
        <v>1570</v>
      </c>
      <c r="B24" s="64">
        <f>VLOOKUP($A24,'Return Data'!$B$7:$R$2700,3,0)</f>
        <v>44174</v>
      </c>
      <c r="C24" s="65">
        <f>VLOOKUP($A24,'Return Data'!$B$7:$R$2700,4,0)</f>
        <v>51.951099999999997</v>
      </c>
      <c r="D24" s="65">
        <f>VLOOKUP($A24,'Return Data'!$B$7:$R$2700,10,0)</f>
        <v>20.0657</v>
      </c>
      <c r="E24" s="66">
        <f t="shared" si="0"/>
        <v>17</v>
      </c>
      <c r="F24" s="65">
        <f>VLOOKUP($A24,'Return Data'!$B$7:$R$2700,11,0)</f>
        <v>46.766500000000001</v>
      </c>
      <c r="G24" s="66">
        <f t="shared" si="6"/>
        <v>13</v>
      </c>
      <c r="H24" s="65">
        <f>VLOOKUP($A24,'Return Data'!$B$7:$R$2700,12,0)</f>
        <v>33.298499999999997</v>
      </c>
      <c r="I24" s="66">
        <f t="shared" si="7"/>
        <v>8</v>
      </c>
      <c r="J24" s="65">
        <f>VLOOKUP($A24,'Return Data'!$B$7:$R$2700,13,0)</f>
        <v>29.776199999999999</v>
      </c>
      <c r="K24" s="66">
        <f t="shared" si="8"/>
        <v>10</v>
      </c>
      <c r="L24" s="65">
        <f>VLOOKUP($A24,'Return Data'!$B$7:$R$2700,17,0)</f>
        <v>12.717700000000001</v>
      </c>
      <c r="M24" s="66">
        <f>RANK(L24,L$8:L$30,0)</f>
        <v>9</v>
      </c>
      <c r="N24" s="65">
        <f>VLOOKUP($A24,'Return Data'!$B$7:$R$2700,14,0)</f>
        <v>3.0604</v>
      </c>
      <c r="O24" s="66">
        <f>RANK(N24,N$8:N$30,0)</f>
        <v>6</v>
      </c>
      <c r="P24" s="65">
        <f>VLOOKUP($A24,'Return Data'!$B$7:$R$2700,15,0)</f>
        <v>14.1731</v>
      </c>
      <c r="Q24" s="66">
        <f>RANK(P24,P$8:P$30,0)</f>
        <v>4</v>
      </c>
      <c r="R24" s="65">
        <f>VLOOKUP($A24,'Return Data'!$B$7:$R$2700,16,0)</f>
        <v>21.5959</v>
      </c>
      <c r="S24" s="67">
        <f t="shared" si="4"/>
        <v>7</v>
      </c>
    </row>
    <row r="25" spans="1:19" x14ac:dyDescent="0.3">
      <c r="A25" s="63" t="s">
        <v>1571</v>
      </c>
      <c r="B25" s="64">
        <f>VLOOKUP($A25,'Return Data'!$B$7:$R$2700,3,0)</f>
        <v>44174</v>
      </c>
      <c r="C25" s="65">
        <f>VLOOKUP($A25,'Return Data'!$B$7:$R$2700,4,0)</f>
        <v>14.04</v>
      </c>
      <c r="D25" s="65">
        <f>VLOOKUP($A25,'Return Data'!$B$7:$R$2700,10,0)</f>
        <v>20.205500000000001</v>
      </c>
      <c r="E25" s="66">
        <f t="shared" si="0"/>
        <v>16</v>
      </c>
      <c r="F25" s="65">
        <f>VLOOKUP($A25,'Return Data'!$B$7:$R$2700,11,0)</f>
        <v>48.414400000000001</v>
      </c>
      <c r="G25" s="66">
        <f t="shared" si="6"/>
        <v>9</v>
      </c>
      <c r="H25" s="65">
        <f>VLOOKUP($A25,'Return Data'!$B$7:$R$2700,12,0)</f>
        <v>36.575899999999997</v>
      </c>
      <c r="I25" s="66">
        <f t="shared" si="7"/>
        <v>3</v>
      </c>
      <c r="J25" s="65">
        <f>VLOOKUP($A25,'Return Data'!$B$7:$R$2700,13,0)</f>
        <v>37.917499999999997</v>
      </c>
      <c r="K25" s="66">
        <f t="shared" si="8"/>
        <v>4</v>
      </c>
      <c r="L25" s="65"/>
      <c r="M25" s="66"/>
      <c r="N25" s="65"/>
      <c r="O25" s="66"/>
      <c r="P25" s="65"/>
      <c r="Q25" s="66"/>
      <c r="R25" s="65">
        <f>VLOOKUP($A25,'Return Data'!$B$7:$R$2700,16,0)</f>
        <v>23.989100000000001</v>
      </c>
      <c r="S25" s="67">
        <f t="shared" si="4"/>
        <v>4</v>
      </c>
    </row>
    <row r="26" spans="1:19" x14ac:dyDescent="0.3">
      <c r="A26" s="63" t="s">
        <v>1574</v>
      </c>
      <c r="B26" s="64">
        <f>VLOOKUP($A26,'Return Data'!$B$7:$R$2700,3,0)</f>
        <v>44174</v>
      </c>
      <c r="C26" s="65">
        <f>VLOOKUP($A26,'Return Data'!$B$7:$R$2700,4,0)</f>
        <v>71.050700000000006</v>
      </c>
      <c r="D26" s="65">
        <f>VLOOKUP($A26,'Return Data'!$B$7:$R$2700,10,0)</f>
        <v>26.514800000000001</v>
      </c>
      <c r="E26" s="66">
        <f t="shared" si="0"/>
        <v>1</v>
      </c>
      <c r="F26" s="65">
        <f>VLOOKUP($A26,'Return Data'!$B$7:$R$2700,11,0)</f>
        <v>85.871499999999997</v>
      </c>
      <c r="G26" s="66">
        <f t="shared" si="6"/>
        <v>1</v>
      </c>
      <c r="H26" s="65">
        <f>VLOOKUP($A26,'Return Data'!$B$7:$R$2700,12,0)</f>
        <v>79.878399999999999</v>
      </c>
      <c r="I26" s="66">
        <f t="shared" si="7"/>
        <v>1</v>
      </c>
      <c r="J26" s="65">
        <f>VLOOKUP($A26,'Return Data'!$B$7:$R$2700,13,0)</f>
        <v>75.907700000000006</v>
      </c>
      <c r="K26" s="66">
        <f t="shared" si="8"/>
        <v>1</v>
      </c>
      <c r="L26" s="65">
        <f>VLOOKUP($A26,'Return Data'!$B$7:$R$2700,17,0)</f>
        <v>18.596699999999998</v>
      </c>
      <c r="M26" s="66">
        <f>RANK(L26,L$8:L$30,0)</f>
        <v>4</v>
      </c>
      <c r="N26" s="65">
        <f>VLOOKUP($A26,'Return Data'!$B$7:$R$2700,14,0)</f>
        <v>11.199400000000001</v>
      </c>
      <c r="O26" s="66">
        <f>RANK(N26,N$8:N$30,0)</f>
        <v>2</v>
      </c>
      <c r="P26" s="65">
        <f>VLOOKUP($A26,'Return Data'!$B$7:$R$2700,15,0)</f>
        <v>9.8781999999999996</v>
      </c>
      <c r="Q26" s="66">
        <f>RANK(P26,P$8:P$30,0)</f>
        <v>9</v>
      </c>
      <c r="R26" s="65">
        <f>VLOOKUP($A26,'Return Data'!$B$7:$R$2700,16,0)</f>
        <v>9.7003000000000004</v>
      </c>
      <c r="S26" s="67">
        <f t="shared" si="4"/>
        <v>22</v>
      </c>
    </row>
    <row r="27" spans="1:19" x14ac:dyDescent="0.3">
      <c r="A27" s="63" t="s">
        <v>1575</v>
      </c>
      <c r="B27" s="64">
        <f>VLOOKUP($A27,'Return Data'!$B$7:$R$2700,3,0)</f>
        <v>44174</v>
      </c>
      <c r="C27" s="65">
        <f>VLOOKUP($A27,'Return Data'!$B$7:$R$2700,4,0)</f>
        <v>76.363299999999995</v>
      </c>
      <c r="D27" s="65">
        <f>VLOOKUP($A27,'Return Data'!$B$7:$R$2700,10,0)</f>
        <v>23.171399999999998</v>
      </c>
      <c r="E27" s="66">
        <f t="shared" si="0"/>
        <v>7</v>
      </c>
      <c r="F27" s="65">
        <f>VLOOKUP($A27,'Return Data'!$B$7:$R$2700,11,0)</f>
        <v>49.230400000000003</v>
      </c>
      <c r="G27" s="66">
        <f t="shared" si="6"/>
        <v>6</v>
      </c>
      <c r="H27" s="65">
        <f>VLOOKUP($A27,'Return Data'!$B$7:$R$2700,12,0)</f>
        <v>34.513199999999998</v>
      </c>
      <c r="I27" s="66">
        <f t="shared" si="7"/>
        <v>5</v>
      </c>
      <c r="J27" s="65">
        <f>VLOOKUP($A27,'Return Data'!$B$7:$R$2700,13,0)</f>
        <v>33.259099999999997</v>
      </c>
      <c r="K27" s="66">
        <f t="shared" si="8"/>
        <v>8</v>
      </c>
      <c r="L27" s="65">
        <f>VLOOKUP($A27,'Return Data'!$B$7:$R$2700,17,0)</f>
        <v>21.078399999999998</v>
      </c>
      <c r="M27" s="66">
        <f>RANK(L27,L$8:L$30,0)</f>
        <v>2</v>
      </c>
      <c r="N27" s="65">
        <f>VLOOKUP($A27,'Return Data'!$B$7:$R$2700,14,0)</f>
        <v>6.6980000000000004</v>
      </c>
      <c r="O27" s="66">
        <f>RANK(N27,N$8:N$30,0)</f>
        <v>4</v>
      </c>
      <c r="P27" s="65">
        <f>VLOOKUP($A27,'Return Data'!$B$7:$R$2700,15,0)</f>
        <v>18.340699999999998</v>
      </c>
      <c r="Q27" s="66">
        <f>RANK(P27,P$8:P$30,0)</f>
        <v>1</v>
      </c>
      <c r="R27" s="65">
        <f>VLOOKUP($A27,'Return Data'!$B$7:$R$2700,16,0)</f>
        <v>25.241199999999999</v>
      </c>
      <c r="S27" s="67">
        <f t="shared" si="4"/>
        <v>3</v>
      </c>
    </row>
    <row r="28" spans="1:19" x14ac:dyDescent="0.3">
      <c r="A28" s="63" t="s">
        <v>1578</v>
      </c>
      <c r="B28" s="64">
        <f>VLOOKUP($A28,'Return Data'!$B$7:$R$2700,3,0)</f>
        <v>44174</v>
      </c>
      <c r="C28" s="65">
        <f>VLOOKUP($A28,'Return Data'!$B$7:$R$2700,4,0)</f>
        <v>96.09</v>
      </c>
      <c r="D28" s="65">
        <f>VLOOKUP($A28,'Return Data'!$B$7:$R$2700,10,0)</f>
        <v>24.043800000000001</v>
      </c>
      <c r="E28" s="66">
        <f t="shared" si="0"/>
        <v>6</v>
      </c>
      <c r="F28" s="65">
        <f>VLOOKUP($A28,'Return Data'!$B$7:$R$2700,11,0)</f>
        <v>48.930999999999997</v>
      </c>
      <c r="G28" s="66">
        <f t="shared" si="6"/>
        <v>7</v>
      </c>
      <c r="H28" s="65">
        <f>VLOOKUP($A28,'Return Data'!$B$7:$R$2700,12,0)</f>
        <v>27.319099999999999</v>
      </c>
      <c r="I28" s="66">
        <f t="shared" si="7"/>
        <v>13</v>
      </c>
      <c r="J28" s="65">
        <f>VLOOKUP($A28,'Return Data'!$B$7:$R$2700,13,0)</f>
        <v>24.7989</v>
      </c>
      <c r="K28" s="66">
        <f t="shared" si="8"/>
        <v>13</v>
      </c>
      <c r="L28" s="65">
        <f>VLOOKUP($A28,'Return Data'!$B$7:$R$2700,17,0)</f>
        <v>10.411199999999999</v>
      </c>
      <c r="M28" s="66">
        <f>RANK(L28,L$8:L$30,0)</f>
        <v>10</v>
      </c>
      <c r="N28" s="65">
        <f>VLOOKUP($A28,'Return Data'!$B$7:$R$2700,14,0)</f>
        <v>-4.2496</v>
      </c>
      <c r="O28" s="66">
        <f>RANK(N28,N$8:N$30,0)</f>
        <v>14</v>
      </c>
      <c r="P28" s="65">
        <f>VLOOKUP($A28,'Return Data'!$B$7:$R$2700,15,0)</f>
        <v>6.1093000000000002</v>
      </c>
      <c r="Q28" s="66">
        <f>RANK(P28,P$8:P$30,0)</f>
        <v>14</v>
      </c>
      <c r="R28" s="65">
        <f>VLOOKUP($A28,'Return Data'!$B$7:$R$2700,16,0)</f>
        <v>13.760300000000001</v>
      </c>
      <c r="S28" s="67">
        <f t="shared" si="4"/>
        <v>18</v>
      </c>
    </row>
    <row r="29" spans="1:19" x14ac:dyDescent="0.3">
      <c r="A29" s="63" t="s">
        <v>1579</v>
      </c>
      <c r="B29" s="64">
        <f>VLOOKUP($A29,'Return Data'!$B$7:$R$2700,3,0)</f>
        <v>44174</v>
      </c>
      <c r="C29" s="65">
        <f>VLOOKUP($A29,'Return Data'!$B$7:$R$2700,4,0)</f>
        <v>13.1197</v>
      </c>
      <c r="D29" s="65">
        <f>VLOOKUP($A29,'Return Data'!$B$7:$R$2700,10,0)</f>
        <v>19.1325</v>
      </c>
      <c r="E29" s="66">
        <f t="shared" si="0"/>
        <v>18</v>
      </c>
      <c r="F29" s="65">
        <f>VLOOKUP($A29,'Return Data'!$B$7:$R$2700,11,0)</f>
        <v>38.982799999999997</v>
      </c>
      <c r="G29" s="66">
        <f t="shared" si="6"/>
        <v>22</v>
      </c>
      <c r="H29" s="65">
        <f>VLOOKUP($A29,'Return Data'!$B$7:$R$2700,12,0)</f>
        <v>26.606300000000001</v>
      </c>
      <c r="I29" s="66">
        <f t="shared" si="7"/>
        <v>16</v>
      </c>
      <c r="J29" s="65">
        <f>VLOOKUP($A29,'Return Data'!$B$7:$R$2700,13,0)</f>
        <v>24.270199999999999</v>
      </c>
      <c r="K29" s="66">
        <f t="shared" si="8"/>
        <v>15</v>
      </c>
      <c r="L29" s="65"/>
      <c r="M29" s="66"/>
      <c r="N29" s="65"/>
      <c r="O29" s="66"/>
      <c r="P29" s="65"/>
      <c r="Q29" s="66"/>
      <c r="R29" s="65">
        <f>VLOOKUP($A29,'Return Data'!$B$7:$R$2700,16,0)</f>
        <v>13.968299999999999</v>
      </c>
      <c r="S29" s="67">
        <f t="shared" si="4"/>
        <v>16</v>
      </c>
    </row>
    <row r="30" spans="1:19" x14ac:dyDescent="0.3">
      <c r="A30" s="63" t="s">
        <v>1581</v>
      </c>
      <c r="B30" s="64">
        <f>VLOOKUP($A30,'Return Data'!$B$7:$R$2700,3,0)</f>
        <v>44174</v>
      </c>
      <c r="C30" s="65">
        <f>VLOOKUP($A30,'Return Data'!$B$7:$R$2700,4,0)</f>
        <v>18.61</v>
      </c>
      <c r="D30" s="65">
        <f>VLOOKUP($A30,'Return Data'!$B$7:$R$2700,10,0)</f>
        <v>15.7338</v>
      </c>
      <c r="E30" s="66">
        <f t="shared" si="0"/>
        <v>23</v>
      </c>
      <c r="F30" s="65">
        <f>VLOOKUP($A30,'Return Data'!$B$7:$R$2700,11,0)</f>
        <v>45.504300000000001</v>
      </c>
      <c r="G30" s="66">
        <f t="shared" si="6"/>
        <v>16</v>
      </c>
      <c r="H30" s="65">
        <f>VLOOKUP($A30,'Return Data'!$B$7:$R$2700,12,0)</f>
        <v>28.167999999999999</v>
      </c>
      <c r="I30" s="66">
        <f t="shared" si="7"/>
        <v>11</v>
      </c>
      <c r="J30" s="65">
        <f>VLOOKUP($A30,'Return Data'!$B$7:$R$2700,13,0)</f>
        <v>30.322099999999999</v>
      </c>
      <c r="K30" s="66">
        <f t="shared" si="8"/>
        <v>9</v>
      </c>
      <c r="L30" s="65">
        <f>VLOOKUP($A30,'Return Data'!$B$7:$R$2700,17,0)</f>
        <v>15.6396</v>
      </c>
      <c r="M30" s="66">
        <f>RANK(L30,L$8:L$30,0)</f>
        <v>7</v>
      </c>
      <c r="N30" s="65">
        <f>VLOOKUP($A30,'Return Data'!$B$7:$R$2700,14,0)</f>
        <v>3.5863</v>
      </c>
      <c r="O30" s="66">
        <f>RANK(N30,N$8:N$30,0)</f>
        <v>5</v>
      </c>
      <c r="P30" s="65">
        <f>VLOOKUP($A30,'Return Data'!$B$7:$R$2700,15,0)</f>
        <v>9.2896000000000001</v>
      </c>
      <c r="Q30" s="66">
        <f>RANK(P30,P$8:P$30,0)</f>
        <v>10</v>
      </c>
      <c r="R30" s="65">
        <f>VLOOKUP($A30,'Return Data'!$B$7:$R$2700,16,0)</f>
        <v>10.0204</v>
      </c>
      <c r="S30" s="67">
        <f t="shared" si="4"/>
        <v>21</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21.459256521739125</v>
      </c>
      <c r="E32" s="74"/>
      <c r="F32" s="75">
        <f>AVERAGE(F8:F30)</f>
        <v>48.105573913043479</v>
      </c>
      <c r="G32" s="74"/>
      <c r="H32" s="75">
        <f>AVERAGE(H8:H30)</f>
        <v>31.615990476190476</v>
      </c>
      <c r="I32" s="74"/>
      <c r="J32" s="75">
        <f>AVERAGE(J8:J30)</f>
        <v>31.152371428571435</v>
      </c>
      <c r="K32" s="74"/>
      <c r="L32" s="75">
        <f>AVERAGE(L8:L30)</f>
        <v>13.083275</v>
      </c>
      <c r="M32" s="74"/>
      <c r="N32" s="75">
        <f>AVERAGE(N8:N30)</f>
        <v>2.3487200000000006</v>
      </c>
      <c r="O32" s="74"/>
      <c r="P32" s="75">
        <f>AVERAGE(P8:P30)</f>
        <v>11.600142857142856</v>
      </c>
      <c r="Q32" s="74"/>
      <c r="R32" s="75">
        <f>AVERAGE(R8:R30)</f>
        <v>17.822373913043482</v>
      </c>
      <c r="S32" s="76"/>
    </row>
    <row r="33" spans="1:19" x14ac:dyDescent="0.3">
      <c r="A33" s="73" t="s">
        <v>28</v>
      </c>
      <c r="B33" s="74"/>
      <c r="C33" s="74"/>
      <c r="D33" s="75">
        <f>MIN(D8:D30)</f>
        <v>15.7338</v>
      </c>
      <c r="E33" s="74"/>
      <c r="F33" s="75">
        <f>MIN(F8:F30)</f>
        <v>35.539700000000003</v>
      </c>
      <c r="G33" s="74"/>
      <c r="H33" s="75">
        <f>MIN(H8:H30)</f>
        <v>20.343599999999999</v>
      </c>
      <c r="I33" s="74"/>
      <c r="J33" s="75">
        <f>MIN(J8:J30)</f>
        <v>15.0984</v>
      </c>
      <c r="K33" s="74"/>
      <c r="L33" s="75">
        <f>MIN(L8:L30)</f>
        <v>4.3215000000000003</v>
      </c>
      <c r="M33" s="74"/>
      <c r="N33" s="75">
        <f>MIN(N8:N30)</f>
        <v>-5.1231999999999998</v>
      </c>
      <c r="O33" s="74"/>
      <c r="P33" s="75">
        <f>MIN(P8:P30)</f>
        <v>6.1093000000000002</v>
      </c>
      <c r="Q33" s="74"/>
      <c r="R33" s="75">
        <f>MIN(R8:R30)</f>
        <v>2.6758999999999999</v>
      </c>
      <c r="S33" s="76"/>
    </row>
    <row r="34" spans="1:19" ht="15" thickBot="1" x14ac:dyDescent="0.35">
      <c r="A34" s="77" t="s">
        <v>29</v>
      </c>
      <c r="B34" s="78"/>
      <c r="C34" s="78"/>
      <c r="D34" s="79">
        <f>MAX(D8:D30)</f>
        <v>26.514800000000001</v>
      </c>
      <c r="E34" s="78"/>
      <c r="F34" s="79">
        <f>MAX(F8:F30)</f>
        <v>85.871499999999997</v>
      </c>
      <c r="G34" s="78"/>
      <c r="H34" s="79">
        <f>MAX(H8:H30)</f>
        <v>79.878399999999999</v>
      </c>
      <c r="I34" s="78"/>
      <c r="J34" s="79">
        <f>MAX(J8:J30)</f>
        <v>75.907700000000006</v>
      </c>
      <c r="K34" s="78"/>
      <c r="L34" s="79">
        <f>MAX(L8:L30)</f>
        <v>23.313099999999999</v>
      </c>
      <c r="M34" s="78"/>
      <c r="N34" s="79">
        <f>MAX(N8:N30)</f>
        <v>11.8908</v>
      </c>
      <c r="O34" s="78"/>
      <c r="P34" s="79">
        <f>MAX(P8:P30)</f>
        <v>18.340699999999998</v>
      </c>
      <c r="Q34" s="78"/>
      <c r="R34" s="79">
        <f>MAX(R8:R30)</f>
        <v>44.4</v>
      </c>
      <c r="S34" s="80"/>
    </row>
    <row r="35" spans="1:19" x14ac:dyDescent="0.3">
      <c r="A35" s="112" t="s">
        <v>432</v>
      </c>
    </row>
    <row r="36" spans="1:19" x14ac:dyDescent="0.3">
      <c r="A36" s="14" t="s">
        <v>340</v>
      </c>
    </row>
  </sheetData>
  <sheetProtection algorithmName="SHA-512" hashValue="3I66YaYwdQwoxciCRWWdhYjwsqRl7JuKpIs/gePpV5SX0m5pJXBClOD/5OFvRnE5JcgTNYJ5MIVc73rpShf4LQ==" saltValue="mWJ37JBwR2CQvZxNxPtEs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BAF3FA4-9FC1-47F2-B71D-7B79B2D66E16}"/>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08219-5DA4-4BBB-AA61-4954485294D5}">
  <sheetPr codeName="Sheet38"/>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1659</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1537</v>
      </c>
      <c r="B8" s="64">
        <f>VLOOKUP($A8,'Return Data'!$B$7:$R$2700,3,0)</f>
        <v>44174</v>
      </c>
      <c r="C8" s="65">
        <f>VLOOKUP($A8,'Return Data'!$B$7:$R$2700,4,0)</f>
        <v>35.309699999999999</v>
      </c>
      <c r="D8" s="65">
        <f>VLOOKUP($A8,'Return Data'!$B$7:$R$2700,10,0)</f>
        <v>24.261199999999999</v>
      </c>
      <c r="E8" s="66">
        <f t="shared" ref="E8:E30" si="0">RANK(D8,D$8:D$30,0)</f>
        <v>4</v>
      </c>
      <c r="F8" s="65">
        <f>VLOOKUP($A8,'Return Data'!$B$7:$R$2700,11,0)</f>
        <v>47.484499999999997</v>
      </c>
      <c r="G8" s="66">
        <f t="shared" ref="G8:G18" si="1">RANK(F8,F$8:F$30,0)</f>
        <v>8</v>
      </c>
      <c r="H8" s="65">
        <f>VLOOKUP($A8,'Return Data'!$B$7:$R$2700,12,0)</f>
        <v>26.0732</v>
      </c>
      <c r="I8" s="66">
        <f t="shared" ref="I8:I18" si="2">RANK(H8,H$8:H$30,0)</f>
        <v>14</v>
      </c>
      <c r="J8" s="65">
        <f>VLOOKUP($A8,'Return Data'!$B$7:$R$2700,13,0)</f>
        <v>18.583200000000001</v>
      </c>
      <c r="K8" s="66">
        <f t="shared" ref="K8:K18" si="3">RANK(J8,J$8:J$30,0)</f>
        <v>17</v>
      </c>
      <c r="L8" s="65">
        <f>VLOOKUP($A8,'Return Data'!$B$7:$R$2700,17,0)</f>
        <v>3.5710000000000002</v>
      </c>
      <c r="M8" s="66">
        <f>RANK(L8,L$8:L$30,0)</f>
        <v>15</v>
      </c>
      <c r="N8" s="65">
        <f>VLOOKUP($A8,'Return Data'!$B$7:$R$2700,14,0)</f>
        <v>-6.2541000000000002</v>
      </c>
      <c r="O8" s="66">
        <f>RANK(N8,N$8:N$30,0)</f>
        <v>15</v>
      </c>
      <c r="P8" s="65">
        <f>VLOOKUP($A8,'Return Data'!$B$7:$R$2700,15,0)</f>
        <v>7.6605999999999996</v>
      </c>
      <c r="Q8" s="66">
        <f>RANK(P8,P$8:P$30,0)</f>
        <v>12</v>
      </c>
      <c r="R8" s="65">
        <f>VLOOKUP($A8,'Return Data'!$B$7:$R$2700,16,0)</f>
        <v>9.6707999999999998</v>
      </c>
      <c r="S8" s="67">
        <f t="shared" ref="S8:S30" si="4">RANK(R8,R$8:R$30,0)</f>
        <v>19</v>
      </c>
    </row>
    <row r="9" spans="1:20" x14ac:dyDescent="0.3">
      <c r="A9" s="63" t="s">
        <v>1540</v>
      </c>
      <c r="B9" s="64">
        <f>VLOOKUP($A9,'Return Data'!$B$7:$R$2700,3,0)</f>
        <v>44174</v>
      </c>
      <c r="C9" s="65">
        <f>VLOOKUP($A9,'Return Data'!$B$7:$R$2700,4,0)</f>
        <v>38.229999999999997</v>
      </c>
      <c r="D9" s="65">
        <f>VLOOKUP($A9,'Return Data'!$B$7:$R$2700,10,0)</f>
        <v>21.480799999999999</v>
      </c>
      <c r="E9" s="66">
        <f t="shared" si="0"/>
        <v>11</v>
      </c>
      <c r="F9" s="65">
        <f>VLOOKUP($A9,'Return Data'!$B$7:$R$2700,11,0)</f>
        <v>39.831699999999998</v>
      </c>
      <c r="G9" s="66">
        <f t="shared" si="1"/>
        <v>20</v>
      </c>
      <c r="H9" s="65">
        <f>VLOOKUP($A9,'Return Data'!$B$7:$R$2700,12,0)</f>
        <v>19.096599999999999</v>
      </c>
      <c r="I9" s="66">
        <f t="shared" si="2"/>
        <v>20</v>
      </c>
      <c r="J9" s="65">
        <f>VLOOKUP($A9,'Return Data'!$B$7:$R$2700,13,0)</f>
        <v>22.65</v>
      </c>
      <c r="K9" s="66">
        <f t="shared" si="3"/>
        <v>13</v>
      </c>
      <c r="L9" s="65">
        <f>VLOOKUP($A9,'Return Data'!$B$7:$R$2700,17,0)</f>
        <v>21.513400000000001</v>
      </c>
      <c r="M9" s="66">
        <f>RANK(L9,L$8:L$30,0)</f>
        <v>1</v>
      </c>
      <c r="N9" s="65">
        <f>VLOOKUP($A9,'Return Data'!$B$7:$R$2700,14,0)</f>
        <v>10.395200000000001</v>
      </c>
      <c r="O9" s="66">
        <f>RANK(N9,N$8:N$30,0)</f>
        <v>2</v>
      </c>
      <c r="P9" s="65">
        <f>VLOOKUP($A9,'Return Data'!$B$7:$R$2700,15,0)</f>
        <v>14.667199999999999</v>
      </c>
      <c r="Q9" s="66">
        <f>RANK(P9,P$8:P$30,0)</f>
        <v>2</v>
      </c>
      <c r="R9" s="65">
        <f>VLOOKUP($A9,'Return Data'!$B$7:$R$2700,16,0)</f>
        <v>21.007300000000001</v>
      </c>
      <c r="S9" s="67">
        <f t="shared" si="4"/>
        <v>5</v>
      </c>
    </row>
    <row r="10" spans="1:20" x14ac:dyDescent="0.3">
      <c r="A10" s="63" t="s">
        <v>1542</v>
      </c>
      <c r="B10" s="64">
        <f>VLOOKUP($A10,'Return Data'!$B$7:$R$2700,3,0)</f>
        <v>44174</v>
      </c>
      <c r="C10" s="65">
        <f>VLOOKUP($A10,'Return Data'!$B$7:$R$2700,4,0)</f>
        <v>15.33</v>
      </c>
      <c r="D10" s="65">
        <f>VLOOKUP($A10,'Return Data'!$B$7:$R$2700,10,0)</f>
        <v>18.195799999999998</v>
      </c>
      <c r="E10" s="66">
        <f t="shared" si="0"/>
        <v>19</v>
      </c>
      <c r="F10" s="65">
        <f>VLOOKUP($A10,'Return Data'!$B$7:$R$2700,11,0)</f>
        <v>50</v>
      </c>
      <c r="G10" s="66">
        <f t="shared" si="1"/>
        <v>4</v>
      </c>
      <c r="H10" s="65">
        <f>VLOOKUP($A10,'Return Data'!$B$7:$R$2700,12,0)</f>
        <v>38.1081</v>
      </c>
      <c r="I10" s="66">
        <f t="shared" si="2"/>
        <v>2</v>
      </c>
      <c r="J10" s="65">
        <f>VLOOKUP($A10,'Return Data'!$B$7:$R$2700,13,0)</f>
        <v>51.034500000000001</v>
      </c>
      <c r="K10" s="66">
        <f t="shared" si="3"/>
        <v>2</v>
      </c>
      <c r="L10" s="65"/>
      <c r="M10" s="66"/>
      <c r="N10" s="65"/>
      <c r="O10" s="66"/>
      <c r="P10" s="65"/>
      <c r="Q10" s="66"/>
      <c r="R10" s="65">
        <f>VLOOKUP($A10,'Return Data'!$B$7:$R$2700,16,0)</f>
        <v>24.145</v>
      </c>
      <c r="S10" s="67">
        <f t="shared" si="4"/>
        <v>2</v>
      </c>
    </row>
    <row r="11" spans="1:20" x14ac:dyDescent="0.3">
      <c r="A11" s="63" t="s">
        <v>1544</v>
      </c>
      <c r="B11" s="64">
        <f>VLOOKUP($A11,'Return Data'!$B$7:$R$2700,3,0)</f>
        <v>44174</v>
      </c>
      <c r="C11" s="65">
        <f>VLOOKUP($A11,'Return Data'!$B$7:$R$2700,4,0)</f>
        <v>13</v>
      </c>
      <c r="D11" s="65">
        <f>VLOOKUP($A11,'Return Data'!$B$7:$R$2700,10,0)</f>
        <v>17.967300000000002</v>
      </c>
      <c r="E11" s="66">
        <f t="shared" si="0"/>
        <v>20</v>
      </c>
      <c r="F11" s="65">
        <f>VLOOKUP($A11,'Return Data'!$B$7:$R$2700,11,0)</f>
        <v>46.726900000000001</v>
      </c>
      <c r="G11" s="66">
        <f t="shared" si="1"/>
        <v>11</v>
      </c>
      <c r="H11" s="65">
        <f>VLOOKUP($A11,'Return Data'!$B$7:$R$2700,12,0)</f>
        <v>32.248199999999997</v>
      </c>
      <c r="I11" s="66">
        <f t="shared" si="2"/>
        <v>8</v>
      </c>
      <c r="J11" s="65">
        <f>VLOOKUP($A11,'Return Data'!$B$7:$R$2700,13,0)</f>
        <v>39.335500000000003</v>
      </c>
      <c r="K11" s="66">
        <f t="shared" si="3"/>
        <v>3</v>
      </c>
      <c r="L11" s="65"/>
      <c r="M11" s="66"/>
      <c r="N11" s="65"/>
      <c r="O11" s="66"/>
      <c r="P11" s="65"/>
      <c r="Q11" s="66"/>
      <c r="R11" s="65">
        <f>VLOOKUP($A11,'Return Data'!$B$7:$R$2700,16,0)</f>
        <v>15.539099999999999</v>
      </c>
      <c r="S11" s="67">
        <f t="shared" si="4"/>
        <v>8</v>
      </c>
    </row>
    <row r="12" spans="1:20" x14ac:dyDescent="0.3">
      <c r="A12" s="63" t="s">
        <v>1546</v>
      </c>
      <c r="B12" s="64">
        <f>VLOOKUP($A12,'Return Data'!$B$7:$R$2700,3,0)</f>
        <v>44174</v>
      </c>
      <c r="C12" s="65">
        <f>VLOOKUP($A12,'Return Data'!$B$7:$R$2700,4,0)</f>
        <v>69.643000000000001</v>
      </c>
      <c r="D12" s="65">
        <f>VLOOKUP($A12,'Return Data'!$B$7:$R$2700,10,0)</f>
        <v>21.849399999999999</v>
      </c>
      <c r="E12" s="66">
        <f t="shared" si="0"/>
        <v>8</v>
      </c>
      <c r="F12" s="65">
        <f>VLOOKUP($A12,'Return Data'!$B$7:$R$2700,11,0)</f>
        <v>49.554400000000001</v>
      </c>
      <c r="G12" s="66">
        <f t="shared" si="1"/>
        <v>5</v>
      </c>
      <c r="H12" s="65">
        <f>VLOOKUP($A12,'Return Data'!$B$7:$R$2700,12,0)</f>
        <v>32.655900000000003</v>
      </c>
      <c r="I12" s="66">
        <f t="shared" si="2"/>
        <v>6</v>
      </c>
      <c r="J12" s="65">
        <f>VLOOKUP($A12,'Return Data'!$B$7:$R$2700,13,0)</f>
        <v>35.655799999999999</v>
      </c>
      <c r="K12" s="66">
        <f t="shared" si="3"/>
        <v>4</v>
      </c>
      <c r="L12" s="65">
        <f>VLOOKUP($A12,'Return Data'!$B$7:$R$2700,17,0)</f>
        <v>15.953099999999999</v>
      </c>
      <c r="M12" s="66">
        <f>RANK(L12,L$8:L$30,0)</f>
        <v>6</v>
      </c>
      <c r="N12" s="65">
        <f>VLOOKUP($A12,'Return Data'!$B$7:$R$2700,14,0)</f>
        <v>1.2439</v>
      </c>
      <c r="O12" s="66">
        <f>RANK(N12,N$8:N$30,0)</f>
        <v>8</v>
      </c>
      <c r="P12" s="65">
        <f>VLOOKUP($A12,'Return Data'!$B$7:$R$2700,15,0)</f>
        <v>11.1175</v>
      </c>
      <c r="Q12" s="66">
        <f>RANK(P12,P$8:P$30,0)</f>
        <v>7</v>
      </c>
      <c r="R12" s="65">
        <f>VLOOKUP($A12,'Return Data'!$B$7:$R$2700,16,0)</f>
        <v>15.4627</v>
      </c>
      <c r="S12" s="67">
        <f t="shared" si="4"/>
        <v>9</v>
      </c>
    </row>
    <row r="13" spans="1:20" x14ac:dyDescent="0.3">
      <c r="A13" s="63" t="s">
        <v>1548</v>
      </c>
      <c r="B13" s="64">
        <f>VLOOKUP($A13,'Return Data'!$B$7:$R$2700,3,0)</f>
        <v>44174</v>
      </c>
      <c r="C13" s="65">
        <f>VLOOKUP($A13,'Return Data'!$B$7:$R$2700,4,0)</f>
        <v>14.423999999999999</v>
      </c>
      <c r="D13" s="65">
        <f>VLOOKUP($A13,'Return Data'!$B$7:$R$2700,10,0)</f>
        <v>20.753499999999999</v>
      </c>
      <c r="E13" s="66">
        <f t="shared" si="0"/>
        <v>12</v>
      </c>
      <c r="F13" s="65">
        <f>VLOOKUP($A13,'Return Data'!$B$7:$R$2700,11,0)</f>
        <v>46.1843</v>
      </c>
      <c r="G13" s="66">
        <f t="shared" si="1"/>
        <v>12</v>
      </c>
      <c r="H13" s="65">
        <f>VLOOKUP($A13,'Return Data'!$B$7:$R$2700,12,0)</f>
        <v>30.4985</v>
      </c>
      <c r="I13" s="66">
        <f t="shared" si="2"/>
        <v>9</v>
      </c>
      <c r="J13" s="65">
        <f>VLOOKUP($A13,'Return Data'!$B$7:$R$2700,13,0)</f>
        <v>34.854199999999999</v>
      </c>
      <c r="K13" s="66">
        <f t="shared" si="3"/>
        <v>6</v>
      </c>
      <c r="L13" s="65"/>
      <c r="M13" s="66"/>
      <c r="N13" s="65"/>
      <c r="O13" s="66"/>
      <c r="P13" s="65"/>
      <c r="Q13" s="66"/>
      <c r="R13" s="65">
        <f>VLOOKUP($A13,'Return Data'!$B$7:$R$2700,16,0)</f>
        <v>22.049800000000001</v>
      </c>
      <c r="S13" s="67">
        <f t="shared" si="4"/>
        <v>3</v>
      </c>
    </row>
    <row r="14" spans="1:20" x14ac:dyDescent="0.3">
      <c r="A14" s="63" t="s">
        <v>1549</v>
      </c>
      <c r="B14" s="64">
        <f>VLOOKUP($A14,'Return Data'!$B$7:$R$2700,3,0)</f>
        <v>44174</v>
      </c>
      <c r="C14" s="65">
        <f>VLOOKUP($A14,'Return Data'!$B$7:$R$2700,4,0)</f>
        <v>56.737699999999997</v>
      </c>
      <c r="D14" s="65">
        <f>VLOOKUP($A14,'Return Data'!$B$7:$R$2700,10,0)</f>
        <v>25.2469</v>
      </c>
      <c r="E14" s="66">
        <f t="shared" si="0"/>
        <v>3</v>
      </c>
      <c r="F14" s="65">
        <f>VLOOKUP($A14,'Return Data'!$B$7:$R$2700,11,0)</f>
        <v>47.250599999999999</v>
      </c>
      <c r="G14" s="66">
        <f t="shared" si="1"/>
        <v>9</v>
      </c>
      <c r="H14" s="65">
        <f>VLOOKUP($A14,'Return Data'!$B$7:$R$2700,12,0)</f>
        <v>23.763400000000001</v>
      </c>
      <c r="I14" s="66">
        <f t="shared" si="2"/>
        <v>17</v>
      </c>
      <c r="J14" s="65">
        <f>VLOOKUP($A14,'Return Data'!$B$7:$R$2700,13,0)</f>
        <v>16.820399999999999</v>
      </c>
      <c r="K14" s="66">
        <f t="shared" si="3"/>
        <v>20</v>
      </c>
      <c r="L14" s="65">
        <f>VLOOKUP($A14,'Return Data'!$B$7:$R$2700,17,0)</f>
        <v>5.8624000000000001</v>
      </c>
      <c r="M14" s="66">
        <f>RANK(L14,L$8:L$30,0)</f>
        <v>12</v>
      </c>
      <c r="N14" s="65">
        <f>VLOOKUP($A14,'Return Data'!$B$7:$R$2700,14,0)</f>
        <v>-2.427</v>
      </c>
      <c r="O14" s="66">
        <f>RANK(N14,N$8:N$30,0)</f>
        <v>11</v>
      </c>
      <c r="P14" s="65">
        <f>VLOOKUP($A14,'Return Data'!$B$7:$R$2700,15,0)</f>
        <v>8.0667000000000009</v>
      </c>
      <c r="Q14" s="66">
        <f>RANK(P14,P$8:P$30,0)</f>
        <v>11</v>
      </c>
      <c r="R14" s="65">
        <f>VLOOKUP($A14,'Return Data'!$B$7:$R$2700,16,0)</f>
        <v>12.342599999999999</v>
      </c>
      <c r="S14" s="67">
        <f t="shared" si="4"/>
        <v>15</v>
      </c>
    </row>
    <row r="15" spans="1:20" x14ac:dyDescent="0.3">
      <c r="A15" s="63" t="s">
        <v>1552</v>
      </c>
      <c r="B15" s="64">
        <f>VLOOKUP($A15,'Return Data'!$B$7:$R$2700,3,0)</f>
        <v>44174</v>
      </c>
      <c r="C15" s="65">
        <f>VLOOKUP($A15,'Return Data'!$B$7:$R$2700,4,0)</f>
        <v>44.526000000000003</v>
      </c>
      <c r="D15" s="65">
        <f>VLOOKUP($A15,'Return Data'!$B$7:$R$2700,10,0)</f>
        <v>21.692299999999999</v>
      </c>
      <c r="E15" s="66">
        <f t="shared" si="0"/>
        <v>9</v>
      </c>
      <c r="F15" s="65">
        <f>VLOOKUP($A15,'Return Data'!$B$7:$R$2700,11,0)</f>
        <v>44.330599999999997</v>
      </c>
      <c r="G15" s="66">
        <f t="shared" si="1"/>
        <v>17</v>
      </c>
      <c r="H15" s="65">
        <f>VLOOKUP($A15,'Return Data'!$B$7:$R$2700,12,0)</f>
        <v>26.426100000000002</v>
      </c>
      <c r="I15" s="66">
        <f t="shared" si="2"/>
        <v>12</v>
      </c>
      <c r="J15" s="65">
        <f>VLOOKUP($A15,'Return Data'!$B$7:$R$2700,13,0)</f>
        <v>18.090399999999999</v>
      </c>
      <c r="K15" s="66">
        <f t="shared" si="3"/>
        <v>18</v>
      </c>
      <c r="L15" s="65">
        <f>VLOOKUP($A15,'Return Data'!$B$7:$R$2700,17,0)</f>
        <v>4.0068999999999999</v>
      </c>
      <c r="M15" s="66">
        <f>RANK(L15,L$8:L$30,0)</f>
        <v>14</v>
      </c>
      <c r="N15" s="65">
        <f>VLOOKUP($A15,'Return Data'!$B$7:$R$2700,14,0)</f>
        <v>0.57599999999999996</v>
      </c>
      <c r="O15" s="66">
        <f>RANK(N15,N$8:N$30,0)</f>
        <v>9</v>
      </c>
      <c r="P15" s="65">
        <f>VLOOKUP($A15,'Return Data'!$B$7:$R$2700,15,0)</f>
        <v>11.3569</v>
      </c>
      <c r="Q15" s="66">
        <f>RANK(P15,P$8:P$30,0)</f>
        <v>5</v>
      </c>
      <c r="R15" s="65">
        <f>VLOOKUP($A15,'Return Data'!$B$7:$R$2700,16,0)</f>
        <v>12.4863</v>
      </c>
      <c r="S15" s="67">
        <f t="shared" si="4"/>
        <v>14</v>
      </c>
    </row>
    <row r="16" spans="1:20" x14ac:dyDescent="0.3">
      <c r="A16" s="63" t="s">
        <v>1553</v>
      </c>
      <c r="B16" s="64">
        <f>VLOOKUP($A16,'Return Data'!$B$7:$R$2700,3,0)</f>
        <v>44174</v>
      </c>
      <c r="C16" s="65">
        <f>VLOOKUP($A16,'Return Data'!$B$7:$R$2700,4,0)</f>
        <v>54.096600000000002</v>
      </c>
      <c r="D16" s="65">
        <f>VLOOKUP($A16,'Return Data'!$B$7:$R$2700,10,0)</f>
        <v>21.6004</v>
      </c>
      <c r="E16" s="66">
        <f t="shared" si="0"/>
        <v>10</v>
      </c>
      <c r="F16" s="65">
        <f>VLOOKUP($A16,'Return Data'!$B$7:$R$2700,11,0)</f>
        <v>45.154899999999998</v>
      </c>
      <c r="G16" s="66">
        <f t="shared" si="1"/>
        <v>14</v>
      </c>
      <c r="H16" s="65">
        <f>VLOOKUP($A16,'Return Data'!$B$7:$R$2700,12,0)</f>
        <v>29.119299999999999</v>
      </c>
      <c r="I16" s="66">
        <f t="shared" si="2"/>
        <v>10</v>
      </c>
      <c r="J16" s="65">
        <f>VLOOKUP($A16,'Return Data'!$B$7:$R$2700,13,0)</f>
        <v>27.213699999999999</v>
      </c>
      <c r="K16" s="66">
        <f t="shared" si="3"/>
        <v>11</v>
      </c>
      <c r="L16" s="65">
        <f>VLOOKUP($A16,'Return Data'!$B$7:$R$2700,17,0)</f>
        <v>7.1890999999999998</v>
      </c>
      <c r="M16" s="66">
        <f>RANK(L16,L$8:L$30,0)</f>
        <v>11</v>
      </c>
      <c r="N16" s="65">
        <f>VLOOKUP($A16,'Return Data'!$B$7:$R$2700,14,0)</f>
        <v>-4.2514000000000003</v>
      </c>
      <c r="O16" s="66">
        <f>RANK(N16,N$8:N$30,0)</f>
        <v>13</v>
      </c>
      <c r="P16" s="65">
        <f>VLOOKUP($A16,'Return Data'!$B$7:$R$2700,15,0)</f>
        <v>7.4878999999999998</v>
      </c>
      <c r="Q16" s="66">
        <f>RANK(P16,P$8:P$30,0)</f>
        <v>13</v>
      </c>
      <c r="R16" s="65">
        <f>VLOOKUP($A16,'Return Data'!$B$7:$R$2700,16,0)</f>
        <v>11.452299999999999</v>
      </c>
      <c r="S16" s="67">
        <f t="shared" si="4"/>
        <v>17</v>
      </c>
    </row>
    <row r="17" spans="1:19" x14ac:dyDescent="0.3">
      <c r="A17" s="63" t="s">
        <v>1555</v>
      </c>
      <c r="B17" s="64">
        <f>VLOOKUP($A17,'Return Data'!$B$7:$R$2700,3,0)</f>
        <v>44174</v>
      </c>
      <c r="C17" s="65">
        <f>VLOOKUP($A17,'Return Data'!$B$7:$R$2700,4,0)</f>
        <v>30.51</v>
      </c>
      <c r="D17" s="65">
        <f>VLOOKUP($A17,'Return Data'!$B$7:$R$2700,10,0)</f>
        <v>23.7226</v>
      </c>
      <c r="E17" s="66">
        <f t="shared" si="0"/>
        <v>6</v>
      </c>
      <c r="F17" s="65">
        <f>VLOOKUP($A17,'Return Data'!$B$7:$R$2700,11,0)</f>
        <v>50.9649</v>
      </c>
      <c r="G17" s="66">
        <f t="shared" si="1"/>
        <v>3</v>
      </c>
      <c r="H17" s="65">
        <f>VLOOKUP($A17,'Return Data'!$B$7:$R$2700,12,0)</f>
        <v>25.503900000000002</v>
      </c>
      <c r="I17" s="66">
        <f t="shared" si="2"/>
        <v>15</v>
      </c>
      <c r="J17" s="65">
        <f>VLOOKUP($A17,'Return Data'!$B$7:$R$2700,13,0)</f>
        <v>22.088799999999999</v>
      </c>
      <c r="K17" s="66">
        <f t="shared" si="3"/>
        <v>15</v>
      </c>
      <c r="L17" s="65">
        <f>VLOOKUP($A17,'Return Data'!$B$7:$R$2700,17,0)</f>
        <v>16.3749</v>
      </c>
      <c r="M17" s="66">
        <f>RANK(L17,L$8:L$30,0)</f>
        <v>5</v>
      </c>
      <c r="N17" s="65">
        <f>VLOOKUP($A17,'Return Data'!$B$7:$R$2700,14,0)</f>
        <v>1.5984</v>
      </c>
      <c r="O17" s="66">
        <f>RANK(N17,N$8:N$30,0)</f>
        <v>7</v>
      </c>
      <c r="P17" s="65">
        <f>VLOOKUP($A17,'Return Data'!$B$7:$R$2700,15,0)</f>
        <v>9.4337</v>
      </c>
      <c r="Q17" s="66">
        <f>RANK(P17,P$8:P$30,0)</f>
        <v>9</v>
      </c>
      <c r="R17" s="65">
        <f>VLOOKUP($A17,'Return Data'!$B$7:$R$2700,16,0)</f>
        <v>8.8504000000000005</v>
      </c>
      <c r="S17" s="67">
        <f t="shared" si="4"/>
        <v>22</v>
      </c>
    </row>
    <row r="18" spans="1:19" x14ac:dyDescent="0.3">
      <c r="A18" s="63" t="s">
        <v>1557</v>
      </c>
      <c r="B18" s="64">
        <f>VLOOKUP($A18,'Return Data'!$B$7:$R$2700,3,0)</f>
        <v>44174</v>
      </c>
      <c r="C18" s="65">
        <f>VLOOKUP($A18,'Return Data'!$B$7:$R$2700,4,0)</f>
        <v>10.27</v>
      </c>
      <c r="D18" s="65">
        <f>VLOOKUP($A18,'Return Data'!$B$7:$R$2700,10,0)</f>
        <v>17.910399999999999</v>
      </c>
      <c r="E18" s="66">
        <f t="shared" si="0"/>
        <v>21</v>
      </c>
      <c r="F18" s="65">
        <f>VLOOKUP($A18,'Return Data'!$B$7:$R$2700,11,0)</f>
        <v>39.537999999999997</v>
      </c>
      <c r="G18" s="66">
        <f t="shared" si="1"/>
        <v>21</v>
      </c>
      <c r="H18" s="65">
        <f>VLOOKUP($A18,'Return Data'!$B$7:$R$2700,12,0)</f>
        <v>19.976600000000001</v>
      </c>
      <c r="I18" s="66">
        <f t="shared" si="2"/>
        <v>19</v>
      </c>
      <c r="J18" s="65">
        <f>VLOOKUP($A18,'Return Data'!$B$7:$R$2700,13,0)</f>
        <v>17.237400000000001</v>
      </c>
      <c r="K18" s="66">
        <f t="shared" si="3"/>
        <v>19</v>
      </c>
      <c r="L18" s="65">
        <f>VLOOKUP($A18,'Return Data'!$B$7:$R$2700,17,0)</f>
        <v>5.8034999999999997</v>
      </c>
      <c r="M18" s="66">
        <f>RANK(L18,L$8:L$30,0)</f>
        <v>13</v>
      </c>
      <c r="N18" s="65">
        <f>VLOOKUP($A18,'Return Data'!$B$7:$R$2700,14,0)</f>
        <v>-1.2324999999999999</v>
      </c>
      <c r="O18" s="66">
        <f>RANK(N18,N$8:N$30,0)</f>
        <v>10</v>
      </c>
      <c r="P18" s="65"/>
      <c r="Q18" s="66"/>
      <c r="R18" s="65">
        <f>VLOOKUP($A18,'Return Data'!$B$7:$R$2700,16,0)</f>
        <v>0.77049999999999996</v>
      </c>
      <c r="S18" s="67">
        <f t="shared" si="4"/>
        <v>23</v>
      </c>
    </row>
    <row r="19" spans="1:19" x14ac:dyDescent="0.3">
      <c r="A19" s="63" t="s">
        <v>1560</v>
      </c>
      <c r="B19" s="64">
        <f>VLOOKUP($A19,'Return Data'!$B$7:$R$2700,3,0)</f>
        <v>44174</v>
      </c>
      <c r="C19" s="65">
        <f>VLOOKUP($A19,'Return Data'!$B$7:$R$2700,4,0)</f>
        <v>14.22</v>
      </c>
      <c r="D19" s="65">
        <f>VLOOKUP($A19,'Return Data'!$B$7:$R$2700,10,0)</f>
        <v>20.304600000000001</v>
      </c>
      <c r="E19" s="66">
        <f t="shared" si="0"/>
        <v>14</v>
      </c>
      <c r="F19" s="65">
        <f>VLOOKUP($A19,'Return Data'!$B$7:$R$2700,11,0)</f>
        <v>44.659199999999998</v>
      </c>
      <c r="G19" s="66">
        <f t="shared" ref="G19" si="5">RANK(F19,F$8:F$30,0)</f>
        <v>16</v>
      </c>
      <c r="H19" s="65"/>
      <c r="I19" s="66"/>
      <c r="J19" s="65"/>
      <c r="K19" s="66"/>
      <c r="L19" s="65"/>
      <c r="M19" s="66"/>
      <c r="N19" s="65"/>
      <c r="O19" s="66"/>
      <c r="P19" s="65"/>
      <c r="Q19" s="66"/>
      <c r="R19" s="65">
        <f>VLOOKUP($A19,'Return Data'!$B$7:$R$2700,16,0)</f>
        <v>42.2</v>
      </c>
      <c r="S19" s="67">
        <f t="shared" si="4"/>
        <v>1</v>
      </c>
    </row>
    <row r="20" spans="1:19" x14ac:dyDescent="0.3">
      <c r="A20" s="63" t="s">
        <v>1562</v>
      </c>
      <c r="B20" s="64">
        <f>VLOOKUP($A20,'Return Data'!$B$7:$R$2700,3,0)</f>
        <v>44174</v>
      </c>
      <c r="C20" s="65">
        <f>VLOOKUP($A20,'Return Data'!$B$7:$R$2700,4,0)</f>
        <v>12.86</v>
      </c>
      <c r="D20" s="65">
        <f>VLOOKUP($A20,'Return Data'!$B$7:$R$2700,10,0)</f>
        <v>16.802900000000001</v>
      </c>
      <c r="E20" s="66">
        <f t="shared" si="0"/>
        <v>22</v>
      </c>
      <c r="F20" s="65">
        <f>VLOOKUP($A20,'Return Data'!$B$7:$R$2700,11,0)</f>
        <v>34.378300000000003</v>
      </c>
      <c r="G20" s="66">
        <f>RANK(F20,F$8:F$30,0)</f>
        <v>23</v>
      </c>
      <c r="H20" s="65">
        <f>VLOOKUP($A20,'Return Data'!$B$7:$R$2700,12,0)</f>
        <v>18.853999999999999</v>
      </c>
      <c r="I20" s="66">
        <f>RANK(H20,H$8:H$30,0)</f>
        <v>21</v>
      </c>
      <c r="J20" s="65">
        <f>VLOOKUP($A20,'Return Data'!$B$7:$R$2700,13,0)</f>
        <v>22.5929</v>
      </c>
      <c r="K20" s="66">
        <f>RANK(J20,J$8:J$30,0)</f>
        <v>14</v>
      </c>
      <c r="L20" s="65">
        <f>VLOOKUP($A20,'Return Data'!$B$7:$R$2700,17,0)</f>
        <v>13.0624</v>
      </c>
      <c r="M20" s="66">
        <f>RANK(L20,L$8:L$30,0)</f>
        <v>8</v>
      </c>
      <c r="N20" s="65"/>
      <c r="O20" s="66"/>
      <c r="P20" s="65"/>
      <c r="Q20" s="66"/>
      <c r="R20" s="65">
        <f>VLOOKUP($A20,'Return Data'!$B$7:$R$2700,16,0)</f>
        <v>12.646000000000001</v>
      </c>
      <c r="S20" s="67">
        <f t="shared" si="4"/>
        <v>13</v>
      </c>
    </row>
    <row r="21" spans="1:19" x14ac:dyDescent="0.3">
      <c r="A21" s="63" t="s">
        <v>1564</v>
      </c>
      <c r="B21" s="64">
        <f>VLOOKUP($A21,'Return Data'!$B$7:$R$2700,3,0)</f>
        <v>44174</v>
      </c>
      <c r="C21" s="65">
        <f>VLOOKUP($A21,'Return Data'!$B$7:$R$2700,4,0)</f>
        <v>11.1038</v>
      </c>
      <c r="D21" s="65">
        <f>VLOOKUP($A21,'Return Data'!$B$7:$R$2700,10,0)</f>
        <v>19.962</v>
      </c>
      <c r="E21" s="66">
        <f t="shared" si="0"/>
        <v>15</v>
      </c>
      <c r="F21" s="65">
        <f>VLOOKUP($A21,'Return Data'!$B$7:$R$2700,11,0)</f>
        <v>41.934199999999997</v>
      </c>
      <c r="G21" s="66">
        <f t="shared" ref="G21" si="6">RANK(F21,F$8:F$30,0)</f>
        <v>19</v>
      </c>
      <c r="H21" s="65"/>
      <c r="I21" s="66"/>
      <c r="J21" s="65"/>
      <c r="K21" s="66"/>
      <c r="L21" s="65"/>
      <c r="M21" s="66"/>
      <c r="N21" s="65"/>
      <c r="O21" s="66"/>
      <c r="P21" s="65"/>
      <c r="Q21" s="66"/>
      <c r="R21" s="65">
        <f>VLOOKUP($A21,'Return Data'!$B$7:$R$2700,16,0)</f>
        <v>11.038</v>
      </c>
      <c r="S21" s="67">
        <f t="shared" si="4"/>
        <v>18</v>
      </c>
    </row>
    <row r="22" spans="1:19" x14ac:dyDescent="0.3">
      <c r="A22" s="63" t="s">
        <v>1565</v>
      </c>
      <c r="B22" s="64">
        <f>VLOOKUP($A22,'Return Data'!$B$7:$R$2700,3,0)</f>
        <v>44174</v>
      </c>
      <c r="C22" s="65">
        <f>VLOOKUP($A22,'Return Data'!$B$7:$R$2700,4,0)</f>
        <v>95.176000000000002</v>
      </c>
      <c r="D22" s="65">
        <f>VLOOKUP($A22,'Return Data'!$B$7:$R$2700,10,0)</f>
        <v>25.370100000000001</v>
      </c>
      <c r="E22" s="66">
        <f t="shared" si="0"/>
        <v>2</v>
      </c>
      <c r="F22" s="65">
        <f>VLOOKUP($A22,'Return Data'!$B$7:$R$2700,11,0)</f>
        <v>54.103700000000003</v>
      </c>
      <c r="G22" s="66">
        <f t="shared" ref="G22:G30" si="7">RANK(F22,F$8:F$30,0)</f>
        <v>2</v>
      </c>
      <c r="H22" s="65">
        <f>VLOOKUP($A22,'Return Data'!$B$7:$R$2700,12,0)</f>
        <v>33.456699999999998</v>
      </c>
      <c r="I22" s="66">
        <f t="shared" ref="I22:I30" si="8">RANK(H22,H$8:H$30,0)</f>
        <v>4</v>
      </c>
      <c r="J22" s="65">
        <f>VLOOKUP($A22,'Return Data'!$B$7:$R$2700,13,0)</f>
        <v>33.460500000000003</v>
      </c>
      <c r="K22" s="66">
        <f t="shared" ref="K22:K30" si="9">RANK(J22,J$8:J$30,0)</f>
        <v>7</v>
      </c>
      <c r="L22" s="65">
        <f>VLOOKUP($A22,'Return Data'!$B$7:$R$2700,17,0)</f>
        <v>19.139700000000001</v>
      </c>
      <c r="M22" s="66">
        <f>RANK(L22,L$8:L$30,0)</f>
        <v>3</v>
      </c>
      <c r="N22" s="65">
        <f>VLOOKUP($A22,'Return Data'!$B$7:$R$2700,14,0)</f>
        <v>5.8266999999999998</v>
      </c>
      <c r="O22" s="66">
        <f>RANK(N22,N$8:N$30,0)</f>
        <v>3</v>
      </c>
      <c r="P22" s="65">
        <f>VLOOKUP($A22,'Return Data'!$B$7:$R$2700,15,0)</f>
        <v>13.0001</v>
      </c>
      <c r="Q22" s="66">
        <f>RANK(P22,P$8:P$30,0)</f>
        <v>3</v>
      </c>
      <c r="R22" s="65">
        <f>VLOOKUP($A22,'Return Data'!$B$7:$R$2700,16,0)</f>
        <v>15.327299999999999</v>
      </c>
      <c r="S22" s="67">
        <f t="shared" si="4"/>
        <v>10</v>
      </c>
    </row>
    <row r="23" spans="1:19" x14ac:dyDescent="0.3">
      <c r="A23" s="63" t="s">
        <v>1568</v>
      </c>
      <c r="B23" s="64">
        <f>VLOOKUP($A23,'Return Data'!$B$7:$R$2700,3,0)</f>
        <v>44174</v>
      </c>
      <c r="C23" s="65">
        <f>VLOOKUP($A23,'Return Data'!$B$7:$R$2700,4,0)</f>
        <v>25.445</v>
      </c>
      <c r="D23" s="65">
        <f>VLOOKUP($A23,'Return Data'!$B$7:$R$2700,10,0)</f>
        <v>20.592400000000001</v>
      </c>
      <c r="E23" s="66">
        <f t="shared" si="0"/>
        <v>13</v>
      </c>
      <c r="F23" s="65">
        <f>VLOOKUP($A23,'Return Data'!$B$7:$R$2700,11,0)</f>
        <v>43.7896</v>
      </c>
      <c r="G23" s="66">
        <f t="shared" si="7"/>
        <v>18</v>
      </c>
      <c r="H23" s="65">
        <f>VLOOKUP($A23,'Return Data'!$B$7:$R$2700,12,0)</f>
        <v>23.621400000000001</v>
      </c>
      <c r="I23" s="66">
        <f t="shared" si="8"/>
        <v>18</v>
      </c>
      <c r="J23" s="65">
        <f>VLOOKUP($A23,'Return Data'!$B$7:$R$2700,13,0)</f>
        <v>13.802</v>
      </c>
      <c r="K23" s="66">
        <f t="shared" si="9"/>
        <v>21</v>
      </c>
      <c r="L23" s="65">
        <f>VLOOKUP($A23,'Return Data'!$B$7:$R$2700,17,0)</f>
        <v>3.1254</v>
      </c>
      <c r="M23" s="66">
        <f>RANK(L23,L$8:L$30,0)</f>
        <v>16</v>
      </c>
      <c r="N23" s="65">
        <f>VLOOKUP($A23,'Return Data'!$B$7:$R$2700,14,0)</f>
        <v>-2.5464000000000002</v>
      </c>
      <c r="O23" s="66">
        <f>RANK(N23,N$8:N$30,0)</f>
        <v>12</v>
      </c>
      <c r="P23" s="65">
        <f>VLOOKUP($A23,'Return Data'!$B$7:$R$2700,15,0)</f>
        <v>11.2332</v>
      </c>
      <c r="Q23" s="66">
        <f>RANK(P23,P$8:P$30,0)</f>
        <v>6</v>
      </c>
      <c r="R23" s="65">
        <f>VLOOKUP($A23,'Return Data'!$B$7:$R$2700,16,0)</f>
        <v>15.241400000000001</v>
      </c>
      <c r="S23" s="67">
        <f t="shared" si="4"/>
        <v>11</v>
      </c>
    </row>
    <row r="24" spans="1:19" x14ac:dyDescent="0.3">
      <c r="A24" s="63" t="s">
        <v>1569</v>
      </c>
      <c r="B24" s="64">
        <f>VLOOKUP($A24,'Return Data'!$B$7:$R$2700,3,0)</f>
        <v>44174</v>
      </c>
      <c r="C24" s="65">
        <f>VLOOKUP($A24,'Return Data'!$B$7:$R$2700,4,0)</f>
        <v>48.197000000000003</v>
      </c>
      <c r="D24" s="65">
        <f>VLOOKUP($A24,'Return Data'!$B$7:$R$2700,10,0)</f>
        <v>19.8218</v>
      </c>
      <c r="E24" s="66">
        <f t="shared" si="0"/>
        <v>16</v>
      </c>
      <c r="F24" s="65">
        <f>VLOOKUP($A24,'Return Data'!$B$7:$R$2700,11,0)</f>
        <v>46.148099999999999</v>
      </c>
      <c r="G24" s="66">
        <f t="shared" si="7"/>
        <v>13</v>
      </c>
      <c r="H24" s="65">
        <f>VLOOKUP($A24,'Return Data'!$B$7:$R$2700,12,0)</f>
        <v>32.445</v>
      </c>
      <c r="I24" s="66">
        <f t="shared" si="8"/>
        <v>7</v>
      </c>
      <c r="J24" s="65">
        <f>VLOOKUP($A24,'Return Data'!$B$7:$R$2700,13,0)</f>
        <v>28.682500000000001</v>
      </c>
      <c r="K24" s="66">
        <f t="shared" si="9"/>
        <v>10</v>
      </c>
      <c r="L24" s="65">
        <f>VLOOKUP($A24,'Return Data'!$B$7:$R$2700,17,0)</f>
        <v>11.7087</v>
      </c>
      <c r="M24" s="66">
        <f>RANK(L24,L$8:L$30,0)</f>
        <v>9</v>
      </c>
      <c r="N24" s="65">
        <f>VLOOKUP($A24,'Return Data'!$B$7:$R$2700,14,0)</f>
        <v>2.0379</v>
      </c>
      <c r="O24" s="66">
        <f>RANK(N24,N$8:N$30,0)</f>
        <v>6</v>
      </c>
      <c r="P24" s="65">
        <f>VLOOKUP($A24,'Return Data'!$B$7:$R$2700,15,0)</f>
        <v>12.970700000000001</v>
      </c>
      <c r="Q24" s="66">
        <f>RANK(P24,P$8:P$30,0)</f>
        <v>4</v>
      </c>
      <c r="R24" s="65">
        <f>VLOOKUP($A24,'Return Data'!$B$7:$R$2700,16,0)</f>
        <v>16.6036</v>
      </c>
      <c r="S24" s="67">
        <f t="shared" si="4"/>
        <v>7</v>
      </c>
    </row>
    <row r="25" spans="1:19" x14ac:dyDescent="0.3">
      <c r="A25" s="63" t="s">
        <v>1572</v>
      </c>
      <c r="B25" s="64">
        <f>VLOOKUP($A25,'Return Data'!$B$7:$R$2700,3,0)</f>
        <v>44174</v>
      </c>
      <c r="C25" s="65">
        <f>VLOOKUP($A25,'Return Data'!$B$7:$R$2700,4,0)</f>
        <v>13.65</v>
      </c>
      <c r="D25" s="65">
        <f>VLOOKUP($A25,'Return Data'!$B$7:$R$2700,10,0)</f>
        <v>19.736799999999999</v>
      </c>
      <c r="E25" s="66">
        <f t="shared" si="0"/>
        <v>17</v>
      </c>
      <c r="F25" s="65">
        <f>VLOOKUP($A25,'Return Data'!$B$7:$R$2700,11,0)</f>
        <v>47.090499999999999</v>
      </c>
      <c r="G25" s="66">
        <f t="shared" si="7"/>
        <v>10</v>
      </c>
      <c r="H25" s="65">
        <f>VLOOKUP($A25,'Return Data'!$B$7:$R$2700,12,0)</f>
        <v>34.881399999999999</v>
      </c>
      <c r="I25" s="66">
        <f t="shared" si="8"/>
        <v>3</v>
      </c>
      <c r="J25" s="65">
        <f>VLOOKUP($A25,'Return Data'!$B$7:$R$2700,13,0)</f>
        <v>35.551099999999998</v>
      </c>
      <c r="K25" s="66">
        <f t="shared" si="9"/>
        <v>5</v>
      </c>
      <c r="L25" s="65"/>
      <c r="M25" s="66"/>
      <c r="N25" s="65"/>
      <c r="O25" s="66"/>
      <c r="P25" s="65"/>
      <c r="Q25" s="66"/>
      <c r="R25" s="65">
        <f>VLOOKUP($A25,'Return Data'!$B$7:$R$2700,16,0)</f>
        <v>21.795400000000001</v>
      </c>
      <c r="S25" s="67">
        <f t="shared" si="4"/>
        <v>4</v>
      </c>
    </row>
    <row r="26" spans="1:19" x14ac:dyDescent="0.3">
      <c r="A26" s="63" t="s">
        <v>1573</v>
      </c>
      <c r="B26" s="64">
        <f>VLOOKUP($A26,'Return Data'!$B$7:$R$2700,3,0)</f>
        <v>44174</v>
      </c>
      <c r="C26" s="65">
        <f>VLOOKUP($A26,'Return Data'!$B$7:$R$2700,4,0)</f>
        <v>78.132945895182701</v>
      </c>
      <c r="D26" s="65">
        <f>VLOOKUP($A26,'Return Data'!$B$7:$R$2700,10,0)</f>
        <v>26.265999999999998</v>
      </c>
      <c r="E26" s="66">
        <f t="shared" si="0"/>
        <v>1</v>
      </c>
      <c r="F26" s="65">
        <f>VLOOKUP($A26,'Return Data'!$B$7:$R$2700,11,0)</f>
        <v>85.015900000000002</v>
      </c>
      <c r="G26" s="66">
        <f t="shared" si="7"/>
        <v>1</v>
      </c>
      <c r="H26" s="65">
        <f>VLOOKUP($A26,'Return Data'!$B$7:$R$2700,12,0)</f>
        <v>78.998500000000007</v>
      </c>
      <c r="I26" s="66">
        <f t="shared" si="8"/>
        <v>1</v>
      </c>
      <c r="J26" s="65">
        <f>VLOOKUP($A26,'Return Data'!$B$7:$R$2700,13,0)</f>
        <v>75.002399999999994</v>
      </c>
      <c r="K26" s="66">
        <f t="shared" si="9"/>
        <v>1</v>
      </c>
      <c r="L26" s="65">
        <f>VLOOKUP($A26,'Return Data'!$B$7:$R$2700,17,0)</f>
        <v>18.065999999999999</v>
      </c>
      <c r="M26" s="66">
        <f>RANK(L26,L$8:L$30,0)</f>
        <v>4</v>
      </c>
      <c r="N26" s="65">
        <f>VLOOKUP($A26,'Return Data'!$B$7:$R$2700,14,0)</f>
        <v>10.719799999999999</v>
      </c>
      <c r="O26" s="66">
        <f>RANK(N26,N$8:N$30,0)</f>
        <v>1</v>
      </c>
      <c r="P26" s="65">
        <f>VLOOKUP($A26,'Return Data'!$B$7:$R$2700,15,0)</f>
        <v>9.5937999999999999</v>
      </c>
      <c r="Q26" s="66">
        <f>RANK(P26,P$8:P$30,0)</f>
        <v>8</v>
      </c>
      <c r="R26" s="65">
        <f>VLOOKUP($A26,'Return Data'!$B$7:$R$2700,16,0)</f>
        <v>8.8801000000000005</v>
      </c>
      <c r="S26" s="67">
        <f t="shared" si="4"/>
        <v>21</v>
      </c>
    </row>
    <row r="27" spans="1:19" x14ac:dyDescent="0.3">
      <c r="A27" s="63" t="s">
        <v>1576</v>
      </c>
      <c r="B27" s="64">
        <f>VLOOKUP($A27,'Return Data'!$B$7:$R$2700,3,0)</f>
        <v>44174</v>
      </c>
      <c r="C27" s="65">
        <f>VLOOKUP($A27,'Return Data'!$B$7:$R$2700,4,0)</f>
        <v>69.870699999999999</v>
      </c>
      <c r="D27" s="65">
        <f>VLOOKUP($A27,'Return Data'!$B$7:$R$2700,10,0)</f>
        <v>22.878299999999999</v>
      </c>
      <c r="E27" s="66">
        <f t="shared" si="0"/>
        <v>7</v>
      </c>
      <c r="F27" s="65">
        <f>VLOOKUP($A27,'Return Data'!$B$7:$R$2700,11,0)</f>
        <v>48.436799999999998</v>
      </c>
      <c r="G27" s="66">
        <f t="shared" si="7"/>
        <v>6</v>
      </c>
      <c r="H27" s="65">
        <f>VLOOKUP($A27,'Return Data'!$B$7:$R$2700,12,0)</f>
        <v>33.369999999999997</v>
      </c>
      <c r="I27" s="66">
        <f t="shared" si="8"/>
        <v>5</v>
      </c>
      <c r="J27" s="65">
        <f>VLOOKUP($A27,'Return Data'!$B$7:$R$2700,13,0)</f>
        <v>31.711200000000002</v>
      </c>
      <c r="K27" s="66">
        <f t="shared" si="9"/>
        <v>8</v>
      </c>
      <c r="L27" s="65">
        <f>VLOOKUP($A27,'Return Data'!$B$7:$R$2700,17,0)</f>
        <v>19.645700000000001</v>
      </c>
      <c r="M27" s="66">
        <f>RANK(L27,L$8:L$30,0)</f>
        <v>2</v>
      </c>
      <c r="N27" s="65">
        <f>VLOOKUP($A27,'Return Data'!$B$7:$R$2700,14,0)</f>
        <v>5.4337999999999997</v>
      </c>
      <c r="O27" s="66">
        <f>RANK(N27,N$8:N$30,0)</f>
        <v>4</v>
      </c>
      <c r="P27" s="65">
        <f>VLOOKUP($A27,'Return Data'!$B$7:$R$2700,15,0)</f>
        <v>16.943200000000001</v>
      </c>
      <c r="Q27" s="66">
        <f>RANK(P27,P$8:P$30,0)</f>
        <v>1</v>
      </c>
      <c r="R27" s="65">
        <f>VLOOKUP($A27,'Return Data'!$B$7:$R$2700,16,0)</f>
        <v>18.849699999999999</v>
      </c>
      <c r="S27" s="67">
        <f t="shared" si="4"/>
        <v>6</v>
      </c>
    </row>
    <row r="28" spans="1:19" x14ac:dyDescent="0.3">
      <c r="A28" s="63" t="s">
        <v>1577</v>
      </c>
      <c r="B28" s="64">
        <f>VLOOKUP($A28,'Return Data'!$B$7:$R$2700,3,0)</f>
        <v>44174</v>
      </c>
      <c r="C28" s="65">
        <f>VLOOKUP($A28,'Return Data'!$B$7:$R$2700,4,0)</f>
        <v>91.330200000000005</v>
      </c>
      <c r="D28" s="65">
        <f>VLOOKUP($A28,'Return Data'!$B$7:$R$2700,10,0)</f>
        <v>23.7349</v>
      </c>
      <c r="E28" s="66">
        <f t="shared" si="0"/>
        <v>5</v>
      </c>
      <c r="F28" s="65">
        <f>VLOOKUP($A28,'Return Data'!$B$7:$R$2700,11,0)</f>
        <v>48.188299999999998</v>
      </c>
      <c r="G28" s="66">
        <f t="shared" si="7"/>
        <v>7</v>
      </c>
      <c r="H28" s="65">
        <f>VLOOKUP($A28,'Return Data'!$B$7:$R$2700,12,0)</f>
        <v>26.389199999999999</v>
      </c>
      <c r="I28" s="66">
        <f t="shared" si="8"/>
        <v>13</v>
      </c>
      <c r="J28" s="65">
        <f>VLOOKUP($A28,'Return Data'!$B$7:$R$2700,13,0)</f>
        <v>23.611999999999998</v>
      </c>
      <c r="K28" s="66">
        <f t="shared" si="9"/>
        <v>12</v>
      </c>
      <c r="L28" s="65">
        <f>VLOOKUP($A28,'Return Data'!$B$7:$R$2700,17,0)</f>
        <v>9.3615999999999993</v>
      </c>
      <c r="M28" s="66">
        <f>RANK(L28,L$8:L$30,0)</f>
        <v>10</v>
      </c>
      <c r="N28" s="65">
        <f>VLOOKUP($A28,'Return Data'!$B$7:$R$2700,14,0)</f>
        <v>-5.0949</v>
      </c>
      <c r="O28" s="66">
        <f>RANK(N28,N$8:N$30,0)</f>
        <v>14</v>
      </c>
      <c r="P28" s="65">
        <f>VLOOKUP($A28,'Return Data'!$B$7:$R$2700,15,0)</f>
        <v>5.3464</v>
      </c>
      <c r="Q28" s="66">
        <f>RANK(P28,P$8:P$30,0)</f>
        <v>14</v>
      </c>
      <c r="R28" s="65">
        <f>VLOOKUP($A28,'Return Data'!$B$7:$R$2700,16,0)</f>
        <v>15.0015</v>
      </c>
      <c r="S28" s="67">
        <f t="shared" si="4"/>
        <v>12</v>
      </c>
    </row>
    <row r="29" spans="1:19" x14ac:dyDescent="0.3">
      <c r="A29" s="63" t="s">
        <v>1580</v>
      </c>
      <c r="B29" s="64">
        <f>VLOOKUP($A29,'Return Data'!$B$7:$R$2700,3,0)</f>
        <v>44174</v>
      </c>
      <c r="C29" s="65">
        <f>VLOOKUP($A29,'Return Data'!$B$7:$R$2700,4,0)</f>
        <v>12.599299999999999</v>
      </c>
      <c r="D29" s="65">
        <f>VLOOKUP($A29,'Return Data'!$B$7:$R$2700,10,0)</f>
        <v>18.5962</v>
      </c>
      <c r="E29" s="66">
        <f t="shared" si="0"/>
        <v>18</v>
      </c>
      <c r="F29" s="65">
        <f>VLOOKUP($A29,'Return Data'!$B$7:$R$2700,11,0)</f>
        <v>37.75</v>
      </c>
      <c r="G29" s="66">
        <f t="shared" si="7"/>
        <v>22</v>
      </c>
      <c r="H29" s="65">
        <f>VLOOKUP($A29,'Return Data'!$B$7:$R$2700,12,0)</f>
        <v>24.9026</v>
      </c>
      <c r="I29" s="66">
        <f t="shared" si="8"/>
        <v>16</v>
      </c>
      <c r="J29" s="65">
        <f>VLOOKUP($A29,'Return Data'!$B$7:$R$2700,13,0)</f>
        <v>22.007000000000001</v>
      </c>
      <c r="K29" s="66">
        <f t="shared" si="9"/>
        <v>16</v>
      </c>
      <c r="L29" s="65"/>
      <c r="M29" s="66"/>
      <c r="N29" s="65"/>
      <c r="O29" s="66"/>
      <c r="P29" s="65"/>
      <c r="Q29" s="66"/>
      <c r="R29" s="65">
        <f>VLOOKUP($A29,'Return Data'!$B$7:$R$2700,16,0)</f>
        <v>11.768599999999999</v>
      </c>
      <c r="S29" s="67">
        <f t="shared" si="4"/>
        <v>16</v>
      </c>
    </row>
    <row r="30" spans="1:19" x14ac:dyDescent="0.3">
      <c r="A30" s="63" t="s">
        <v>1582</v>
      </c>
      <c r="B30" s="64">
        <f>VLOOKUP($A30,'Return Data'!$B$7:$R$2700,3,0)</f>
        <v>44174</v>
      </c>
      <c r="C30" s="65">
        <f>VLOOKUP($A30,'Return Data'!$B$7:$R$2700,4,0)</f>
        <v>17.68</v>
      </c>
      <c r="D30" s="65">
        <f>VLOOKUP($A30,'Return Data'!$B$7:$R$2700,10,0)</f>
        <v>15.5556</v>
      </c>
      <c r="E30" s="66">
        <f t="shared" si="0"/>
        <v>23</v>
      </c>
      <c r="F30" s="65">
        <f>VLOOKUP($A30,'Return Data'!$B$7:$R$2700,11,0)</f>
        <v>45.036900000000003</v>
      </c>
      <c r="G30" s="66">
        <f t="shared" si="7"/>
        <v>15</v>
      </c>
      <c r="H30" s="65">
        <f>VLOOKUP($A30,'Return Data'!$B$7:$R$2700,12,0)</f>
        <v>27.4694</v>
      </c>
      <c r="I30" s="66">
        <f t="shared" si="8"/>
        <v>11</v>
      </c>
      <c r="J30" s="65">
        <f>VLOOKUP($A30,'Return Data'!$B$7:$R$2700,13,0)</f>
        <v>29.428999999999998</v>
      </c>
      <c r="K30" s="66">
        <f t="shared" si="9"/>
        <v>9</v>
      </c>
      <c r="L30" s="65">
        <f>VLOOKUP($A30,'Return Data'!$B$7:$R$2700,17,0)</f>
        <v>14.9283</v>
      </c>
      <c r="M30" s="66">
        <f>RANK(L30,L$8:L$30,0)</f>
        <v>7</v>
      </c>
      <c r="N30" s="65">
        <f>VLOOKUP($A30,'Return Data'!$B$7:$R$2700,14,0)</f>
        <v>2.9091999999999998</v>
      </c>
      <c r="O30" s="66">
        <f>RANK(N30,N$8:N$30,0)</f>
        <v>5</v>
      </c>
      <c r="P30" s="65">
        <f>VLOOKUP($A30,'Return Data'!$B$7:$R$2700,15,0)</f>
        <v>8.4131</v>
      </c>
      <c r="Q30" s="66">
        <f>RANK(P30,P$8:P$30,0)</f>
        <v>10</v>
      </c>
      <c r="R30" s="65">
        <f>VLOOKUP($A30,'Return Data'!$B$7:$R$2700,16,0)</f>
        <v>9.1565999999999992</v>
      </c>
      <c r="S30" s="67">
        <f t="shared" si="4"/>
        <v>20</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21.05661739130435</v>
      </c>
      <c r="E32" s="74"/>
      <c r="F32" s="75">
        <f>AVERAGE(F8:F30)</f>
        <v>47.110969565217395</v>
      </c>
      <c r="G32" s="74"/>
      <c r="H32" s="75">
        <f>AVERAGE(H8:H30)</f>
        <v>30.374190476190467</v>
      </c>
      <c r="I32" s="74"/>
      <c r="J32" s="75">
        <f>AVERAGE(J8:J30)</f>
        <v>29.495928571428564</v>
      </c>
      <c r="K32" s="74"/>
      <c r="L32" s="75">
        <f>AVERAGE(L8:L30)</f>
        <v>11.832006250000001</v>
      </c>
      <c r="M32" s="74"/>
      <c r="N32" s="75">
        <f>AVERAGE(N8:N30)</f>
        <v>1.2623066666666667</v>
      </c>
      <c r="O32" s="74"/>
      <c r="P32" s="75">
        <f>AVERAGE(P8:P30)</f>
        <v>10.520785714285713</v>
      </c>
      <c r="Q32" s="74"/>
      <c r="R32" s="75">
        <f>AVERAGE(R8:R30)</f>
        <v>15.316739130434787</v>
      </c>
      <c r="S32" s="76"/>
    </row>
    <row r="33" spans="1:19" x14ac:dyDescent="0.3">
      <c r="A33" s="73" t="s">
        <v>28</v>
      </c>
      <c r="B33" s="74"/>
      <c r="C33" s="74"/>
      <c r="D33" s="75">
        <f>MIN(D8:D30)</f>
        <v>15.5556</v>
      </c>
      <c r="E33" s="74"/>
      <c r="F33" s="75">
        <f>MIN(F8:F30)</f>
        <v>34.378300000000003</v>
      </c>
      <c r="G33" s="74"/>
      <c r="H33" s="75">
        <f>MIN(H8:H30)</f>
        <v>18.853999999999999</v>
      </c>
      <c r="I33" s="74"/>
      <c r="J33" s="75">
        <f>MIN(J8:J30)</f>
        <v>13.802</v>
      </c>
      <c r="K33" s="74"/>
      <c r="L33" s="75">
        <f>MIN(L8:L30)</f>
        <v>3.1254</v>
      </c>
      <c r="M33" s="74"/>
      <c r="N33" s="75">
        <f>MIN(N8:N30)</f>
        <v>-6.2541000000000002</v>
      </c>
      <c r="O33" s="74"/>
      <c r="P33" s="75">
        <f>MIN(P8:P30)</f>
        <v>5.3464</v>
      </c>
      <c r="Q33" s="74"/>
      <c r="R33" s="75">
        <f>MIN(R8:R30)</f>
        <v>0.77049999999999996</v>
      </c>
      <c r="S33" s="76"/>
    </row>
    <row r="34" spans="1:19" ht="15" thickBot="1" x14ac:dyDescent="0.35">
      <c r="A34" s="77" t="s">
        <v>29</v>
      </c>
      <c r="B34" s="78"/>
      <c r="C34" s="78"/>
      <c r="D34" s="79">
        <f>MAX(D8:D30)</f>
        <v>26.265999999999998</v>
      </c>
      <c r="E34" s="78"/>
      <c r="F34" s="79">
        <f>MAX(F8:F30)</f>
        <v>85.015900000000002</v>
      </c>
      <c r="G34" s="78"/>
      <c r="H34" s="79">
        <f>MAX(H8:H30)</f>
        <v>78.998500000000007</v>
      </c>
      <c r="I34" s="78"/>
      <c r="J34" s="79">
        <f>MAX(J8:J30)</f>
        <v>75.002399999999994</v>
      </c>
      <c r="K34" s="78"/>
      <c r="L34" s="79">
        <f>MAX(L8:L30)</f>
        <v>21.513400000000001</v>
      </c>
      <c r="M34" s="78"/>
      <c r="N34" s="79">
        <f>MAX(N8:N30)</f>
        <v>10.719799999999999</v>
      </c>
      <c r="O34" s="78"/>
      <c r="P34" s="79">
        <f>MAX(P8:P30)</f>
        <v>16.943200000000001</v>
      </c>
      <c r="Q34" s="78"/>
      <c r="R34" s="79">
        <f>MAX(R8:R30)</f>
        <v>42.2</v>
      </c>
      <c r="S34" s="80"/>
    </row>
    <row r="35" spans="1:19" x14ac:dyDescent="0.3">
      <c r="A35" s="112" t="s">
        <v>432</v>
      </c>
    </row>
    <row r="36" spans="1:19" x14ac:dyDescent="0.3">
      <c r="A36" s="14" t="s">
        <v>340</v>
      </c>
    </row>
  </sheetData>
  <sheetProtection algorithmName="SHA-512" hashValue="SUtrdJ+POO7EVnWUW8a8TKLk/FQpNqdE9/PXpReVo7xcRSMAEKzgyYBKzuqj8IDo+BJmqkNQbeld0cCc0o9KqQ==" saltValue="69i1jaFJTlMtxMh6U3gG8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86872E3-F836-4CF8-AE37-078AB82F4DE7}"/>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3DA5-4A16-423F-B6FD-7B38141EC73F}">
  <sheetPr codeName="Sheet39"/>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1656</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1185</v>
      </c>
      <c r="B8" s="64">
        <f>VLOOKUP($A8,'Return Data'!$B$7:$R$2700,3,0)</f>
        <v>44174</v>
      </c>
      <c r="C8" s="65">
        <f>VLOOKUP($A8,'Return Data'!$B$7:$R$2700,4,0)</f>
        <v>327.99</v>
      </c>
      <c r="D8" s="65">
        <f>VLOOKUP($A8,'Return Data'!$B$7:$R$2700,10,0)</f>
        <v>19.892499999999998</v>
      </c>
      <c r="E8" s="66">
        <f t="shared" ref="E8:E33" si="0">RANK(D8,D$8:D$33,0)</f>
        <v>17</v>
      </c>
      <c r="F8" s="65">
        <f>VLOOKUP($A8,'Return Data'!$B$7:$R$2700,11,0)</f>
        <v>38.304900000000004</v>
      </c>
      <c r="G8" s="66">
        <f t="shared" ref="G8:G25" si="1">RANK(F8,F$8:F$33,0)</f>
        <v>14</v>
      </c>
      <c r="H8" s="65">
        <f>VLOOKUP($A8,'Return Data'!$B$7:$R$2700,12,0)</f>
        <v>20.389800000000001</v>
      </c>
      <c r="I8" s="66">
        <f t="shared" ref="I8:I25" si="2">RANK(H8,H$8:H$33,0)</f>
        <v>22</v>
      </c>
      <c r="J8" s="65">
        <f>VLOOKUP($A8,'Return Data'!$B$7:$R$2700,13,0)</f>
        <v>14.8827</v>
      </c>
      <c r="K8" s="66">
        <f t="shared" ref="K8:K21" si="3">RANK(J8,J$8:J$33,0)</f>
        <v>22</v>
      </c>
      <c r="L8" s="65">
        <f>VLOOKUP($A8,'Return Data'!$B$7:$R$2700,17,0)</f>
        <v>6.6536999999999997</v>
      </c>
      <c r="M8" s="66">
        <f t="shared" ref="M8:M21" si="4">RANK(L8,L$8:L$33,0)</f>
        <v>23</v>
      </c>
      <c r="N8" s="65">
        <f>VLOOKUP($A8,'Return Data'!$B$7:$R$2700,14,0)</f>
        <v>-0.98550000000000004</v>
      </c>
      <c r="O8" s="66">
        <f t="shared" ref="O8:O20" si="5">RANK(N8,N$8:N$33,0)</f>
        <v>22</v>
      </c>
      <c r="P8" s="65">
        <f>VLOOKUP($A8,'Return Data'!$B$7:$R$2700,15,0)</f>
        <v>8.4981000000000009</v>
      </c>
      <c r="Q8" s="66">
        <f t="shared" ref="Q8:Q16" si="6">RANK(P8,P$8:P$33,0)</f>
        <v>21</v>
      </c>
      <c r="R8" s="65">
        <f>VLOOKUP($A8,'Return Data'!$B$7:$R$2700,16,0)</f>
        <v>13.5031</v>
      </c>
      <c r="S8" s="67">
        <f t="shared" ref="S8:S33" si="7">RANK(R8,R$8:R$33,0)</f>
        <v>22</v>
      </c>
    </row>
    <row r="9" spans="1:20" x14ac:dyDescent="0.3">
      <c r="A9" s="63" t="s">
        <v>1186</v>
      </c>
      <c r="B9" s="64">
        <f>VLOOKUP($A9,'Return Data'!$B$7:$R$2700,3,0)</f>
        <v>44174</v>
      </c>
      <c r="C9" s="65">
        <f>VLOOKUP($A9,'Return Data'!$B$7:$R$2700,4,0)</f>
        <v>53.26</v>
      </c>
      <c r="D9" s="65">
        <f>VLOOKUP($A9,'Return Data'!$B$7:$R$2700,10,0)</f>
        <v>18.883900000000001</v>
      </c>
      <c r="E9" s="66">
        <f t="shared" si="0"/>
        <v>21</v>
      </c>
      <c r="F9" s="65">
        <f>VLOOKUP($A9,'Return Data'!$B$7:$R$2700,11,0)</f>
        <v>32.454599999999999</v>
      </c>
      <c r="G9" s="66">
        <f t="shared" si="1"/>
        <v>24</v>
      </c>
      <c r="H9" s="65">
        <f>VLOOKUP($A9,'Return Data'!$B$7:$R$2700,12,0)</f>
        <v>25.406199999999998</v>
      </c>
      <c r="I9" s="66">
        <f t="shared" si="2"/>
        <v>16</v>
      </c>
      <c r="J9" s="65">
        <f>VLOOKUP($A9,'Return Data'!$B$7:$R$2700,13,0)</f>
        <v>24.9941</v>
      </c>
      <c r="K9" s="66">
        <f t="shared" si="3"/>
        <v>10</v>
      </c>
      <c r="L9" s="65">
        <f>VLOOKUP($A9,'Return Data'!$B$7:$R$2700,17,0)</f>
        <v>20.9343</v>
      </c>
      <c r="M9" s="66">
        <f t="shared" si="4"/>
        <v>2</v>
      </c>
      <c r="N9" s="65">
        <f>VLOOKUP($A9,'Return Data'!$B$7:$R$2700,14,0)</f>
        <v>14.590199999999999</v>
      </c>
      <c r="O9" s="66">
        <f t="shared" si="5"/>
        <v>1</v>
      </c>
      <c r="P9" s="65">
        <f>VLOOKUP($A9,'Return Data'!$B$7:$R$2700,15,0)</f>
        <v>16.2181</v>
      </c>
      <c r="Q9" s="66">
        <f t="shared" si="6"/>
        <v>1</v>
      </c>
      <c r="R9" s="65">
        <f>VLOOKUP($A9,'Return Data'!$B$7:$R$2700,16,0)</f>
        <v>18.654399999999999</v>
      </c>
      <c r="S9" s="67">
        <f t="shared" si="7"/>
        <v>5</v>
      </c>
    </row>
    <row r="10" spans="1:20" x14ac:dyDescent="0.3">
      <c r="A10" s="63" t="s">
        <v>1189</v>
      </c>
      <c r="B10" s="64">
        <f>VLOOKUP($A10,'Return Data'!$B$7:$R$2700,3,0)</f>
        <v>44174</v>
      </c>
      <c r="C10" s="65">
        <f>VLOOKUP($A10,'Return Data'!$B$7:$R$2700,4,0)</f>
        <v>12.02</v>
      </c>
      <c r="D10" s="65">
        <f>VLOOKUP($A10,'Return Data'!$B$7:$R$2700,10,0)</f>
        <v>21.783200000000001</v>
      </c>
      <c r="E10" s="66">
        <f t="shared" si="0"/>
        <v>11</v>
      </c>
      <c r="F10" s="65">
        <f>VLOOKUP($A10,'Return Data'!$B$7:$R$2700,11,0)</f>
        <v>39.6051</v>
      </c>
      <c r="G10" s="66">
        <f t="shared" si="1"/>
        <v>13</v>
      </c>
      <c r="H10" s="65">
        <f>VLOOKUP($A10,'Return Data'!$B$7:$R$2700,12,0)</f>
        <v>31.798200000000001</v>
      </c>
      <c r="I10" s="66">
        <f t="shared" si="2"/>
        <v>4</v>
      </c>
      <c r="J10" s="65">
        <f>VLOOKUP($A10,'Return Data'!$B$7:$R$2700,13,0)</f>
        <v>31.6539</v>
      </c>
      <c r="K10" s="66">
        <f t="shared" si="3"/>
        <v>3</v>
      </c>
      <c r="L10" s="65">
        <f>VLOOKUP($A10,'Return Data'!$B$7:$R$2700,17,0)</f>
        <v>16.337700000000002</v>
      </c>
      <c r="M10" s="66">
        <f t="shared" si="4"/>
        <v>9</v>
      </c>
      <c r="N10" s="65">
        <f>VLOOKUP($A10,'Return Data'!$B$7:$R$2700,14,0)</f>
        <v>5.0354999999999999</v>
      </c>
      <c r="O10" s="66">
        <f t="shared" si="5"/>
        <v>12</v>
      </c>
      <c r="P10" s="65">
        <f>VLOOKUP($A10,'Return Data'!$B$7:$R$2700,15,0)</f>
        <v>9.9987999999999992</v>
      </c>
      <c r="Q10" s="66">
        <f t="shared" si="6"/>
        <v>17</v>
      </c>
      <c r="R10" s="65">
        <f>VLOOKUP($A10,'Return Data'!$B$7:$R$2700,16,0)</f>
        <v>6.2618</v>
      </c>
      <c r="S10" s="67">
        <f t="shared" si="7"/>
        <v>25</v>
      </c>
    </row>
    <row r="11" spans="1:20" x14ac:dyDescent="0.3">
      <c r="A11" s="63" t="s">
        <v>1191</v>
      </c>
      <c r="B11" s="64">
        <f>VLOOKUP($A11,'Return Data'!$B$7:$R$2700,3,0)</f>
        <v>44174</v>
      </c>
      <c r="C11" s="65">
        <f>VLOOKUP($A11,'Return Data'!$B$7:$R$2700,4,0)</f>
        <v>43.688000000000002</v>
      </c>
      <c r="D11" s="65">
        <f>VLOOKUP($A11,'Return Data'!$B$7:$R$2700,10,0)</f>
        <v>19.6112</v>
      </c>
      <c r="E11" s="66">
        <f t="shared" si="0"/>
        <v>18</v>
      </c>
      <c r="F11" s="65">
        <f>VLOOKUP($A11,'Return Data'!$B$7:$R$2700,11,0)</f>
        <v>34.797899999999998</v>
      </c>
      <c r="G11" s="66">
        <f t="shared" si="1"/>
        <v>21</v>
      </c>
      <c r="H11" s="65">
        <f>VLOOKUP($A11,'Return Data'!$B$7:$R$2700,12,0)</f>
        <v>26.3645</v>
      </c>
      <c r="I11" s="66">
        <f t="shared" si="2"/>
        <v>12</v>
      </c>
      <c r="J11" s="65">
        <f>VLOOKUP($A11,'Return Data'!$B$7:$R$2700,13,0)</f>
        <v>24.509799999999998</v>
      </c>
      <c r="K11" s="66">
        <f t="shared" si="3"/>
        <v>13</v>
      </c>
      <c r="L11" s="65">
        <f>VLOOKUP($A11,'Return Data'!$B$7:$R$2700,17,0)</f>
        <v>16.1297</v>
      </c>
      <c r="M11" s="66">
        <f t="shared" si="4"/>
        <v>11</v>
      </c>
      <c r="N11" s="65">
        <f>VLOOKUP($A11,'Return Data'!$B$7:$R$2700,14,0)</f>
        <v>3.8367</v>
      </c>
      <c r="O11" s="66">
        <f t="shared" si="5"/>
        <v>15</v>
      </c>
      <c r="P11" s="65">
        <f>VLOOKUP($A11,'Return Data'!$B$7:$R$2700,15,0)</f>
        <v>11.6142</v>
      </c>
      <c r="Q11" s="66">
        <f t="shared" si="6"/>
        <v>14</v>
      </c>
      <c r="R11" s="65">
        <f>VLOOKUP($A11,'Return Data'!$B$7:$R$2700,16,0)</f>
        <v>17.109400000000001</v>
      </c>
      <c r="S11" s="67">
        <f t="shared" si="7"/>
        <v>15</v>
      </c>
    </row>
    <row r="12" spans="1:20" x14ac:dyDescent="0.3">
      <c r="A12" s="63" t="s">
        <v>1192</v>
      </c>
      <c r="B12" s="64">
        <f>VLOOKUP($A12,'Return Data'!$B$7:$R$2700,3,0)</f>
        <v>44174</v>
      </c>
      <c r="C12" s="65">
        <f>VLOOKUP($A12,'Return Data'!$B$7:$R$2700,4,0)</f>
        <v>74.893000000000001</v>
      </c>
      <c r="D12" s="65">
        <f>VLOOKUP($A12,'Return Data'!$B$7:$R$2700,10,0)</f>
        <v>18.943899999999999</v>
      </c>
      <c r="E12" s="66">
        <f t="shared" si="0"/>
        <v>20</v>
      </c>
      <c r="F12" s="65">
        <f>VLOOKUP($A12,'Return Data'!$B$7:$R$2700,11,0)</f>
        <v>36.248399999999997</v>
      </c>
      <c r="G12" s="66">
        <f t="shared" si="1"/>
        <v>17</v>
      </c>
      <c r="H12" s="65">
        <f>VLOOKUP($A12,'Return Data'!$B$7:$R$2700,12,0)</f>
        <v>25.830400000000001</v>
      </c>
      <c r="I12" s="66">
        <f t="shared" si="2"/>
        <v>15</v>
      </c>
      <c r="J12" s="65">
        <f>VLOOKUP($A12,'Return Data'!$B$7:$R$2700,13,0)</f>
        <v>26.645399999999999</v>
      </c>
      <c r="K12" s="66">
        <f t="shared" si="3"/>
        <v>8</v>
      </c>
      <c r="L12" s="65">
        <f>VLOOKUP($A12,'Return Data'!$B$7:$R$2700,17,0)</f>
        <v>19.166699999999999</v>
      </c>
      <c r="M12" s="66">
        <f t="shared" si="4"/>
        <v>3</v>
      </c>
      <c r="N12" s="65">
        <f>VLOOKUP($A12,'Return Data'!$B$7:$R$2700,14,0)</f>
        <v>8.6372</v>
      </c>
      <c r="O12" s="66">
        <f t="shared" si="5"/>
        <v>5</v>
      </c>
      <c r="P12" s="65">
        <f>VLOOKUP($A12,'Return Data'!$B$7:$R$2700,15,0)</f>
        <v>15.513500000000001</v>
      </c>
      <c r="Q12" s="66">
        <f t="shared" si="6"/>
        <v>2</v>
      </c>
      <c r="R12" s="65">
        <f>VLOOKUP($A12,'Return Data'!$B$7:$R$2700,16,0)</f>
        <v>17.9498</v>
      </c>
      <c r="S12" s="67">
        <f t="shared" si="7"/>
        <v>12</v>
      </c>
    </row>
    <row r="13" spans="1:20" x14ac:dyDescent="0.3">
      <c r="A13" s="63" t="s">
        <v>1194</v>
      </c>
      <c r="B13" s="64">
        <f>VLOOKUP($A13,'Return Data'!$B$7:$R$2700,3,0)</f>
        <v>44174</v>
      </c>
      <c r="C13" s="65">
        <f>VLOOKUP($A13,'Return Data'!$B$7:$R$2700,4,0)</f>
        <v>36.4</v>
      </c>
      <c r="D13" s="65">
        <f>VLOOKUP($A13,'Return Data'!$B$7:$R$2700,10,0)</f>
        <v>22.287199999999999</v>
      </c>
      <c r="E13" s="66">
        <f t="shared" si="0"/>
        <v>7</v>
      </c>
      <c r="F13" s="65">
        <f>VLOOKUP($A13,'Return Data'!$B$7:$R$2700,11,0)</f>
        <v>43.879199999999997</v>
      </c>
      <c r="G13" s="66">
        <f t="shared" si="1"/>
        <v>5</v>
      </c>
      <c r="H13" s="65">
        <f>VLOOKUP($A13,'Return Data'!$B$7:$R$2700,12,0)</f>
        <v>29.206299999999999</v>
      </c>
      <c r="I13" s="66">
        <f t="shared" si="2"/>
        <v>8</v>
      </c>
      <c r="J13" s="65">
        <f>VLOOKUP($A13,'Return Data'!$B$7:$R$2700,13,0)</f>
        <v>28.776599999999998</v>
      </c>
      <c r="K13" s="66">
        <f t="shared" si="3"/>
        <v>5</v>
      </c>
      <c r="L13" s="65">
        <f>VLOOKUP($A13,'Return Data'!$B$7:$R$2700,17,0)</f>
        <v>17.884</v>
      </c>
      <c r="M13" s="66">
        <f t="shared" si="4"/>
        <v>6</v>
      </c>
      <c r="N13" s="65">
        <f>VLOOKUP($A13,'Return Data'!$B$7:$R$2700,14,0)</f>
        <v>6.3221999999999996</v>
      </c>
      <c r="O13" s="66">
        <f t="shared" si="5"/>
        <v>10</v>
      </c>
      <c r="P13" s="65">
        <f>VLOOKUP($A13,'Return Data'!$B$7:$R$2700,15,0)</f>
        <v>13.4703</v>
      </c>
      <c r="Q13" s="66">
        <f t="shared" si="6"/>
        <v>5</v>
      </c>
      <c r="R13" s="65">
        <f>VLOOKUP($A13,'Return Data'!$B$7:$R$2700,16,0)</f>
        <v>18.934000000000001</v>
      </c>
      <c r="S13" s="67">
        <f t="shared" si="7"/>
        <v>4</v>
      </c>
    </row>
    <row r="14" spans="1:20" x14ac:dyDescent="0.3">
      <c r="A14" s="63" t="s">
        <v>1197</v>
      </c>
      <c r="B14" s="64">
        <f>VLOOKUP($A14,'Return Data'!$B$7:$R$2700,3,0)</f>
        <v>44174</v>
      </c>
      <c r="C14" s="65">
        <f>VLOOKUP($A14,'Return Data'!$B$7:$R$2700,4,0)</f>
        <v>1212.5146</v>
      </c>
      <c r="D14" s="65">
        <f>VLOOKUP($A14,'Return Data'!$B$7:$R$2700,10,0)</f>
        <v>25.673500000000001</v>
      </c>
      <c r="E14" s="66">
        <f t="shared" si="0"/>
        <v>1</v>
      </c>
      <c r="F14" s="65">
        <f>VLOOKUP($A14,'Return Data'!$B$7:$R$2700,11,0)</f>
        <v>40.448900000000002</v>
      </c>
      <c r="G14" s="66">
        <f t="shared" si="1"/>
        <v>12</v>
      </c>
      <c r="H14" s="65">
        <f>VLOOKUP($A14,'Return Data'!$B$7:$R$2700,12,0)</f>
        <v>26.656099999999999</v>
      </c>
      <c r="I14" s="66">
        <f t="shared" si="2"/>
        <v>11</v>
      </c>
      <c r="J14" s="65">
        <f>VLOOKUP($A14,'Return Data'!$B$7:$R$2700,13,0)</f>
        <v>18.854399999999998</v>
      </c>
      <c r="K14" s="66">
        <f t="shared" si="3"/>
        <v>21</v>
      </c>
      <c r="L14" s="65">
        <f>VLOOKUP($A14,'Return Data'!$B$7:$R$2700,17,0)</f>
        <v>12.9247</v>
      </c>
      <c r="M14" s="66">
        <f t="shared" si="4"/>
        <v>16</v>
      </c>
      <c r="N14" s="65">
        <f>VLOOKUP($A14,'Return Data'!$B$7:$R$2700,14,0)</f>
        <v>5.5692000000000004</v>
      </c>
      <c r="O14" s="66">
        <f t="shared" si="5"/>
        <v>11</v>
      </c>
      <c r="P14" s="65">
        <f>VLOOKUP($A14,'Return Data'!$B$7:$R$2700,15,0)</f>
        <v>12.537000000000001</v>
      </c>
      <c r="Q14" s="66">
        <f t="shared" si="6"/>
        <v>12</v>
      </c>
      <c r="R14" s="65">
        <f>VLOOKUP($A14,'Return Data'!$B$7:$R$2700,16,0)</f>
        <v>17.6616</v>
      </c>
      <c r="S14" s="67">
        <f t="shared" si="7"/>
        <v>14</v>
      </c>
    </row>
    <row r="15" spans="1:20" x14ac:dyDescent="0.3">
      <c r="A15" s="63" t="s">
        <v>1199</v>
      </c>
      <c r="B15" s="64">
        <f>VLOOKUP($A15,'Return Data'!$B$7:$R$2700,3,0)</f>
        <v>44174</v>
      </c>
      <c r="C15" s="65">
        <f>VLOOKUP($A15,'Return Data'!$B$7:$R$2700,4,0)</f>
        <v>68.706000000000003</v>
      </c>
      <c r="D15" s="65">
        <f>VLOOKUP($A15,'Return Data'!$B$7:$R$2700,10,0)</f>
        <v>21.912099999999999</v>
      </c>
      <c r="E15" s="66">
        <f t="shared" si="0"/>
        <v>9</v>
      </c>
      <c r="F15" s="65">
        <f>VLOOKUP($A15,'Return Data'!$B$7:$R$2700,11,0)</f>
        <v>42.177799999999998</v>
      </c>
      <c r="G15" s="66">
        <f t="shared" si="1"/>
        <v>8</v>
      </c>
      <c r="H15" s="65">
        <f>VLOOKUP($A15,'Return Data'!$B$7:$R$2700,12,0)</f>
        <v>27.3796</v>
      </c>
      <c r="I15" s="66">
        <f t="shared" si="2"/>
        <v>9</v>
      </c>
      <c r="J15" s="65">
        <f>VLOOKUP($A15,'Return Data'!$B$7:$R$2700,13,0)</f>
        <v>23.5075</v>
      </c>
      <c r="K15" s="66">
        <f t="shared" si="3"/>
        <v>16</v>
      </c>
      <c r="L15" s="65">
        <f>VLOOKUP($A15,'Return Data'!$B$7:$R$2700,17,0)</f>
        <v>12.7796</v>
      </c>
      <c r="M15" s="66">
        <f t="shared" si="4"/>
        <v>17</v>
      </c>
      <c r="N15" s="65">
        <f>VLOOKUP($A15,'Return Data'!$B$7:$R$2700,14,0)</f>
        <v>4.5655000000000001</v>
      </c>
      <c r="O15" s="66">
        <f t="shared" si="5"/>
        <v>14</v>
      </c>
      <c r="P15" s="65">
        <f>VLOOKUP($A15,'Return Data'!$B$7:$R$2700,15,0)</f>
        <v>12.8774</v>
      </c>
      <c r="Q15" s="66">
        <f t="shared" si="6"/>
        <v>10</v>
      </c>
      <c r="R15" s="65">
        <f>VLOOKUP($A15,'Return Data'!$B$7:$R$2700,16,0)</f>
        <v>17.843900000000001</v>
      </c>
      <c r="S15" s="67">
        <f t="shared" si="7"/>
        <v>13</v>
      </c>
    </row>
    <row r="16" spans="1:20" x14ac:dyDescent="0.3">
      <c r="A16" s="63" t="s">
        <v>1201</v>
      </c>
      <c r="B16" s="64">
        <f>VLOOKUP($A16,'Return Data'!$B$7:$R$2700,3,0)</f>
        <v>44174</v>
      </c>
      <c r="C16" s="65">
        <f>VLOOKUP($A16,'Return Data'!$B$7:$R$2700,4,0)</f>
        <v>118.17</v>
      </c>
      <c r="D16" s="65">
        <f>VLOOKUP($A16,'Return Data'!$B$7:$R$2700,10,0)</f>
        <v>21.812200000000001</v>
      </c>
      <c r="E16" s="66">
        <f t="shared" si="0"/>
        <v>10</v>
      </c>
      <c r="F16" s="65">
        <f>VLOOKUP($A16,'Return Data'!$B$7:$R$2700,11,0)</f>
        <v>44.320999999999998</v>
      </c>
      <c r="G16" s="66">
        <f t="shared" si="1"/>
        <v>4</v>
      </c>
      <c r="H16" s="65">
        <f>VLOOKUP($A16,'Return Data'!$B$7:$R$2700,12,0)</f>
        <v>31.5778</v>
      </c>
      <c r="I16" s="66">
        <f t="shared" si="2"/>
        <v>6</v>
      </c>
      <c r="J16" s="65">
        <f>VLOOKUP($A16,'Return Data'!$B$7:$R$2700,13,0)</f>
        <v>19.074999999999999</v>
      </c>
      <c r="K16" s="66">
        <f t="shared" si="3"/>
        <v>20</v>
      </c>
      <c r="L16" s="65">
        <f>VLOOKUP($A16,'Return Data'!$B$7:$R$2700,17,0)</f>
        <v>10.848699999999999</v>
      </c>
      <c r="M16" s="66">
        <f t="shared" si="4"/>
        <v>20</v>
      </c>
      <c r="N16" s="65">
        <f>VLOOKUP($A16,'Return Data'!$B$7:$R$2700,14,0)</f>
        <v>3.4813999999999998</v>
      </c>
      <c r="O16" s="66">
        <f t="shared" si="5"/>
        <v>17</v>
      </c>
      <c r="P16" s="65">
        <f>VLOOKUP($A16,'Return Data'!$B$7:$R$2700,15,0)</f>
        <v>11.123200000000001</v>
      </c>
      <c r="Q16" s="66">
        <f t="shared" si="6"/>
        <v>16</v>
      </c>
      <c r="R16" s="65">
        <f>VLOOKUP($A16,'Return Data'!$B$7:$R$2700,16,0)</f>
        <v>16.9343</v>
      </c>
      <c r="S16" s="67">
        <f t="shared" si="7"/>
        <v>17</v>
      </c>
    </row>
    <row r="17" spans="1:19" x14ac:dyDescent="0.3">
      <c r="A17" s="63" t="s">
        <v>1203</v>
      </c>
      <c r="B17" s="64">
        <f>VLOOKUP($A17,'Return Data'!$B$7:$R$2700,3,0)</f>
        <v>44174</v>
      </c>
      <c r="C17" s="65">
        <f>VLOOKUP($A17,'Return Data'!$B$7:$R$2700,4,0)</f>
        <v>13.47</v>
      </c>
      <c r="D17" s="65">
        <f>VLOOKUP($A17,'Return Data'!$B$7:$R$2700,10,0)</f>
        <v>20.807200000000002</v>
      </c>
      <c r="E17" s="66">
        <f t="shared" si="0"/>
        <v>13</v>
      </c>
      <c r="F17" s="65">
        <f>VLOOKUP($A17,'Return Data'!$B$7:$R$2700,11,0)</f>
        <v>38.153799999999997</v>
      </c>
      <c r="G17" s="66">
        <f t="shared" si="1"/>
        <v>15</v>
      </c>
      <c r="H17" s="65">
        <f>VLOOKUP($A17,'Return Data'!$B$7:$R$2700,12,0)</f>
        <v>26.005600000000001</v>
      </c>
      <c r="I17" s="66">
        <f t="shared" si="2"/>
        <v>14</v>
      </c>
      <c r="J17" s="65">
        <f>VLOOKUP($A17,'Return Data'!$B$7:$R$2700,13,0)</f>
        <v>24.6068</v>
      </c>
      <c r="K17" s="66">
        <f t="shared" si="3"/>
        <v>12</v>
      </c>
      <c r="L17" s="65">
        <f>VLOOKUP($A17,'Return Data'!$B$7:$R$2700,17,0)</f>
        <v>11.6286</v>
      </c>
      <c r="M17" s="66">
        <f t="shared" si="4"/>
        <v>19</v>
      </c>
      <c r="N17" s="65">
        <f>VLOOKUP($A17,'Return Data'!$B$7:$R$2700,14,0)</f>
        <v>3.3498000000000001</v>
      </c>
      <c r="O17" s="66">
        <f t="shared" si="5"/>
        <v>18</v>
      </c>
      <c r="P17" s="65"/>
      <c r="Q17" s="66"/>
      <c r="R17" s="65">
        <f>VLOOKUP($A17,'Return Data'!$B$7:$R$2700,16,0)</f>
        <v>7.9926000000000004</v>
      </c>
      <c r="S17" s="67">
        <f t="shared" si="7"/>
        <v>24</v>
      </c>
    </row>
    <row r="18" spans="1:19" x14ac:dyDescent="0.3">
      <c r="A18" s="63" t="s">
        <v>1205</v>
      </c>
      <c r="B18" s="64">
        <f>VLOOKUP($A18,'Return Data'!$B$7:$R$2700,3,0)</f>
        <v>44174</v>
      </c>
      <c r="C18" s="65">
        <f>VLOOKUP($A18,'Return Data'!$B$7:$R$2700,4,0)</f>
        <v>68.42</v>
      </c>
      <c r="D18" s="65">
        <f>VLOOKUP($A18,'Return Data'!$B$7:$R$2700,10,0)</f>
        <v>18.970600000000001</v>
      </c>
      <c r="E18" s="66">
        <f t="shared" si="0"/>
        <v>19</v>
      </c>
      <c r="F18" s="65">
        <f>VLOOKUP($A18,'Return Data'!$B$7:$R$2700,11,0)</f>
        <v>33.1387</v>
      </c>
      <c r="G18" s="66">
        <f t="shared" si="1"/>
        <v>23</v>
      </c>
      <c r="H18" s="65">
        <f>VLOOKUP($A18,'Return Data'!$B$7:$R$2700,12,0)</f>
        <v>22.287800000000001</v>
      </c>
      <c r="I18" s="66">
        <f t="shared" si="2"/>
        <v>21</v>
      </c>
      <c r="J18" s="65">
        <f>VLOOKUP($A18,'Return Data'!$B$7:$R$2700,13,0)</f>
        <v>24.785699999999999</v>
      </c>
      <c r="K18" s="66">
        <f t="shared" si="3"/>
        <v>11</v>
      </c>
      <c r="L18" s="65">
        <f>VLOOKUP($A18,'Return Data'!$B$7:$R$2700,17,0)</f>
        <v>16.6252</v>
      </c>
      <c r="M18" s="66">
        <f t="shared" si="4"/>
        <v>8</v>
      </c>
      <c r="N18" s="65">
        <f>VLOOKUP($A18,'Return Data'!$B$7:$R$2700,14,0)</f>
        <v>8.7865000000000002</v>
      </c>
      <c r="O18" s="66">
        <f t="shared" si="5"/>
        <v>4</v>
      </c>
      <c r="P18" s="65">
        <f>VLOOKUP($A18,'Return Data'!$B$7:$R$2700,15,0)</f>
        <v>14.632300000000001</v>
      </c>
      <c r="Q18" s="66">
        <f>RANK(P18,P$8:P$33,0)</f>
        <v>4</v>
      </c>
      <c r="R18" s="65">
        <f>VLOOKUP($A18,'Return Data'!$B$7:$R$2700,16,0)</f>
        <v>18.6008</v>
      </c>
      <c r="S18" s="67">
        <f t="shared" si="7"/>
        <v>6</v>
      </c>
    </row>
    <row r="19" spans="1:19" x14ac:dyDescent="0.3">
      <c r="A19" s="63" t="s">
        <v>1207</v>
      </c>
      <c r="B19" s="64">
        <f>VLOOKUP($A19,'Return Data'!$B$7:$R$2700,3,0)</f>
        <v>44174</v>
      </c>
      <c r="C19" s="65">
        <f>VLOOKUP($A19,'Return Data'!$B$7:$R$2700,4,0)</f>
        <v>53.253</v>
      </c>
      <c r="D19" s="65">
        <f>VLOOKUP($A19,'Return Data'!$B$7:$R$2700,10,0)</f>
        <v>23.803899999999999</v>
      </c>
      <c r="E19" s="66">
        <f t="shared" si="0"/>
        <v>6</v>
      </c>
      <c r="F19" s="65">
        <f>VLOOKUP($A19,'Return Data'!$B$7:$R$2700,11,0)</f>
        <v>41.769799999999996</v>
      </c>
      <c r="G19" s="66">
        <f t="shared" si="1"/>
        <v>10</v>
      </c>
      <c r="H19" s="65">
        <f>VLOOKUP($A19,'Return Data'!$B$7:$R$2700,12,0)</f>
        <v>26.227799999999998</v>
      </c>
      <c r="I19" s="66">
        <f t="shared" si="2"/>
        <v>13</v>
      </c>
      <c r="J19" s="65">
        <f>VLOOKUP($A19,'Return Data'!$B$7:$R$2700,13,0)</f>
        <v>23.657299999999999</v>
      </c>
      <c r="K19" s="66">
        <f t="shared" si="3"/>
        <v>15</v>
      </c>
      <c r="L19" s="65">
        <f>VLOOKUP($A19,'Return Data'!$B$7:$R$2700,17,0)</f>
        <v>18.016100000000002</v>
      </c>
      <c r="M19" s="66">
        <f t="shared" si="4"/>
        <v>5</v>
      </c>
      <c r="N19" s="65">
        <f>VLOOKUP($A19,'Return Data'!$B$7:$R$2700,14,0)</f>
        <v>7.5289000000000001</v>
      </c>
      <c r="O19" s="66">
        <f t="shared" si="5"/>
        <v>6</v>
      </c>
      <c r="P19" s="65">
        <f>VLOOKUP($A19,'Return Data'!$B$7:$R$2700,15,0)</f>
        <v>15.1534</v>
      </c>
      <c r="Q19" s="66">
        <f>RANK(P19,P$8:P$33,0)</f>
        <v>3</v>
      </c>
      <c r="R19" s="65">
        <f>VLOOKUP($A19,'Return Data'!$B$7:$R$2700,16,0)</f>
        <v>18.410299999999999</v>
      </c>
      <c r="S19" s="67">
        <f t="shared" si="7"/>
        <v>8</v>
      </c>
    </row>
    <row r="20" spans="1:19" x14ac:dyDescent="0.3">
      <c r="A20" s="63" t="s">
        <v>1208</v>
      </c>
      <c r="B20" s="64">
        <f>VLOOKUP($A20,'Return Data'!$B$7:$R$2700,3,0)</f>
        <v>44174</v>
      </c>
      <c r="C20" s="65">
        <f>VLOOKUP($A20,'Return Data'!$B$7:$R$2700,4,0)</f>
        <v>165.86</v>
      </c>
      <c r="D20" s="65">
        <f>VLOOKUP($A20,'Return Data'!$B$7:$R$2700,10,0)</f>
        <v>17.9407</v>
      </c>
      <c r="E20" s="66">
        <f t="shared" si="0"/>
        <v>24</v>
      </c>
      <c r="F20" s="65">
        <f>VLOOKUP($A20,'Return Data'!$B$7:$R$2700,11,0)</f>
        <v>35.208300000000001</v>
      </c>
      <c r="G20" s="66">
        <f t="shared" si="1"/>
        <v>20</v>
      </c>
      <c r="H20" s="65">
        <f>VLOOKUP($A20,'Return Data'!$B$7:$R$2700,12,0)</f>
        <v>22.922999999999998</v>
      </c>
      <c r="I20" s="66">
        <f t="shared" si="2"/>
        <v>20</v>
      </c>
      <c r="J20" s="65">
        <f>VLOOKUP($A20,'Return Data'!$B$7:$R$2700,13,0)</f>
        <v>20.354099999999999</v>
      </c>
      <c r="K20" s="66">
        <f t="shared" si="3"/>
        <v>18</v>
      </c>
      <c r="L20" s="65">
        <f>VLOOKUP($A20,'Return Data'!$B$7:$R$2700,17,0)</f>
        <v>10.8238</v>
      </c>
      <c r="M20" s="66">
        <f t="shared" si="4"/>
        <v>21</v>
      </c>
      <c r="N20" s="65">
        <f>VLOOKUP($A20,'Return Data'!$B$7:$R$2700,14,0)</f>
        <v>3.0272999999999999</v>
      </c>
      <c r="O20" s="66">
        <f t="shared" si="5"/>
        <v>19</v>
      </c>
      <c r="P20" s="65">
        <f>VLOOKUP($A20,'Return Data'!$B$7:$R$2700,15,0)</f>
        <v>13.242900000000001</v>
      </c>
      <c r="Q20" s="66">
        <f>RANK(P20,P$8:P$33,0)</f>
        <v>8</v>
      </c>
      <c r="R20" s="65">
        <f>VLOOKUP($A20,'Return Data'!$B$7:$R$2700,16,0)</f>
        <v>18.5716</v>
      </c>
      <c r="S20" s="67">
        <f t="shared" si="7"/>
        <v>7</v>
      </c>
    </row>
    <row r="21" spans="1:19" x14ac:dyDescent="0.3">
      <c r="A21" s="63" t="s">
        <v>1210</v>
      </c>
      <c r="B21" s="64">
        <f>VLOOKUP($A21,'Return Data'!$B$7:$R$2700,3,0)</f>
        <v>44174</v>
      </c>
      <c r="C21" s="65">
        <f>VLOOKUP($A21,'Return Data'!$B$7:$R$2700,4,0)</f>
        <v>11.8857</v>
      </c>
      <c r="D21" s="65">
        <f>VLOOKUP($A21,'Return Data'!$B$7:$R$2700,10,0)</f>
        <v>16.735900000000001</v>
      </c>
      <c r="E21" s="66">
        <f t="shared" si="0"/>
        <v>25</v>
      </c>
      <c r="F21" s="65">
        <f>VLOOKUP($A21,'Return Data'!$B$7:$R$2700,11,0)</f>
        <v>29.633400000000002</v>
      </c>
      <c r="G21" s="66">
        <f t="shared" si="1"/>
        <v>26</v>
      </c>
      <c r="H21" s="65">
        <f>VLOOKUP($A21,'Return Data'!$B$7:$R$2700,12,0)</f>
        <v>19.604500000000002</v>
      </c>
      <c r="I21" s="66">
        <f t="shared" si="2"/>
        <v>23</v>
      </c>
      <c r="J21" s="65">
        <f>VLOOKUP($A21,'Return Data'!$B$7:$R$2700,13,0)</f>
        <v>19.0809</v>
      </c>
      <c r="K21" s="66">
        <f t="shared" si="3"/>
        <v>19</v>
      </c>
      <c r="L21" s="65">
        <f>VLOOKUP($A21,'Return Data'!$B$7:$R$2700,17,0)</f>
        <v>13.523400000000001</v>
      </c>
      <c r="M21" s="66">
        <f t="shared" si="4"/>
        <v>15</v>
      </c>
      <c r="N21" s="65"/>
      <c r="O21" s="66"/>
      <c r="P21" s="65"/>
      <c r="Q21" s="66"/>
      <c r="R21" s="65">
        <f>VLOOKUP($A21,'Return Data'!$B$7:$R$2700,16,0)</f>
        <v>6.2257999999999996</v>
      </c>
      <c r="S21" s="67">
        <f t="shared" si="7"/>
        <v>26</v>
      </c>
    </row>
    <row r="22" spans="1:19" x14ac:dyDescent="0.3">
      <c r="A22" s="63" t="s">
        <v>1212</v>
      </c>
      <c r="B22" s="64">
        <f>VLOOKUP($A22,'Return Data'!$B$7:$R$2700,3,0)</f>
        <v>44174</v>
      </c>
      <c r="C22" s="65">
        <f>VLOOKUP($A22,'Return Data'!$B$7:$R$2700,4,0)</f>
        <v>14.04</v>
      </c>
      <c r="D22" s="65">
        <f>VLOOKUP($A22,'Return Data'!$B$7:$R$2700,10,0)</f>
        <v>24.977699999999999</v>
      </c>
      <c r="E22" s="66">
        <f t="shared" si="0"/>
        <v>3</v>
      </c>
      <c r="F22" s="65">
        <f>VLOOKUP($A22,'Return Data'!$B$7:$R$2700,11,0)</f>
        <v>45.101300000000002</v>
      </c>
      <c r="G22" s="66">
        <f t="shared" si="1"/>
        <v>3</v>
      </c>
      <c r="H22" s="65">
        <f>VLOOKUP($A22,'Return Data'!$B$7:$R$2700,12,0)</f>
        <v>33.345999999999997</v>
      </c>
      <c r="I22" s="66">
        <f t="shared" si="2"/>
        <v>3</v>
      </c>
      <c r="J22" s="65">
        <f>VLOOKUP($A22,'Return Data'!$B$7:$R$2700,13,0)</f>
        <v>27.116299999999999</v>
      </c>
      <c r="K22" s="66">
        <f>RANK(J22,J$8:J$33,0)</f>
        <v>7</v>
      </c>
      <c r="L22" s="65"/>
      <c r="M22" s="66"/>
      <c r="N22" s="65"/>
      <c r="O22" s="66"/>
      <c r="P22" s="65"/>
      <c r="Q22" s="66"/>
      <c r="R22" s="65">
        <f>VLOOKUP($A22,'Return Data'!$B$7:$R$2700,16,0)</f>
        <v>28.1721</v>
      </c>
      <c r="S22" s="67">
        <f t="shared" si="7"/>
        <v>2</v>
      </c>
    </row>
    <row r="23" spans="1:19" x14ac:dyDescent="0.3">
      <c r="A23" s="63" t="s">
        <v>1214</v>
      </c>
      <c r="B23" s="64">
        <f>VLOOKUP($A23,'Return Data'!$B$7:$R$2700,3,0)</f>
        <v>44174</v>
      </c>
      <c r="C23" s="65">
        <f>VLOOKUP($A23,'Return Data'!$B$7:$R$2700,4,0)</f>
        <v>30.742799999999999</v>
      </c>
      <c r="D23" s="65">
        <f>VLOOKUP($A23,'Return Data'!$B$7:$R$2700,10,0)</f>
        <v>18.034500000000001</v>
      </c>
      <c r="E23" s="66">
        <f t="shared" si="0"/>
        <v>23</v>
      </c>
      <c r="F23" s="65">
        <f>VLOOKUP($A23,'Return Data'!$B$7:$R$2700,11,0)</f>
        <v>36.227200000000003</v>
      </c>
      <c r="G23" s="66">
        <f t="shared" si="1"/>
        <v>18</v>
      </c>
      <c r="H23" s="65">
        <f>VLOOKUP($A23,'Return Data'!$B$7:$R$2700,12,0)</f>
        <v>9.3582999999999998</v>
      </c>
      <c r="I23" s="66">
        <f t="shared" si="2"/>
        <v>25</v>
      </c>
      <c r="J23" s="65">
        <f>VLOOKUP($A23,'Return Data'!$B$7:$R$2700,13,0)</f>
        <v>8.6902000000000008</v>
      </c>
      <c r="K23" s="66">
        <f>RANK(J23,J$8:J$33,0)</f>
        <v>24</v>
      </c>
      <c r="L23" s="65">
        <f>VLOOKUP($A23,'Return Data'!$B$7:$R$2700,17,0)</f>
        <v>11.6602</v>
      </c>
      <c r="M23" s="66">
        <f>RANK(L23,L$8:L$33,0)</f>
        <v>18</v>
      </c>
      <c r="N23" s="65">
        <f>VLOOKUP($A23,'Return Data'!$B$7:$R$2700,14,0)</f>
        <v>2.9851000000000001</v>
      </c>
      <c r="O23" s="66">
        <f>RANK(N23,N$8:N$33,0)</f>
        <v>20</v>
      </c>
      <c r="P23" s="65">
        <f>VLOOKUP($A23,'Return Data'!$B$7:$R$2700,15,0)</f>
        <v>9.3617000000000008</v>
      </c>
      <c r="Q23" s="66">
        <f>RANK(P23,P$8:P$33,0)</f>
        <v>19</v>
      </c>
      <c r="R23" s="65">
        <f>VLOOKUP($A23,'Return Data'!$B$7:$R$2700,16,0)</f>
        <v>17.973600000000001</v>
      </c>
      <c r="S23" s="67">
        <f t="shared" si="7"/>
        <v>10</v>
      </c>
    </row>
    <row r="24" spans="1:19" x14ac:dyDescent="0.3">
      <c r="A24" s="63" t="s">
        <v>1217</v>
      </c>
      <c r="B24" s="64">
        <f>VLOOKUP($A24,'Return Data'!$B$7:$R$2700,3,0)</f>
        <v>44174</v>
      </c>
      <c r="C24" s="65">
        <f>VLOOKUP($A24,'Return Data'!$B$7:$R$2700,4,0)</f>
        <v>1440.6835000000001</v>
      </c>
      <c r="D24" s="65">
        <f>VLOOKUP($A24,'Return Data'!$B$7:$R$2700,10,0)</f>
        <v>20.729099999999999</v>
      </c>
      <c r="E24" s="66">
        <f t="shared" si="0"/>
        <v>14</v>
      </c>
      <c r="F24" s="65">
        <f>VLOOKUP($A24,'Return Data'!$B$7:$R$2700,11,0)</f>
        <v>41.438000000000002</v>
      </c>
      <c r="G24" s="66">
        <f t="shared" si="1"/>
        <v>11</v>
      </c>
      <c r="H24" s="65">
        <f>VLOOKUP($A24,'Return Data'!$B$7:$R$2700,12,0)</f>
        <v>23.979199999999999</v>
      </c>
      <c r="I24" s="66">
        <f t="shared" si="2"/>
        <v>19</v>
      </c>
      <c r="J24" s="65">
        <f>VLOOKUP($A24,'Return Data'!$B$7:$R$2700,13,0)</f>
        <v>23.1661</v>
      </c>
      <c r="K24" s="66">
        <f>RANK(J24,J$8:J$33,0)</f>
        <v>17</v>
      </c>
      <c r="L24" s="65">
        <f>VLOOKUP($A24,'Return Data'!$B$7:$R$2700,17,0)</f>
        <v>15.5891</v>
      </c>
      <c r="M24" s="66">
        <f>RANK(L24,L$8:L$33,0)</f>
        <v>12</v>
      </c>
      <c r="N24" s="65">
        <f>VLOOKUP($A24,'Return Data'!$B$7:$R$2700,14,0)</f>
        <v>6.3796999999999997</v>
      </c>
      <c r="O24" s="66">
        <f>RANK(N24,N$8:N$33,0)</f>
        <v>9</v>
      </c>
      <c r="P24" s="65">
        <f>VLOOKUP($A24,'Return Data'!$B$7:$R$2700,15,0)</f>
        <v>12.950100000000001</v>
      </c>
      <c r="Q24" s="66">
        <f>RANK(P24,P$8:P$33,0)</f>
        <v>9</v>
      </c>
      <c r="R24" s="65">
        <f>VLOOKUP($A24,'Return Data'!$B$7:$R$2700,16,0)</f>
        <v>14.098800000000001</v>
      </c>
      <c r="S24" s="67">
        <f t="shared" si="7"/>
        <v>21</v>
      </c>
    </row>
    <row r="25" spans="1:19" x14ac:dyDescent="0.3">
      <c r="A25" s="63" t="s">
        <v>1218</v>
      </c>
      <c r="B25" s="64">
        <f>VLOOKUP($A25,'Return Data'!$B$7:$R$2700,3,0)</f>
        <v>44174</v>
      </c>
      <c r="C25" s="65">
        <f>VLOOKUP($A25,'Return Data'!$B$7:$R$2700,4,0)</f>
        <v>28.33</v>
      </c>
      <c r="D25" s="65">
        <f>VLOOKUP($A25,'Return Data'!$B$7:$R$2700,10,0)</f>
        <v>24.145499999999998</v>
      </c>
      <c r="E25" s="66">
        <f t="shared" si="0"/>
        <v>5</v>
      </c>
      <c r="F25" s="65">
        <f>VLOOKUP($A25,'Return Data'!$B$7:$R$2700,11,0)</f>
        <v>51.2547</v>
      </c>
      <c r="G25" s="66">
        <f t="shared" si="1"/>
        <v>1</v>
      </c>
      <c r="H25" s="65">
        <f>VLOOKUP($A25,'Return Data'!$B$7:$R$2700,12,0)</f>
        <v>46.257100000000001</v>
      </c>
      <c r="I25" s="66">
        <f t="shared" si="2"/>
        <v>1</v>
      </c>
      <c r="J25" s="65">
        <f>VLOOKUP($A25,'Return Data'!$B$7:$R$2700,13,0)</f>
        <v>51.173999999999999</v>
      </c>
      <c r="K25" s="66">
        <f>RANK(J25,J$8:J$33,0)</f>
        <v>1</v>
      </c>
      <c r="L25" s="65">
        <f>VLOOKUP($A25,'Return Data'!$B$7:$R$2700,17,0)</f>
        <v>25.721499999999999</v>
      </c>
      <c r="M25" s="66">
        <f>RANK(L25,L$8:L$33,0)</f>
        <v>1</v>
      </c>
      <c r="N25" s="65">
        <f>VLOOKUP($A25,'Return Data'!$B$7:$R$2700,14,0)</f>
        <v>11.0586</v>
      </c>
      <c r="O25" s="66">
        <f>RANK(N25,N$8:N$33,0)</f>
        <v>3</v>
      </c>
      <c r="P25" s="65">
        <f>VLOOKUP($A25,'Return Data'!$B$7:$R$2700,15,0)</f>
        <v>13.440099999999999</v>
      </c>
      <c r="Q25" s="66">
        <f>RANK(P25,P$8:P$33,0)</f>
        <v>6</v>
      </c>
      <c r="R25" s="65">
        <f>VLOOKUP($A25,'Return Data'!$B$7:$R$2700,16,0)</f>
        <v>15.979100000000001</v>
      </c>
      <c r="S25" s="67">
        <f t="shared" si="7"/>
        <v>18</v>
      </c>
    </row>
    <row r="26" spans="1:19" x14ac:dyDescent="0.3">
      <c r="A26" s="63" t="s">
        <v>1220</v>
      </c>
      <c r="B26" s="64">
        <f>VLOOKUP($A26,'Return Data'!$B$7:$R$2700,3,0)</f>
        <v>44174</v>
      </c>
      <c r="C26" s="65">
        <f>VLOOKUP($A26,'Return Data'!$B$7:$R$2700,4,0)</f>
        <v>12.1</v>
      </c>
      <c r="D26" s="65">
        <f>VLOOKUP($A26,'Return Data'!$B$7:$R$2700,10,0)</f>
        <v>20.0397</v>
      </c>
      <c r="E26" s="66">
        <f t="shared" si="0"/>
        <v>16</v>
      </c>
      <c r="F26" s="65">
        <f>VLOOKUP($A26,'Return Data'!$B$7:$R$2700,11,0)</f>
        <v>35.802500000000002</v>
      </c>
      <c r="G26" s="66">
        <f t="shared" ref="G26" si="8">RANK(F26,F$8:F$33,0)</f>
        <v>19</v>
      </c>
      <c r="H26" s="65">
        <f>VLOOKUP($A26,'Return Data'!$B$7:$R$2700,12,0)</f>
        <v>27.1008</v>
      </c>
      <c r="I26" s="66">
        <f t="shared" ref="I26" si="9">RANK(H26,H$8:H$33,0)</f>
        <v>10</v>
      </c>
      <c r="J26" s="65"/>
      <c r="K26" s="66"/>
      <c r="L26" s="65"/>
      <c r="M26" s="66"/>
      <c r="N26" s="65"/>
      <c r="O26" s="66"/>
      <c r="P26" s="65"/>
      <c r="Q26" s="66"/>
      <c r="R26" s="65">
        <f>VLOOKUP($A26,'Return Data'!$B$7:$R$2700,16,0)</f>
        <v>21</v>
      </c>
      <c r="S26" s="67">
        <f t="shared" si="7"/>
        <v>3</v>
      </c>
    </row>
    <row r="27" spans="1:19" x14ac:dyDescent="0.3">
      <c r="A27" s="63" t="s">
        <v>1223</v>
      </c>
      <c r="B27" s="64">
        <f>VLOOKUP($A27,'Return Data'!$B$7:$R$2700,3,0)</f>
        <v>44174</v>
      </c>
      <c r="C27" s="65">
        <f>VLOOKUP($A27,'Return Data'!$B$7:$R$2700,4,0)</f>
        <v>77.572900000000004</v>
      </c>
      <c r="D27" s="65">
        <f>VLOOKUP($A27,'Return Data'!$B$7:$R$2700,10,0)</f>
        <v>24.529900000000001</v>
      </c>
      <c r="E27" s="66">
        <f t="shared" si="0"/>
        <v>4</v>
      </c>
      <c r="F27" s="65">
        <f>VLOOKUP($A27,'Return Data'!$B$7:$R$2700,11,0)</f>
        <v>42.053100000000001</v>
      </c>
      <c r="G27" s="66">
        <f t="shared" ref="G27:G33" si="10">RANK(F27,F$8:F$33,0)</f>
        <v>9</v>
      </c>
      <c r="H27" s="65">
        <f>VLOOKUP($A27,'Return Data'!$B$7:$R$2700,12,0)</f>
        <v>44.646000000000001</v>
      </c>
      <c r="I27" s="66">
        <f>RANK(H27,H$8:H$33,0)</f>
        <v>2</v>
      </c>
      <c r="J27" s="65">
        <f>VLOOKUP($A27,'Return Data'!$B$7:$R$2700,13,0)</f>
        <v>38.101300000000002</v>
      </c>
      <c r="K27" s="66">
        <f>RANK(J27,J$8:J$33,0)</f>
        <v>2</v>
      </c>
      <c r="L27" s="65">
        <f>VLOOKUP($A27,'Return Data'!$B$7:$R$2700,17,0)</f>
        <v>18.648599999999998</v>
      </c>
      <c r="M27" s="66">
        <f>RANK(L27,L$8:L$33,0)</f>
        <v>4</v>
      </c>
      <c r="N27" s="65">
        <f>VLOOKUP($A27,'Return Data'!$B$7:$R$2700,14,0)</f>
        <v>11.2302</v>
      </c>
      <c r="O27" s="66">
        <f>RANK(N27,N$8:N$33,0)</f>
        <v>2</v>
      </c>
      <c r="P27" s="65">
        <f>VLOOKUP($A27,'Return Data'!$B$7:$R$2700,15,0)</f>
        <v>12.0448</v>
      </c>
      <c r="Q27" s="66">
        <f>RANK(P27,P$8:P$33,0)</f>
        <v>13</v>
      </c>
      <c r="R27" s="65">
        <f>VLOOKUP($A27,'Return Data'!$B$7:$R$2700,16,0)</f>
        <v>12.449199999999999</v>
      </c>
      <c r="S27" s="67">
        <f t="shared" si="7"/>
        <v>23</v>
      </c>
    </row>
    <row r="28" spans="1:19" x14ac:dyDescent="0.3">
      <c r="A28" s="63" t="s">
        <v>1224</v>
      </c>
      <c r="B28" s="64">
        <f>VLOOKUP($A28,'Return Data'!$B$7:$R$2700,3,0)</f>
        <v>44174</v>
      </c>
      <c r="C28" s="65">
        <f>VLOOKUP($A28,'Return Data'!$B$7:$R$2700,4,0)</f>
        <v>96.6721</v>
      </c>
      <c r="D28" s="65">
        <f>VLOOKUP($A28,'Return Data'!$B$7:$R$2700,10,0)</f>
        <v>25.4848</v>
      </c>
      <c r="E28" s="66">
        <f t="shared" si="0"/>
        <v>2</v>
      </c>
      <c r="F28" s="65">
        <f>VLOOKUP($A28,'Return Data'!$B$7:$R$2700,11,0)</f>
        <v>45.154000000000003</v>
      </c>
      <c r="G28" s="66">
        <f t="shared" si="10"/>
        <v>2</v>
      </c>
      <c r="H28" s="65">
        <f>VLOOKUP($A28,'Return Data'!$B$7:$R$2700,12,0)</f>
        <v>30.1629</v>
      </c>
      <c r="I28" s="66">
        <f>RANK(H28,H$8:H$33,0)</f>
        <v>7</v>
      </c>
      <c r="J28" s="65">
        <f>VLOOKUP($A28,'Return Data'!$B$7:$R$2700,13,0)</f>
        <v>28.691600000000001</v>
      </c>
      <c r="K28" s="66">
        <f>RANK(J28,J$8:J$33,0)</f>
        <v>6</v>
      </c>
      <c r="L28" s="65">
        <f>VLOOKUP($A28,'Return Data'!$B$7:$R$2700,17,0)</f>
        <v>15.442500000000001</v>
      </c>
      <c r="M28" s="66">
        <f>RANK(L28,L$8:L$33,0)</f>
        <v>13</v>
      </c>
      <c r="N28" s="65">
        <f>VLOOKUP($A28,'Return Data'!$B$7:$R$2700,14,0)</f>
        <v>3.5445000000000002</v>
      </c>
      <c r="O28" s="66">
        <f>RANK(N28,N$8:N$33,0)</f>
        <v>16</v>
      </c>
      <c r="P28" s="65">
        <f>VLOOKUP($A28,'Return Data'!$B$7:$R$2700,15,0)</f>
        <v>9.8663000000000007</v>
      </c>
      <c r="Q28" s="66">
        <f>RANK(P28,P$8:P$33,0)</f>
        <v>18</v>
      </c>
      <c r="R28" s="65">
        <f>VLOOKUP($A28,'Return Data'!$B$7:$R$2700,16,0)</f>
        <v>16.973700000000001</v>
      </c>
      <c r="S28" s="67">
        <f t="shared" si="7"/>
        <v>16</v>
      </c>
    </row>
    <row r="29" spans="1:19" x14ac:dyDescent="0.3">
      <c r="A29" s="63" t="s">
        <v>1227</v>
      </c>
      <c r="B29" s="64">
        <f>VLOOKUP($A29,'Return Data'!$B$7:$R$2700,3,0)</f>
        <v>44174</v>
      </c>
      <c r="C29" s="65">
        <f>VLOOKUP($A29,'Return Data'!$B$7:$R$2700,4,0)</f>
        <v>524.125</v>
      </c>
      <c r="D29" s="65">
        <f>VLOOKUP($A29,'Return Data'!$B$7:$R$2700,10,0)</f>
        <v>18.558499999999999</v>
      </c>
      <c r="E29" s="66">
        <f t="shared" si="0"/>
        <v>22</v>
      </c>
      <c r="F29" s="65">
        <f>VLOOKUP($A29,'Return Data'!$B$7:$R$2700,11,0)</f>
        <v>33.891800000000003</v>
      </c>
      <c r="G29" s="66">
        <f t="shared" si="10"/>
        <v>22</v>
      </c>
      <c r="H29" s="65">
        <f>VLOOKUP($A29,'Return Data'!$B$7:$R$2700,12,0)</f>
        <v>14.299200000000001</v>
      </c>
      <c r="I29" s="66">
        <f>RANK(H29,H$8:H$33,0)</f>
        <v>24</v>
      </c>
      <c r="J29" s="65">
        <f>VLOOKUP($A29,'Return Data'!$B$7:$R$2700,13,0)</f>
        <v>11.6882</v>
      </c>
      <c r="K29" s="66">
        <f>RANK(J29,J$8:J$33,0)</f>
        <v>23</v>
      </c>
      <c r="L29" s="65">
        <f>VLOOKUP($A29,'Return Data'!$B$7:$R$2700,17,0)</f>
        <v>7.4935</v>
      </c>
      <c r="M29" s="66">
        <f>RANK(L29,L$8:L$33,0)</f>
        <v>22</v>
      </c>
      <c r="N29" s="65">
        <f>VLOOKUP($A29,'Return Data'!$B$7:$R$2700,14,0)</f>
        <v>-0.73519999999999996</v>
      </c>
      <c r="O29" s="66">
        <f>RANK(N29,N$8:N$33,0)</f>
        <v>21</v>
      </c>
      <c r="P29" s="65">
        <f>VLOOKUP($A29,'Return Data'!$B$7:$R$2700,15,0)</f>
        <v>9.1987000000000005</v>
      </c>
      <c r="Q29" s="66">
        <f>RANK(P29,P$8:P$33,0)</f>
        <v>20</v>
      </c>
      <c r="R29" s="65">
        <f>VLOOKUP($A29,'Return Data'!$B$7:$R$2700,16,0)</f>
        <v>14.917299999999999</v>
      </c>
      <c r="S29" s="67">
        <f t="shared" si="7"/>
        <v>20</v>
      </c>
    </row>
    <row r="30" spans="1:19" x14ac:dyDescent="0.3">
      <c r="A30" s="63" t="s">
        <v>1229</v>
      </c>
      <c r="B30" s="64">
        <f>VLOOKUP($A30,'Return Data'!$B$7:$R$2700,3,0)</f>
        <v>44174</v>
      </c>
      <c r="C30" s="65">
        <f>VLOOKUP($A30,'Return Data'!$B$7:$R$2700,4,0)</f>
        <v>183.07550000000001</v>
      </c>
      <c r="D30" s="65">
        <f>VLOOKUP($A30,'Return Data'!$B$7:$R$2700,10,0)</f>
        <v>20.874099999999999</v>
      </c>
      <c r="E30" s="66">
        <f t="shared" si="0"/>
        <v>12</v>
      </c>
      <c r="F30" s="65">
        <f>VLOOKUP($A30,'Return Data'!$B$7:$R$2700,11,0)</f>
        <v>36.259</v>
      </c>
      <c r="G30" s="66">
        <f t="shared" si="10"/>
        <v>16</v>
      </c>
      <c r="H30" s="65">
        <f>VLOOKUP($A30,'Return Data'!$B$7:$R$2700,12,0)</f>
        <v>24.601099999999999</v>
      </c>
      <c r="I30" s="66">
        <f>RANK(H30,H$8:H$33,0)</f>
        <v>17</v>
      </c>
      <c r="J30" s="65">
        <f>VLOOKUP($A30,'Return Data'!$B$7:$R$2700,13,0)</f>
        <v>24.033799999999999</v>
      </c>
      <c r="K30" s="66">
        <f>RANK(J30,J$8:J$33,0)</f>
        <v>14</v>
      </c>
      <c r="L30" s="65">
        <f>VLOOKUP($A30,'Return Data'!$B$7:$R$2700,17,0)</f>
        <v>17.706199999999999</v>
      </c>
      <c r="M30" s="66">
        <f>RANK(L30,L$8:L$33,0)</f>
        <v>7</v>
      </c>
      <c r="N30" s="65">
        <f>VLOOKUP($A30,'Return Data'!$B$7:$R$2700,14,0)</f>
        <v>6.5829000000000004</v>
      </c>
      <c r="O30" s="66">
        <f>RANK(N30,N$8:N$33,0)</f>
        <v>8</v>
      </c>
      <c r="P30" s="65">
        <f>VLOOKUP($A30,'Return Data'!$B$7:$R$2700,15,0)</f>
        <v>12.5626</v>
      </c>
      <c r="Q30" s="66">
        <f>RANK(P30,P$8:P$33,0)</f>
        <v>11</v>
      </c>
      <c r="R30" s="65">
        <f>VLOOKUP($A30,'Return Data'!$B$7:$R$2700,16,0)</f>
        <v>17.961600000000001</v>
      </c>
      <c r="S30" s="67">
        <f t="shared" si="7"/>
        <v>11</v>
      </c>
    </row>
    <row r="31" spans="1:19" x14ac:dyDescent="0.3">
      <c r="A31" s="63" t="s">
        <v>1230</v>
      </c>
      <c r="B31" s="64">
        <f>VLOOKUP($A31,'Return Data'!$B$7:$R$2700,3,0)</f>
        <v>44174</v>
      </c>
      <c r="C31" s="65">
        <f>VLOOKUP($A31,'Return Data'!$B$7:$R$2700,4,0)</f>
        <v>55.43</v>
      </c>
      <c r="D31" s="65">
        <f>VLOOKUP($A31,'Return Data'!$B$7:$R$2700,10,0)</f>
        <v>15.5755</v>
      </c>
      <c r="E31" s="66">
        <f t="shared" si="0"/>
        <v>26</v>
      </c>
      <c r="F31" s="65">
        <f>VLOOKUP($A31,'Return Data'!$B$7:$R$2700,11,0)</f>
        <v>31.164200000000001</v>
      </c>
      <c r="G31" s="66">
        <f t="shared" si="10"/>
        <v>25</v>
      </c>
      <c r="H31" s="65">
        <f>VLOOKUP($A31,'Return Data'!$B$7:$R$2700,12,0)</f>
        <v>24.199000000000002</v>
      </c>
      <c r="I31" s="66">
        <f>RANK(H31,H$8:H$33,0)</f>
        <v>18</v>
      </c>
      <c r="J31" s="65">
        <f>VLOOKUP($A31,'Return Data'!$B$7:$R$2700,13,0)</f>
        <v>25.549299999999999</v>
      </c>
      <c r="K31" s="66">
        <f>RANK(J31,J$8:J$33,0)</f>
        <v>9</v>
      </c>
      <c r="L31" s="65">
        <f>VLOOKUP($A31,'Return Data'!$B$7:$R$2700,17,0)</f>
        <v>14.490399999999999</v>
      </c>
      <c r="M31" s="66">
        <f>RANK(L31,L$8:L$33,0)</f>
        <v>14</v>
      </c>
      <c r="N31" s="65">
        <f>VLOOKUP($A31,'Return Data'!$B$7:$R$2700,14,0)</f>
        <v>6.742</v>
      </c>
      <c r="O31" s="66">
        <f>RANK(N31,N$8:N$33,0)</f>
        <v>7</v>
      </c>
      <c r="P31" s="65">
        <f>VLOOKUP($A31,'Return Data'!$B$7:$R$2700,15,0)</f>
        <v>13.321899999999999</v>
      </c>
      <c r="Q31" s="66">
        <f>RANK(P31,P$8:P$33,0)</f>
        <v>7</v>
      </c>
      <c r="R31" s="65">
        <f>VLOOKUP($A31,'Return Data'!$B$7:$R$2700,16,0)</f>
        <v>15.4488</v>
      </c>
      <c r="S31" s="67">
        <f t="shared" si="7"/>
        <v>19</v>
      </c>
    </row>
    <row r="32" spans="1:19" x14ac:dyDescent="0.3">
      <c r="A32" s="63" t="s">
        <v>1232</v>
      </c>
      <c r="B32" s="64">
        <f>VLOOKUP($A32,'Return Data'!$B$7:$R$2700,3,0)</f>
        <v>44174</v>
      </c>
      <c r="C32" s="65">
        <f>VLOOKUP($A32,'Return Data'!$B$7:$R$2700,4,0)</f>
        <v>18.12</v>
      </c>
      <c r="D32" s="65">
        <f>VLOOKUP($A32,'Return Data'!$B$7:$R$2700,10,0)</f>
        <v>20.3187</v>
      </c>
      <c r="E32" s="66">
        <f t="shared" si="0"/>
        <v>15</v>
      </c>
      <c r="F32" s="65">
        <f>VLOOKUP($A32,'Return Data'!$B$7:$R$2700,11,0)</f>
        <v>43.4679</v>
      </c>
      <c r="G32" s="66">
        <f t="shared" si="10"/>
        <v>6</v>
      </c>
      <c r="H32" s="65"/>
      <c r="I32" s="66"/>
      <c r="J32" s="65"/>
      <c r="K32" s="66"/>
      <c r="L32" s="65"/>
      <c r="M32" s="66"/>
      <c r="N32" s="65"/>
      <c r="O32" s="66"/>
      <c r="P32" s="65"/>
      <c r="Q32" s="66"/>
      <c r="R32" s="65">
        <f>VLOOKUP($A32,'Return Data'!$B$7:$R$2700,16,0)</f>
        <v>81.2</v>
      </c>
      <c r="S32" s="67">
        <f t="shared" si="7"/>
        <v>1</v>
      </c>
    </row>
    <row r="33" spans="1:19" x14ac:dyDescent="0.3">
      <c r="A33" s="63" t="s">
        <v>1234</v>
      </c>
      <c r="B33" s="64">
        <f>VLOOKUP($A33,'Return Data'!$B$7:$R$2700,3,0)</f>
        <v>44174</v>
      </c>
      <c r="C33" s="65">
        <f>VLOOKUP($A33,'Return Data'!$B$7:$R$2700,4,0)</f>
        <v>92.599159903822397</v>
      </c>
      <c r="D33" s="65">
        <f>VLOOKUP($A33,'Return Data'!$B$7:$R$2700,10,0)</f>
        <v>22.220400000000001</v>
      </c>
      <c r="E33" s="66">
        <f t="shared" si="0"/>
        <v>8</v>
      </c>
      <c r="F33" s="65">
        <f>VLOOKUP($A33,'Return Data'!$B$7:$R$2700,11,0)</f>
        <v>42.484200000000001</v>
      </c>
      <c r="G33" s="66">
        <f t="shared" si="10"/>
        <v>7</v>
      </c>
      <c r="H33" s="65">
        <f>VLOOKUP($A33,'Return Data'!$B$7:$R$2700,12,0)</f>
        <v>31.7836</v>
      </c>
      <c r="I33" s="66">
        <f>RANK(H33,H$8:H$33,0)</f>
        <v>5</v>
      </c>
      <c r="J33" s="65">
        <f>VLOOKUP($A33,'Return Data'!$B$7:$R$2700,13,0)</f>
        <v>31.150400000000001</v>
      </c>
      <c r="K33" s="66">
        <f>RANK(J33,J$8:J$33,0)</f>
        <v>4</v>
      </c>
      <c r="L33" s="65">
        <f>VLOOKUP($A33,'Return Data'!$B$7:$R$2700,17,0)</f>
        <v>16.299099999999999</v>
      </c>
      <c r="M33" s="66">
        <f>RANK(L33,L$8:L$33,0)</f>
        <v>10</v>
      </c>
      <c r="N33" s="65">
        <f>VLOOKUP($A33,'Return Data'!$B$7:$R$2700,14,0)</f>
        <v>5.0072999999999999</v>
      </c>
      <c r="O33" s="66">
        <f>RANK(N33,N$8:N$33,0)</f>
        <v>13</v>
      </c>
      <c r="P33" s="65">
        <f>VLOOKUP($A33,'Return Data'!$B$7:$R$2700,15,0)</f>
        <v>11.467000000000001</v>
      </c>
      <c r="Q33" s="66">
        <f>RANK(P33,P$8:P$33,0)</f>
        <v>15</v>
      </c>
      <c r="R33" s="65">
        <f>VLOOKUP($A33,'Return Data'!$B$7:$R$2700,16,0)</f>
        <v>18.054200000000002</v>
      </c>
      <c r="S33" s="67">
        <f t="shared" si="7"/>
        <v>9</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20.944092307692305</v>
      </c>
      <c r="E35" s="74"/>
      <c r="F35" s="75">
        <f>AVERAGE(F8:F33)</f>
        <v>39.016911538461542</v>
      </c>
      <c r="G35" s="74"/>
      <c r="H35" s="75">
        <f>AVERAGE(H8:H33)</f>
        <v>26.855631999999996</v>
      </c>
      <c r="I35" s="74"/>
      <c r="J35" s="75">
        <f>AVERAGE(J8:J33)</f>
        <v>24.781058333333334</v>
      </c>
      <c r="K35" s="74"/>
      <c r="L35" s="75">
        <f>AVERAGE(L8:L33)</f>
        <v>15.101186956521744</v>
      </c>
      <c r="M35" s="74"/>
      <c r="N35" s="75">
        <f>AVERAGE(N8:N33)</f>
        <v>5.7518181818181811</v>
      </c>
      <c r="O35" s="74"/>
      <c r="P35" s="75">
        <f>AVERAGE(P8:P33)</f>
        <v>12.337733333333333</v>
      </c>
      <c r="Q35" s="74"/>
      <c r="R35" s="75">
        <f>AVERAGE(R8:R33)</f>
        <v>18.80314615384615</v>
      </c>
      <c r="S35" s="76"/>
    </row>
    <row r="36" spans="1:19" x14ac:dyDescent="0.3">
      <c r="A36" s="73" t="s">
        <v>28</v>
      </c>
      <c r="B36" s="74"/>
      <c r="C36" s="74"/>
      <c r="D36" s="75">
        <f>MIN(D8:D33)</f>
        <v>15.5755</v>
      </c>
      <c r="E36" s="74"/>
      <c r="F36" s="75">
        <f>MIN(F8:F33)</f>
        <v>29.633400000000002</v>
      </c>
      <c r="G36" s="74"/>
      <c r="H36" s="75">
        <f>MIN(H8:H33)</f>
        <v>9.3582999999999998</v>
      </c>
      <c r="I36" s="74"/>
      <c r="J36" s="75">
        <f>MIN(J8:J33)</f>
        <v>8.6902000000000008</v>
      </c>
      <c r="K36" s="74"/>
      <c r="L36" s="75">
        <f>MIN(L8:L33)</f>
        <v>6.6536999999999997</v>
      </c>
      <c r="M36" s="74"/>
      <c r="N36" s="75">
        <f>MIN(N8:N33)</f>
        <v>-0.98550000000000004</v>
      </c>
      <c r="O36" s="74"/>
      <c r="P36" s="75">
        <f>MIN(P8:P33)</f>
        <v>8.4981000000000009</v>
      </c>
      <c r="Q36" s="74"/>
      <c r="R36" s="75">
        <f>MIN(R8:R33)</f>
        <v>6.2257999999999996</v>
      </c>
      <c r="S36" s="76"/>
    </row>
    <row r="37" spans="1:19" ht="15" thickBot="1" x14ac:dyDescent="0.35">
      <c r="A37" s="77" t="s">
        <v>29</v>
      </c>
      <c r="B37" s="78"/>
      <c r="C37" s="78"/>
      <c r="D37" s="79">
        <f>MAX(D8:D33)</f>
        <v>25.673500000000001</v>
      </c>
      <c r="E37" s="78"/>
      <c r="F37" s="79">
        <f>MAX(F8:F33)</f>
        <v>51.2547</v>
      </c>
      <c r="G37" s="78"/>
      <c r="H37" s="79">
        <f>MAX(H8:H33)</f>
        <v>46.257100000000001</v>
      </c>
      <c r="I37" s="78"/>
      <c r="J37" s="79">
        <f>MAX(J8:J33)</f>
        <v>51.173999999999999</v>
      </c>
      <c r="K37" s="78"/>
      <c r="L37" s="79">
        <f>MAX(L8:L33)</f>
        <v>25.721499999999999</v>
      </c>
      <c r="M37" s="78"/>
      <c r="N37" s="79">
        <f>MAX(N8:N33)</f>
        <v>14.590199999999999</v>
      </c>
      <c r="O37" s="78"/>
      <c r="P37" s="79">
        <f>MAX(P8:P33)</f>
        <v>16.2181</v>
      </c>
      <c r="Q37" s="78"/>
      <c r="R37" s="79">
        <f>MAX(R8:R33)</f>
        <v>81.2</v>
      </c>
      <c r="S37" s="80"/>
    </row>
    <row r="38" spans="1:19" x14ac:dyDescent="0.3">
      <c r="A38" s="112" t="s">
        <v>432</v>
      </c>
    </row>
    <row r="39" spans="1:19" x14ac:dyDescent="0.3">
      <c r="A39" s="14" t="s">
        <v>340</v>
      </c>
    </row>
  </sheetData>
  <sheetProtection algorithmName="SHA-512" hashValue="dZ9a4jFKl0lut7WADPSGufZ3F7hyyHffHxieeA7+WcBWMtSN5RMmlCvkU3iaIJ15rpSCARZmGHVVDqUavOkYMg==" saltValue="oHx0JHvi4QHGVdWcDXWZS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0A4527E-F2AF-4EB6-8B34-1179A2AE853A}"/>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657D8-C540-4AFA-BC7B-45099742F3E7}">
  <sheetPr codeName="Sheet40"/>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1657</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1184</v>
      </c>
      <c r="B8" s="64">
        <f>VLOOKUP($A8,'Return Data'!$B$7:$R$2700,3,0)</f>
        <v>44174</v>
      </c>
      <c r="C8" s="65">
        <f>VLOOKUP($A8,'Return Data'!$B$7:$R$2700,4,0)</f>
        <v>306.43</v>
      </c>
      <c r="D8" s="65">
        <f>VLOOKUP($A8,'Return Data'!$B$7:$R$2700,10,0)</f>
        <v>19.605799999999999</v>
      </c>
      <c r="E8" s="66">
        <f t="shared" ref="E8:E33" si="0">RANK(D8,D$8:D$33,0)</f>
        <v>16</v>
      </c>
      <c r="F8" s="65">
        <f>VLOOKUP($A8,'Return Data'!$B$7:$R$2700,11,0)</f>
        <v>37.61</v>
      </c>
      <c r="G8" s="66">
        <f t="shared" ref="G8:G25" si="1">RANK(F8,F$8:F$33,0)</f>
        <v>15</v>
      </c>
      <c r="H8" s="65">
        <f>VLOOKUP($A8,'Return Data'!$B$7:$R$2700,12,0)</f>
        <v>19.5078</v>
      </c>
      <c r="I8" s="66">
        <f t="shared" ref="I8:I25" si="2">RANK(H8,H$8:H$33,0)</f>
        <v>22</v>
      </c>
      <c r="J8" s="65">
        <f>VLOOKUP($A8,'Return Data'!$B$7:$R$2700,13,0)</f>
        <v>13.7791</v>
      </c>
      <c r="K8" s="66">
        <f t="shared" ref="K8:K21" si="3">RANK(J8,J$8:J$33,0)</f>
        <v>22</v>
      </c>
      <c r="L8" s="65">
        <f>VLOOKUP($A8,'Return Data'!$B$7:$R$2700,17,0)</f>
        <v>5.6590999999999996</v>
      </c>
      <c r="M8" s="66">
        <f t="shared" ref="M8:M21" si="4">RANK(L8,L$8:L$33,0)</f>
        <v>23</v>
      </c>
      <c r="N8" s="65">
        <f>VLOOKUP($A8,'Return Data'!$B$7:$R$2700,14,0)</f>
        <v>-1.8924000000000001</v>
      </c>
      <c r="O8" s="66">
        <f t="shared" ref="O8:O20" si="5">RANK(N8,N$8:N$33,0)</f>
        <v>22</v>
      </c>
      <c r="P8" s="65">
        <f>VLOOKUP($A8,'Return Data'!$B$7:$R$2700,15,0)</f>
        <v>7.5193000000000003</v>
      </c>
      <c r="Q8" s="66">
        <f t="shared" ref="Q8:Q16" si="6">RANK(P8,P$8:P$33,0)</f>
        <v>21</v>
      </c>
      <c r="R8" s="65">
        <f>VLOOKUP($A8,'Return Data'!$B$7:$R$2700,16,0)</f>
        <v>20.6921</v>
      </c>
      <c r="S8" s="67">
        <f t="shared" ref="S8:S33" si="7">RANK(R8,R$8:R$33,0)</f>
        <v>5</v>
      </c>
    </row>
    <row r="9" spans="1:20" x14ac:dyDescent="0.3">
      <c r="A9" s="63" t="s">
        <v>1187</v>
      </c>
      <c r="B9" s="64">
        <f>VLOOKUP($A9,'Return Data'!$B$7:$R$2700,3,0)</f>
        <v>44174</v>
      </c>
      <c r="C9" s="65">
        <f>VLOOKUP($A9,'Return Data'!$B$7:$R$2700,4,0)</f>
        <v>48.35</v>
      </c>
      <c r="D9" s="65">
        <f>VLOOKUP($A9,'Return Data'!$B$7:$R$2700,10,0)</f>
        <v>18.475899999999999</v>
      </c>
      <c r="E9" s="66">
        <f t="shared" si="0"/>
        <v>21</v>
      </c>
      <c r="F9" s="65">
        <f>VLOOKUP($A9,'Return Data'!$B$7:$R$2700,11,0)</f>
        <v>31.493099999999998</v>
      </c>
      <c r="G9" s="66">
        <f t="shared" si="1"/>
        <v>24</v>
      </c>
      <c r="H9" s="65">
        <f>VLOOKUP($A9,'Return Data'!$B$7:$R$2700,12,0)</f>
        <v>24.101600000000001</v>
      </c>
      <c r="I9" s="66">
        <f t="shared" si="2"/>
        <v>16</v>
      </c>
      <c r="J9" s="65">
        <f>VLOOKUP($A9,'Return Data'!$B$7:$R$2700,13,0)</f>
        <v>23.2789</v>
      </c>
      <c r="K9" s="66">
        <f t="shared" si="3"/>
        <v>11</v>
      </c>
      <c r="L9" s="65">
        <f>VLOOKUP($A9,'Return Data'!$B$7:$R$2700,17,0)</f>
        <v>19.3216</v>
      </c>
      <c r="M9" s="66">
        <f t="shared" si="4"/>
        <v>2</v>
      </c>
      <c r="N9" s="65">
        <f>VLOOKUP($A9,'Return Data'!$B$7:$R$2700,14,0)</f>
        <v>13.164999999999999</v>
      </c>
      <c r="O9" s="66">
        <f t="shared" si="5"/>
        <v>1</v>
      </c>
      <c r="P9" s="65">
        <f>VLOOKUP($A9,'Return Data'!$B$7:$R$2700,15,0)</f>
        <v>14.809699999999999</v>
      </c>
      <c r="Q9" s="66">
        <f t="shared" si="6"/>
        <v>1</v>
      </c>
      <c r="R9" s="65">
        <f>VLOOKUP($A9,'Return Data'!$B$7:$R$2700,16,0)</f>
        <v>17.4191</v>
      </c>
      <c r="S9" s="67">
        <f t="shared" si="7"/>
        <v>9</v>
      </c>
    </row>
    <row r="10" spans="1:20" x14ac:dyDescent="0.3">
      <c r="A10" s="63" t="s">
        <v>1188</v>
      </c>
      <c r="B10" s="64">
        <f>VLOOKUP($A10,'Return Data'!$B$7:$R$2700,3,0)</f>
        <v>44174</v>
      </c>
      <c r="C10" s="65">
        <f>VLOOKUP($A10,'Return Data'!$B$7:$R$2700,4,0)</f>
        <v>11.27</v>
      </c>
      <c r="D10" s="65">
        <f>VLOOKUP($A10,'Return Data'!$B$7:$R$2700,10,0)</f>
        <v>21.574999999999999</v>
      </c>
      <c r="E10" s="66">
        <f t="shared" si="0"/>
        <v>10</v>
      </c>
      <c r="F10" s="65">
        <f>VLOOKUP($A10,'Return Data'!$B$7:$R$2700,11,0)</f>
        <v>39.135800000000003</v>
      </c>
      <c r="G10" s="66">
        <f t="shared" si="1"/>
        <v>13</v>
      </c>
      <c r="H10" s="65">
        <f>VLOOKUP($A10,'Return Data'!$B$7:$R$2700,12,0)</f>
        <v>31.046500000000002</v>
      </c>
      <c r="I10" s="66">
        <f t="shared" si="2"/>
        <v>4</v>
      </c>
      <c r="J10" s="65">
        <f>VLOOKUP($A10,'Return Data'!$B$7:$R$2700,13,0)</f>
        <v>30.591000000000001</v>
      </c>
      <c r="K10" s="66">
        <f t="shared" si="3"/>
        <v>3</v>
      </c>
      <c r="L10" s="65">
        <f>VLOOKUP($A10,'Return Data'!$B$7:$R$2700,17,0)</f>
        <v>15.4191</v>
      </c>
      <c r="M10" s="66">
        <f t="shared" si="4"/>
        <v>8</v>
      </c>
      <c r="N10" s="65">
        <f>VLOOKUP($A10,'Return Data'!$B$7:$R$2700,14,0)</f>
        <v>4.0929000000000002</v>
      </c>
      <c r="O10" s="66">
        <f t="shared" si="5"/>
        <v>12</v>
      </c>
      <c r="P10" s="65">
        <f>VLOOKUP($A10,'Return Data'!$B$7:$R$2700,15,0)</f>
        <v>9.0931999999999995</v>
      </c>
      <c r="Q10" s="66">
        <f t="shared" si="6"/>
        <v>17</v>
      </c>
      <c r="R10" s="65">
        <f>VLOOKUP($A10,'Return Data'!$B$7:$R$2700,16,0)</f>
        <v>1.1802999999999999</v>
      </c>
      <c r="S10" s="67">
        <f t="shared" si="7"/>
        <v>26</v>
      </c>
    </row>
    <row r="11" spans="1:20" x14ac:dyDescent="0.3">
      <c r="A11" s="63" t="s">
        <v>1190</v>
      </c>
      <c r="B11" s="64">
        <f>VLOOKUP($A11,'Return Data'!$B$7:$R$2700,3,0)</f>
        <v>44174</v>
      </c>
      <c r="C11" s="65">
        <f>VLOOKUP($A11,'Return Data'!$B$7:$R$2700,4,0)</f>
        <v>39.332000000000001</v>
      </c>
      <c r="D11" s="65">
        <f>VLOOKUP($A11,'Return Data'!$B$7:$R$2700,10,0)</f>
        <v>19.162600000000001</v>
      </c>
      <c r="E11" s="66">
        <f t="shared" si="0"/>
        <v>18</v>
      </c>
      <c r="F11" s="65">
        <f>VLOOKUP($A11,'Return Data'!$B$7:$R$2700,11,0)</f>
        <v>33.786900000000003</v>
      </c>
      <c r="G11" s="66">
        <f t="shared" si="1"/>
        <v>21</v>
      </c>
      <c r="H11" s="65">
        <f>VLOOKUP($A11,'Return Data'!$B$7:$R$2700,12,0)</f>
        <v>25.030200000000001</v>
      </c>
      <c r="I11" s="66">
        <f t="shared" si="2"/>
        <v>13</v>
      </c>
      <c r="J11" s="65">
        <f>VLOOKUP($A11,'Return Data'!$B$7:$R$2700,13,0)</f>
        <v>22.747599999999998</v>
      </c>
      <c r="K11" s="66">
        <f t="shared" si="3"/>
        <v>13</v>
      </c>
      <c r="L11" s="65">
        <f>VLOOKUP($A11,'Return Data'!$B$7:$R$2700,17,0)</f>
        <v>14.485900000000001</v>
      </c>
      <c r="M11" s="66">
        <f t="shared" si="4"/>
        <v>12</v>
      </c>
      <c r="N11" s="65">
        <f>VLOOKUP($A11,'Return Data'!$B$7:$R$2700,14,0)</f>
        <v>2.2793999999999999</v>
      </c>
      <c r="O11" s="66">
        <f t="shared" si="5"/>
        <v>17</v>
      </c>
      <c r="P11" s="65">
        <f>VLOOKUP($A11,'Return Data'!$B$7:$R$2700,15,0)</f>
        <v>9.9428000000000001</v>
      </c>
      <c r="Q11" s="66">
        <f t="shared" si="6"/>
        <v>16</v>
      </c>
      <c r="R11" s="65">
        <f>VLOOKUP($A11,'Return Data'!$B$7:$R$2700,16,0)</f>
        <v>9.8222000000000005</v>
      </c>
      <c r="S11" s="67">
        <f t="shared" si="7"/>
        <v>21</v>
      </c>
    </row>
    <row r="12" spans="1:20" x14ac:dyDescent="0.3">
      <c r="A12" s="63" t="s">
        <v>1193</v>
      </c>
      <c r="B12" s="64">
        <f>VLOOKUP($A12,'Return Data'!$B$7:$R$2700,3,0)</f>
        <v>44174</v>
      </c>
      <c r="C12" s="65">
        <f>VLOOKUP($A12,'Return Data'!$B$7:$R$2700,4,0)</f>
        <v>70.412000000000006</v>
      </c>
      <c r="D12" s="65">
        <f>VLOOKUP($A12,'Return Data'!$B$7:$R$2700,10,0)</f>
        <v>18.6586</v>
      </c>
      <c r="E12" s="66">
        <f t="shared" si="0"/>
        <v>19</v>
      </c>
      <c r="F12" s="65">
        <f>VLOOKUP($A12,'Return Data'!$B$7:$R$2700,11,0)</f>
        <v>35.608499999999999</v>
      </c>
      <c r="G12" s="66">
        <f t="shared" si="1"/>
        <v>16</v>
      </c>
      <c r="H12" s="65">
        <f>VLOOKUP($A12,'Return Data'!$B$7:$R$2700,12,0)</f>
        <v>24.941400000000002</v>
      </c>
      <c r="I12" s="66">
        <f t="shared" si="2"/>
        <v>15</v>
      </c>
      <c r="J12" s="65">
        <f>VLOOKUP($A12,'Return Data'!$B$7:$R$2700,13,0)</f>
        <v>25.5138</v>
      </c>
      <c r="K12" s="66">
        <f t="shared" si="3"/>
        <v>7</v>
      </c>
      <c r="L12" s="65">
        <f>VLOOKUP($A12,'Return Data'!$B$7:$R$2700,17,0)</f>
        <v>18.0594</v>
      </c>
      <c r="M12" s="66">
        <f t="shared" si="4"/>
        <v>3</v>
      </c>
      <c r="N12" s="65">
        <f>VLOOKUP($A12,'Return Data'!$B$7:$R$2700,14,0)</f>
        <v>7.6788999999999996</v>
      </c>
      <c r="O12" s="66">
        <f t="shared" si="5"/>
        <v>4</v>
      </c>
      <c r="P12" s="65">
        <f>VLOOKUP($A12,'Return Data'!$B$7:$R$2700,15,0)</f>
        <v>14.5222</v>
      </c>
      <c r="Q12" s="66">
        <f t="shared" si="6"/>
        <v>2</v>
      </c>
      <c r="R12" s="65">
        <f>VLOOKUP($A12,'Return Data'!$B$7:$R$2700,16,0)</f>
        <v>14.869400000000001</v>
      </c>
      <c r="S12" s="67">
        <f t="shared" si="7"/>
        <v>14</v>
      </c>
    </row>
    <row r="13" spans="1:20" x14ac:dyDescent="0.3">
      <c r="A13" s="63" t="s">
        <v>1195</v>
      </c>
      <c r="B13" s="64">
        <f>VLOOKUP($A13,'Return Data'!$B$7:$R$2700,3,0)</f>
        <v>44174</v>
      </c>
      <c r="C13" s="65">
        <f>VLOOKUP($A13,'Return Data'!$B$7:$R$2700,4,0)</f>
        <v>33.32</v>
      </c>
      <c r="D13" s="65">
        <f>VLOOKUP($A13,'Return Data'!$B$7:$R$2700,10,0)</f>
        <v>21.859300000000001</v>
      </c>
      <c r="E13" s="66">
        <f t="shared" si="0"/>
        <v>8</v>
      </c>
      <c r="F13" s="65">
        <f>VLOOKUP($A13,'Return Data'!$B$7:$R$2700,11,0)</f>
        <v>42.783700000000003</v>
      </c>
      <c r="G13" s="66">
        <f t="shared" si="1"/>
        <v>5</v>
      </c>
      <c r="H13" s="65">
        <f>VLOOKUP($A13,'Return Data'!$B$7:$R$2700,12,0)</f>
        <v>27.6922</v>
      </c>
      <c r="I13" s="66">
        <f t="shared" si="2"/>
        <v>8</v>
      </c>
      <c r="J13" s="65">
        <f>VLOOKUP($A13,'Return Data'!$B$7:$R$2700,13,0)</f>
        <v>26.745000000000001</v>
      </c>
      <c r="K13" s="66">
        <f t="shared" si="3"/>
        <v>6</v>
      </c>
      <c r="L13" s="65">
        <f>VLOOKUP($A13,'Return Data'!$B$7:$R$2700,17,0)</f>
        <v>16.027999999999999</v>
      </c>
      <c r="M13" s="66">
        <f t="shared" si="4"/>
        <v>7</v>
      </c>
      <c r="N13" s="65">
        <f>VLOOKUP($A13,'Return Data'!$B$7:$R$2700,14,0)</f>
        <v>4.7478999999999996</v>
      </c>
      <c r="O13" s="66">
        <f t="shared" si="5"/>
        <v>10</v>
      </c>
      <c r="P13" s="65">
        <f>VLOOKUP($A13,'Return Data'!$B$7:$R$2700,15,0)</f>
        <v>12.221500000000001</v>
      </c>
      <c r="Q13" s="66">
        <f t="shared" si="6"/>
        <v>6</v>
      </c>
      <c r="R13" s="65">
        <f>VLOOKUP($A13,'Return Data'!$B$7:$R$2700,16,0)</f>
        <v>9.7283000000000008</v>
      </c>
      <c r="S13" s="67">
        <f t="shared" si="7"/>
        <v>22</v>
      </c>
    </row>
    <row r="14" spans="1:20" x14ac:dyDescent="0.3">
      <c r="A14" s="63" t="s">
        <v>1196</v>
      </c>
      <c r="B14" s="64">
        <f>VLOOKUP($A14,'Return Data'!$B$7:$R$2700,3,0)</f>
        <v>44174</v>
      </c>
      <c r="C14" s="65">
        <f>VLOOKUP($A14,'Return Data'!$B$7:$R$2700,4,0)</f>
        <v>1120.0023000000001</v>
      </c>
      <c r="D14" s="65">
        <f>VLOOKUP($A14,'Return Data'!$B$7:$R$2700,10,0)</f>
        <v>25.421199999999999</v>
      </c>
      <c r="E14" s="66">
        <f t="shared" si="0"/>
        <v>1</v>
      </c>
      <c r="F14" s="65">
        <f>VLOOKUP($A14,'Return Data'!$B$7:$R$2700,11,0)</f>
        <v>39.880400000000002</v>
      </c>
      <c r="G14" s="66">
        <f t="shared" si="1"/>
        <v>12</v>
      </c>
      <c r="H14" s="65">
        <f>VLOOKUP($A14,'Return Data'!$B$7:$R$2700,12,0)</f>
        <v>25.871099999999998</v>
      </c>
      <c r="I14" s="66">
        <f t="shared" si="2"/>
        <v>10</v>
      </c>
      <c r="J14" s="65">
        <f>VLOOKUP($A14,'Return Data'!$B$7:$R$2700,13,0)</f>
        <v>17.871600000000001</v>
      </c>
      <c r="K14" s="66">
        <f t="shared" si="3"/>
        <v>20</v>
      </c>
      <c r="L14" s="65">
        <f>VLOOKUP($A14,'Return Data'!$B$7:$R$2700,17,0)</f>
        <v>11.926399999999999</v>
      </c>
      <c r="M14" s="66">
        <f t="shared" si="4"/>
        <v>16</v>
      </c>
      <c r="N14" s="65">
        <f>VLOOKUP($A14,'Return Data'!$B$7:$R$2700,14,0)</f>
        <v>4.5944000000000003</v>
      </c>
      <c r="O14" s="66">
        <f t="shared" si="5"/>
        <v>11</v>
      </c>
      <c r="P14" s="65">
        <f>VLOOKUP($A14,'Return Data'!$B$7:$R$2700,15,0)</f>
        <v>11.4617</v>
      </c>
      <c r="Q14" s="66">
        <f t="shared" si="6"/>
        <v>11</v>
      </c>
      <c r="R14" s="65">
        <f>VLOOKUP($A14,'Return Data'!$B$7:$R$2700,16,0)</f>
        <v>19.064299999999999</v>
      </c>
      <c r="S14" s="67">
        <f t="shared" si="7"/>
        <v>6</v>
      </c>
    </row>
    <row r="15" spans="1:20" x14ac:dyDescent="0.3">
      <c r="A15" s="63" t="s">
        <v>1198</v>
      </c>
      <c r="B15" s="64">
        <f>VLOOKUP($A15,'Return Data'!$B$7:$R$2700,3,0)</f>
        <v>44174</v>
      </c>
      <c r="C15" s="65">
        <f>VLOOKUP($A15,'Return Data'!$B$7:$R$2700,4,0)</f>
        <v>64.363</v>
      </c>
      <c r="D15" s="65">
        <f>VLOOKUP($A15,'Return Data'!$B$7:$R$2700,10,0)</f>
        <v>21.712900000000001</v>
      </c>
      <c r="E15" s="66">
        <f t="shared" si="0"/>
        <v>9</v>
      </c>
      <c r="F15" s="65">
        <f>VLOOKUP($A15,'Return Data'!$B$7:$R$2700,11,0)</f>
        <v>41.700099999999999</v>
      </c>
      <c r="G15" s="66">
        <f t="shared" si="1"/>
        <v>8</v>
      </c>
      <c r="H15" s="65">
        <f>VLOOKUP($A15,'Return Data'!$B$7:$R$2700,12,0)</f>
        <v>26.7088</v>
      </c>
      <c r="I15" s="66">
        <f t="shared" si="2"/>
        <v>9</v>
      </c>
      <c r="J15" s="65">
        <f>VLOOKUP($A15,'Return Data'!$B$7:$R$2700,13,0)</f>
        <v>22.668600000000001</v>
      </c>
      <c r="K15" s="66">
        <f t="shared" si="3"/>
        <v>14</v>
      </c>
      <c r="L15" s="65">
        <f>VLOOKUP($A15,'Return Data'!$B$7:$R$2700,17,0)</f>
        <v>11.9848</v>
      </c>
      <c r="M15" s="66">
        <f t="shared" si="4"/>
        <v>15</v>
      </c>
      <c r="N15" s="65">
        <f>VLOOKUP($A15,'Return Data'!$B$7:$R$2700,14,0)</f>
        <v>3.6833</v>
      </c>
      <c r="O15" s="66">
        <f t="shared" si="5"/>
        <v>14</v>
      </c>
      <c r="P15" s="65">
        <f>VLOOKUP($A15,'Return Data'!$B$7:$R$2700,15,0)</f>
        <v>11.876300000000001</v>
      </c>
      <c r="Q15" s="66">
        <f t="shared" si="6"/>
        <v>9</v>
      </c>
      <c r="R15" s="65">
        <f>VLOOKUP($A15,'Return Data'!$B$7:$R$2700,16,0)</f>
        <v>14.825699999999999</v>
      </c>
      <c r="S15" s="67">
        <f t="shared" si="7"/>
        <v>15</v>
      </c>
    </row>
    <row r="16" spans="1:20" x14ac:dyDescent="0.3">
      <c r="A16" s="63" t="s">
        <v>1200</v>
      </c>
      <c r="B16" s="64">
        <f>VLOOKUP($A16,'Return Data'!$B$7:$R$2700,3,0)</f>
        <v>44174</v>
      </c>
      <c r="C16" s="65">
        <f>VLOOKUP($A16,'Return Data'!$B$7:$R$2700,4,0)</f>
        <v>109.85</v>
      </c>
      <c r="D16" s="65">
        <f>VLOOKUP($A16,'Return Data'!$B$7:$R$2700,10,0)</f>
        <v>21.5289</v>
      </c>
      <c r="E16" s="66">
        <f t="shared" si="0"/>
        <v>11</v>
      </c>
      <c r="F16" s="65">
        <f>VLOOKUP($A16,'Return Data'!$B$7:$R$2700,11,0)</f>
        <v>43.6511</v>
      </c>
      <c r="G16" s="66">
        <f t="shared" si="1"/>
        <v>4</v>
      </c>
      <c r="H16" s="65">
        <f>VLOOKUP($A16,'Return Data'!$B$7:$R$2700,12,0)</f>
        <v>30.680499999999999</v>
      </c>
      <c r="I16" s="66">
        <f t="shared" si="2"/>
        <v>6</v>
      </c>
      <c r="J16" s="65">
        <f>VLOOKUP($A16,'Return Data'!$B$7:$R$2700,13,0)</f>
        <v>17.9787</v>
      </c>
      <c r="K16" s="66">
        <f t="shared" si="3"/>
        <v>19</v>
      </c>
      <c r="L16" s="65">
        <f>VLOOKUP($A16,'Return Data'!$B$7:$R$2700,17,0)</f>
        <v>9.7917000000000005</v>
      </c>
      <c r="M16" s="66">
        <f t="shared" si="4"/>
        <v>20</v>
      </c>
      <c r="N16" s="65">
        <f>VLOOKUP($A16,'Return Data'!$B$7:$R$2700,14,0)</f>
        <v>2.4275000000000002</v>
      </c>
      <c r="O16" s="66">
        <f t="shared" si="5"/>
        <v>16</v>
      </c>
      <c r="P16" s="65">
        <f>VLOOKUP($A16,'Return Data'!$B$7:$R$2700,15,0)</f>
        <v>10.0137</v>
      </c>
      <c r="Q16" s="66">
        <f t="shared" si="6"/>
        <v>15</v>
      </c>
      <c r="R16" s="65">
        <f>VLOOKUP($A16,'Return Data'!$B$7:$R$2700,16,0)</f>
        <v>16.022300000000001</v>
      </c>
      <c r="S16" s="67">
        <f t="shared" si="7"/>
        <v>12</v>
      </c>
    </row>
    <row r="17" spans="1:19" x14ac:dyDescent="0.3">
      <c r="A17" s="63" t="s">
        <v>1202</v>
      </c>
      <c r="B17" s="64">
        <f>VLOOKUP($A17,'Return Data'!$B$7:$R$2700,3,0)</f>
        <v>44174</v>
      </c>
      <c r="C17" s="65">
        <f>VLOOKUP($A17,'Return Data'!$B$7:$R$2700,4,0)</f>
        <v>12.57</v>
      </c>
      <c r="D17" s="65">
        <f>VLOOKUP($A17,'Return Data'!$B$7:$R$2700,10,0)</f>
        <v>20.517700000000001</v>
      </c>
      <c r="E17" s="66">
        <f t="shared" si="0"/>
        <v>12</v>
      </c>
      <c r="F17" s="65">
        <f>VLOOKUP($A17,'Return Data'!$B$7:$R$2700,11,0)</f>
        <v>37.677999999999997</v>
      </c>
      <c r="G17" s="66">
        <f t="shared" si="1"/>
        <v>14</v>
      </c>
      <c r="H17" s="65">
        <f>VLOOKUP($A17,'Return Data'!$B$7:$R$2700,12,0)</f>
        <v>25.324000000000002</v>
      </c>
      <c r="I17" s="66">
        <f t="shared" si="2"/>
        <v>11</v>
      </c>
      <c r="J17" s="65">
        <f>VLOOKUP($A17,'Return Data'!$B$7:$R$2700,13,0)</f>
        <v>23.598800000000001</v>
      </c>
      <c r="K17" s="66">
        <f t="shared" si="3"/>
        <v>10</v>
      </c>
      <c r="L17" s="65">
        <f>VLOOKUP($A17,'Return Data'!$B$7:$R$2700,17,0)</f>
        <v>10.4262</v>
      </c>
      <c r="M17" s="66">
        <f t="shared" si="4"/>
        <v>18</v>
      </c>
      <c r="N17" s="65">
        <f>VLOOKUP($A17,'Return Data'!$B$7:$R$2700,14,0)</f>
        <v>1.7256</v>
      </c>
      <c r="O17" s="66">
        <f t="shared" si="5"/>
        <v>20</v>
      </c>
      <c r="P17" s="65"/>
      <c r="Q17" s="66"/>
      <c r="R17" s="65">
        <f>VLOOKUP($A17,'Return Data'!$B$7:$R$2700,16,0)</f>
        <v>6.0819999999999999</v>
      </c>
      <c r="S17" s="67">
        <f t="shared" si="7"/>
        <v>24</v>
      </c>
    </row>
    <row r="18" spans="1:19" x14ac:dyDescent="0.3">
      <c r="A18" s="63" t="s">
        <v>1204</v>
      </c>
      <c r="B18" s="64">
        <f>VLOOKUP($A18,'Return Data'!$B$7:$R$2700,3,0)</f>
        <v>44174</v>
      </c>
      <c r="C18" s="65">
        <f>VLOOKUP($A18,'Return Data'!$B$7:$R$2700,4,0)</f>
        <v>60.57</v>
      </c>
      <c r="D18" s="65">
        <f>VLOOKUP($A18,'Return Data'!$B$7:$R$2700,10,0)</f>
        <v>18.5091</v>
      </c>
      <c r="E18" s="66">
        <f t="shared" si="0"/>
        <v>20</v>
      </c>
      <c r="F18" s="65">
        <f>VLOOKUP($A18,'Return Data'!$B$7:$R$2700,11,0)</f>
        <v>32.162300000000002</v>
      </c>
      <c r="G18" s="66">
        <f t="shared" si="1"/>
        <v>23</v>
      </c>
      <c r="H18" s="65">
        <f>VLOOKUP($A18,'Return Data'!$B$7:$R$2700,12,0)</f>
        <v>21.018999999999998</v>
      </c>
      <c r="I18" s="66">
        <f t="shared" si="2"/>
        <v>21</v>
      </c>
      <c r="J18" s="65">
        <f>VLOOKUP($A18,'Return Data'!$B$7:$R$2700,13,0)</f>
        <v>23.084700000000002</v>
      </c>
      <c r="K18" s="66">
        <f t="shared" si="3"/>
        <v>12</v>
      </c>
      <c r="L18" s="65">
        <f>VLOOKUP($A18,'Return Data'!$B$7:$R$2700,17,0)</f>
        <v>14.9338</v>
      </c>
      <c r="M18" s="66">
        <f t="shared" si="4"/>
        <v>10</v>
      </c>
      <c r="N18" s="65">
        <f>VLOOKUP($A18,'Return Data'!$B$7:$R$2700,14,0)</f>
        <v>7.0972999999999997</v>
      </c>
      <c r="O18" s="66">
        <f t="shared" si="5"/>
        <v>5</v>
      </c>
      <c r="P18" s="65">
        <f>VLOOKUP($A18,'Return Data'!$B$7:$R$2700,15,0)</f>
        <v>12.7698</v>
      </c>
      <c r="Q18" s="66">
        <f>RANK(P18,P$8:P$33,0)</f>
        <v>5</v>
      </c>
      <c r="R18" s="65">
        <f>VLOOKUP($A18,'Return Data'!$B$7:$R$2700,16,0)</f>
        <v>14.1037</v>
      </c>
      <c r="S18" s="67">
        <f t="shared" si="7"/>
        <v>17</v>
      </c>
    </row>
    <row r="19" spans="1:19" x14ac:dyDescent="0.3">
      <c r="A19" s="63" t="s">
        <v>1206</v>
      </c>
      <c r="B19" s="64">
        <f>VLOOKUP($A19,'Return Data'!$B$7:$R$2700,3,0)</f>
        <v>44174</v>
      </c>
      <c r="C19" s="65">
        <f>VLOOKUP($A19,'Return Data'!$B$7:$R$2700,4,0)</f>
        <v>48.548000000000002</v>
      </c>
      <c r="D19" s="65">
        <f>VLOOKUP($A19,'Return Data'!$B$7:$R$2700,10,0)</f>
        <v>23.4282</v>
      </c>
      <c r="E19" s="66">
        <f t="shared" si="0"/>
        <v>6</v>
      </c>
      <c r="F19" s="65">
        <f>VLOOKUP($A19,'Return Data'!$B$7:$R$2700,11,0)</f>
        <v>40.8904</v>
      </c>
      <c r="G19" s="66">
        <f t="shared" si="1"/>
        <v>11</v>
      </c>
      <c r="H19" s="65">
        <f>VLOOKUP($A19,'Return Data'!$B$7:$R$2700,12,0)</f>
        <v>24.998100000000001</v>
      </c>
      <c r="I19" s="66">
        <f t="shared" si="2"/>
        <v>14</v>
      </c>
      <c r="J19" s="65">
        <f>VLOOKUP($A19,'Return Data'!$B$7:$R$2700,13,0)</f>
        <v>22.074999999999999</v>
      </c>
      <c r="K19" s="66">
        <f t="shared" si="3"/>
        <v>17</v>
      </c>
      <c r="L19" s="65">
        <f>VLOOKUP($A19,'Return Data'!$B$7:$R$2700,17,0)</f>
        <v>16.5214</v>
      </c>
      <c r="M19" s="66">
        <f t="shared" si="4"/>
        <v>5</v>
      </c>
      <c r="N19" s="65">
        <f>VLOOKUP($A19,'Return Data'!$B$7:$R$2700,14,0)</f>
        <v>6.2214999999999998</v>
      </c>
      <c r="O19" s="66">
        <f t="shared" si="5"/>
        <v>7</v>
      </c>
      <c r="P19" s="65">
        <f>VLOOKUP($A19,'Return Data'!$B$7:$R$2700,15,0)</f>
        <v>13.657999999999999</v>
      </c>
      <c r="Q19" s="66">
        <f>RANK(P19,P$8:P$33,0)</f>
        <v>3</v>
      </c>
      <c r="R19" s="65">
        <f>VLOOKUP($A19,'Return Data'!$B$7:$R$2700,16,0)</f>
        <v>12.217499999999999</v>
      </c>
      <c r="S19" s="67">
        <f t="shared" si="7"/>
        <v>18</v>
      </c>
    </row>
    <row r="20" spans="1:19" x14ac:dyDescent="0.3">
      <c r="A20" s="63" t="s">
        <v>1209</v>
      </c>
      <c r="B20" s="64">
        <f>VLOOKUP($A20,'Return Data'!$B$7:$R$2700,3,0)</f>
        <v>44174</v>
      </c>
      <c r="C20" s="65">
        <f>VLOOKUP($A20,'Return Data'!$B$7:$R$2700,4,0)</f>
        <v>154.35</v>
      </c>
      <c r="D20" s="65">
        <f>VLOOKUP($A20,'Return Data'!$B$7:$R$2700,10,0)</f>
        <v>17.626899999999999</v>
      </c>
      <c r="E20" s="66">
        <f t="shared" si="0"/>
        <v>24</v>
      </c>
      <c r="F20" s="65">
        <f>VLOOKUP($A20,'Return Data'!$B$7:$R$2700,11,0)</f>
        <v>34.4512</v>
      </c>
      <c r="G20" s="66">
        <f t="shared" si="1"/>
        <v>19</v>
      </c>
      <c r="H20" s="65">
        <f>VLOOKUP($A20,'Return Data'!$B$7:$R$2700,12,0)</f>
        <v>21.8521</v>
      </c>
      <c r="I20" s="66">
        <f t="shared" si="2"/>
        <v>20</v>
      </c>
      <c r="J20" s="65">
        <f>VLOOKUP($A20,'Return Data'!$B$7:$R$2700,13,0)</f>
        <v>18.922899999999998</v>
      </c>
      <c r="K20" s="66">
        <f t="shared" si="3"/>
        <v>18</v>
      </c>
      <c r="L20" s="65">
        <f>VLOOKUP($A20,'Return Data'!$B$7:$R$2700,17,0)</f>
        <v>9.5269999999999992</v>
      </c>
      <c r="M20" s="66">
        <f t="shared" si="4"/>
        <v>21</v>
      </c>
      <c r="N20" s="65">
        <f>VLOOKUP($A20,'Return Data'!$B$7:$R$2700,14,0)</f>
        <v>1.9165000000000001</v>
      </c>
      <c r="O20" s="66">
        <f t="shared" si="5"/>
        <v>18</v>
      </c>
      <c r="P20" s="65">
        <f>VLOOKUP($A20,'Return Data'!$B$7:$R$2700,15,0)</f>
        <v>12.132899999999999</v>
      </c>
      <c r="Q20" s="66">
        <f>RANK(P20,P$8:P$33,0)</f>
        <v>8</v>
      </c>
      <c r="R20" s="65">
        <f>VLOOKUP($A20,'Return Data'!$B$7:$R$2700,16,0)</f>
        <v>18.225999999999999</v>
      </c>
      <c r="S20" s="67">
        <f t="shared" si="7"/>
        <v>8</v>
      </c>
    </row>
    <row r="21" spans="1:19" x14ac:dyDescent="0.3">
      <c r="A21" s="63" t="s">
        <v>1211</v>
      </c>
      <c r="B21" s="64">
        <f>VLOOKUP($A21,'Return Data'!$B$7:$R$2700,3,0)</f>
        <v>44174</v>
      </c>
      <c r="C21" s="65">
        <f>VLOOKUP($A21,'Return Data'!$B$7:$R$2700,4,0)</f>
        <v>11.2943</v>
      </c>
      <c r="D21" s="65">
        <f>VLOOKUP($A21,'Return Data'!$B$7:$R$2700,10,0)</f>
        <v>16.271899999999999</v>
      </c>
      <c r="E21" s="66">
        <f t="shared" si="0"/>
        <v>25</v>
      </c>
      <c r="F21" s="65">
        <f>VLOOKUP($A21,'Return Data'!$B$7:$R$2700,11,0)</f>
        <v>28.564900000000002</v>
      </c>
      <c r="G21" s="66">
        <f t="shared" si="1"/>
        <v>26</v>
      </c>
      <c r="H21" s="65">
        <f>VLOOKUP($A21,'Return Data'!$B$7:$R$2700,12,0)</f>
        <v>18.168399999999998</v>
      </c>
      <c r="I21" s="66">
        <f t="shared" si="2"/>
        <v>23</v>
      </c>
      <c r="J21" s="65">
        <f>VLOOKUP($A21,'Return Data'!$B$7:$R$2700,13,0)</f>
        <v>17.1815</v>
      </c>
      <c r="K21" s="66">
        <f t="shared" si="3"/>
        <v>21</v>
      </c>
      <c r="L21" s="65">
        <f>VLOOKUP($A21,'Return Data'!$B$7:$R$2700,17,0)</f>
        <v>11.7187</v>
      </c>
      <c r="M21" s="66">
        <f t="shared" si="4"/>
        <v>17</v>
      </c>
      <c r="N21" s="65"/>
      <c r="O21" s="66"/>
      <c r="P21" s="65"/>
      <c r="Q21" s="66"/>
      <c r="R21" s="65">
        <f>VLOOKUP($A21,'Return Data'!$B$7:$R$2700,16,0)</f>
        <v>4.3471000000000002</v>
      </c>
      <c r="S21" s="67">
        <f t="shared" si="7"/>
        <v>25</v>
      </c>
    </row>
    <row r="22" spans="1:19" x14ac:dyDescent="0.3">
      <c r="A22" s="63" t="s">
        <v>1213</v>
      </c>
      <c r="B22" s="64">
        <f>VLOOKUP($A22,'Return Data'!$B$7:$R$2700,3,0)</f>
        <v>44174</v>
      </c>
      <c r="C22" s="65">
        <f>VLOOKUP($A22,'Return Data'!$B$7:$R$2700,4,0)</f>
        <v>13.726000000000001</v>
      </c>
      <c r="D22" s="65">
        <f>VLOOKUP($A22,'Return Data'!$B$7:$R$2700,10,0)</f>
        <v>24.510200000000001</v>
      </c>
      <c r="E22" s="66">
        <f t="shared" si="0"/>
        <v>3</v>
      </c>
      <c r="F22" s="65">
        <f>VLOOKUP($A22,'Return Data'!$B$7:$R$2700,11,0)</f>
        <v>43.969000000000001</v>
      </c>
      <c r="G22" s="66">
        <f t="shared" si="1"/>
        <v>3</v>
      </c>
      <c r="H22" s="65">
        <f>VLOOKUP($A22,'Return Data'!$B$7:$R$2700,12,0)</f>
        <v>31.689499999999999</v>
      </c>
      <c r="I22" s="66">
        <f t="shared" si="2"/>
        <v>3</v>
      </c>
      <c r="J22" s="65">
        <f>VLOOKUP($A22,'Return Data'!$B$7:$R$2700,13,0)</f>
        <v>25.077500000000001</v>
      </c>
      <c r="K22" s="66">
        <f t="shared" ref="K22" si="8">RANK(J22,J$8:J$33,0)</f>
        <v>8</v>
      </c>
      <c r="L22" s="65"/>
      <c r="M22" s="66"/>
      <c r="N22" s="65"/>
      <c r="O22" s="66"/>
      <c r="P22" s="65"/>
      <c r="Q22" s="66"/>
      <c r="R22" s="65">
        <f>VLOOKUP($A22,'Return Data'!$B$7:$R$2700,16,0)</f>
        <v>26.068999999999999</v>
      </c>
      <c r="S22" s="67">
        <f t="shared" si="7"/>
        <v>2</v>
      </c>
    </row>
    <row r="23" spans="1:19" x14ac:dyDescent="0.3">
      <c r="A23" s="63" t="s">
        <v>1215</v>
      </c>
      <c r="B23" s="64">
        <f>VLOOKUP($A23,'Return Data'!$B$7:$R$2700,3,0)</f>
        <v>44174</v>
      </c>
      <c r="C23" s="65">
        <f>VLOOKUP($A23,'Return Data'!$B$7:$R$2700,4,0)</f>
        <v>28.264399999999998</v>
      </c>
      <c r="D23" s="65">
        <f>VLOOKUP($A23,'Return Data'!$B$7:$R$2700,10,0)</f>
        <v>17.635999999999999</v>
      </c>
      <c r="E23" s="66">
        <f t="shared" si="0"/>
        <v>23</v>
      </c>
      <c r="F23" s="65">
        <f>VLOOKUP($A23,'Return Data'!$B$7:$R$2700,11,0)</f>
        <v>35.348399999999998</v>
      </c>
      <c r="G23" s="66">
        <f t="shared" si="1"/>
        <v>18</v>
      </c>
      <c r="H23" s="65">
        <f>VLOOKUP($A23,'Return Data'!$B$7:$R$2700,12,0)</f>
        <v>8.3379999999999992</v>
      </c>
      <c r="I23" s="66">
        <f t="shared" si="2"/>
        <v>25</v>
      </c>
      <c r="J23" s="65">
        <f>VLOOKUP($A23,'Return Data'!$B$7:$R$2700,13,0)</f>
        <v>7.3773</v>
      </c>
      <c r="K23" s="66">
        <f>RANK(J23,J$8:J$33,0)</f>
        <v>24</v>
      </c>
      <c r="L23" s="65">
        <f>VLOOKUP($A23,'Return Data'!$B$7:$R$2700,17,0)</f>
        <v>10.3637</v>
      </c>
      <c r="M23" s="66">
        <f>RANK(L23,L$8:L$33,0)</f>
        <v>19</v>
      </c>
      <c r="N23" s="65">
        <f>VLOOKUP($A23,'Return Data'!$B$7:$R$2700,14,0)</f>
        <v>1.7321</v>
      </c>
      <c r="O23" s="66">
        <f>RANK(N23,N$8:N$33,0)</f>
        <v>19</v>
      </c>
      <c r="P23" s="65">
        <f>VLOOKUP($A23,'Return Data'!$B$7:$R$2700,15,0)</f>
        <v>8.0015000000000001</v>
      </c>
      <c r="Q23" s="66">
        <f>RANK(P23,P$8:P$33,0)</f>
        <v>20</v>
      </c>
      <c r="R23" s="65">
        <f>VLOOKUP($A23,'Return Data'!$B$7:$R$2700,16,0)</f>
        <v>16.523199999999999</v>
      </c>
      <c r="S23" s="67">
        <f t="shared" si="7"/>
        <v>11</v>
      </c>
    </row>
    <row r="24" spans="1:19" x14ac:dyDescent="0.3">
      <c r="A24" s="63" t="s">
        <v>1216</v>
      </c>
      <c r="B24" s="64">
        <f>VLOOKUP($A24,'Return Data'!$B$7:$R$2700,3,0)</f>
        <v>44174</v>
      </c>
      <c r="C24" s="65">
        <f>VLOOKUP($A24,'Return Data'!$B$7:$R$2700,4,0)</f>
        <v>1363.7062000000001</v>
      </c>
      <c r="D24" s="65">
        <f>VLOOKUP($A24,'Return Data'!$B$7:$R$2700,10,0)</f>
        <v>20.506699999999999</v>
      </c>
      <c r="E24" s="66">
        <f t="shared" si="0"/>
        <v>14</v>
      </c>
      <c r="F24" s="65">
        <f>VLOOKUP($A24,'Return Data'!$B$7:$R$2700,11,0)</f>
        <v>40.942</v>
      </c>
      <c r="G24" s="66">
        <f t="shared" si="1"/>
        <v>10</v>
      </c>
      <c r="H24" s="65">
        <f>VLOOKUP($A24,'Return Data'!$B$7:$R$2700,12,0)</f>
        <v>23.340499999999999</v>
      </c>
      <c r="I24" s="66">
        <f t="shared" si="2"/>
        <v>19</v>
      </c>
      <c r="J24" s="65">
        <f>VLOOKUP($A24,'Return Data'!$B$7:$R$2700,13,0)</f>
        <v>22.320799999999998</v>
      </c>
      <c r="K24" s="66">
        <f>RANK(J24,J$8:J$33,0)</f>
        <v>16</v>
      </c>
      <c r="L24" s="65">
        <f>VLOOKUP($A24,'Return Data'!$B$7:$R$2700,17,0)</f>
        <v>14.8444</v>
      </c>
      <c r="M24" s="66">
        <f>RANK(L24,L$8:L$33,0)</f>
        <v>11</v>
      </c>
      <c r="N24" s="65">
        <f>VLOOKUP($A24,'Return Data'!$B$7:$R$2700,14,0)</f>
        <v>5.6668000000000003</v>
      </c>
      <c r="O24" s="66">
        <f>RANK(N24,N$8:N$33,0)</f>
        <v>8</v>
      </c>
      <c r="P24" s="65">
        <f>VLOOKUP($A24,'Return Data'!$B$7:$R$2700,15,0)</f>
        <v>12.1402</v>
      </c>
      <c r="Q24" s="66">
        <f>RANK(P24,P$8:P$33,0)</f>
        <v>7</v>
      </c>
      <c r="R24" s="65">
        <f>VLOOKUP($A24,'Return Data'!$B$7:$R$2700,16,0)</f>
        <v>21.548100000000002</v>
      </c>
      <c r="S24" s="67">
        <f t="shared" si="7"/>
        <v>4</v>
      </c>
    </row>
    <row r="25" spans="1:19" x14ac:dyDescent="0.3">
      <c r="A25" s="63" t="s">
        <v>1219</v>
      </c>
      <c r="B25" s="64">
        <f>VLOOKUP($A25,'Return Data'!$B$7:$R$2700,3,0)</f>
        <v>44174</v>
      </c>
      <c r="C25" s="65">
        <f>VLOOKUP($A25,'Return Data'!$B$7:$R$2700,4,0)</f>
        <v>26.2</v>
      </c>
      <c r="D25" s="65">
        <f>VLOOKUP($A25,'Return Data'!$B$7:$R$2700,10,0)</f>
        <v>23.584900000000001</v>
      </c>
      <c r="E25" s="66">
        <f t="shared" si="0"/>
        <v>5</v>
      </c>
      <c r="F25" s="65">
        <f>VLOOKUP($A25,'Return Data'!$B$7:$R$2700,11,0)</f>
        <v>49.885599999999997</v>
      </c>
      <c r="G25" s="66">
        <f t="shared" si="1"/>
        <v>1</v>
      </c>
      <c r="H25" s="65">
        <f>VLOOKUP($A25,'Return Data'!$B$7:$R$2700,12,0)</f>
        <v>44.1937</v>
      </c>
      <c r="I25" s="66">
        <f t="shared" si="2"/>
        <v>1</v>
      </c>
      <c r="J25" s="65">
        <f>VLOOKUP($A25,'Return Data'!$B$7:$R$2700,13,0)</f>
        <v>48.441899999999997</v>
      </c>
      <c r="K25" s="66">
        <f>RANK(J25,J$8:J$33,0)</f>
        <v>1</v>
      </c>
      <c r="L25" s="65">
        <f>VLOOKUP($A25,'Return Data'!$B$7:$R$2700,17,0)</f>
        <v>23.672599999999999</v>
      </c>
      <c r="M25" s="66">
        <f>RANK(L25,L$8:L$33,0)</f>
        <v>1</v>
      </c>
      <c r="N25" s="65">
        <f>VLOOKUP($A25,'Return Data'!$B$7:$R$2700,14,0)</f>
        <v>9.2010000000000005</v>
      </c>
      <c r="O25" s="66">
        <f>RANK(N25,N$8:N$33,0)</f>
        <v>3</v>
      </c>
      <c r="P25" s="65">
        <f>VLOOKUP($A25,'Return Data'!$B$7:$R$2700,15,0)</f>
        <v>11.8759</v>
      </c>
      <c r="Q25" s="66">
        <f>RANK(P25,P$8:P$33,0)</f>
        <v>10</v>
      </c>
      <c r="R25" s="65">
        <f>VLOOKUP($A25,'Return Data'!$B$7:$R$2700,16,0)</f>
        <v>14.6958</v>
      </c>
      <c r="S25" s="67">
        <f t="shared" si="7"/>
        <v>16</v>
      </c>
    </row>
    <row r="26" spans="1:19" x14ac:dyDescent="0.3">
      <c r="A26" s="63" t="s">
        <v>1221</v>
      </c>
      <c r="B26" s="64">
        <f>VLOOKUP($A26,'Return Data'!$B$7:$R$2700,3,0)</f>
        <v>44174</v>
      </c>
      <c r="C26" s="65">
        <f>VLOOKUP($A26,'Return Data'!$B$7:$R$2700,4,0)</f>
        <v>11.87</v>
      </c>
      <c r="D26" s="65">
        <f>VLOOKUP($A26,'Return Data'!$B$7:$R$2700,10,0)</f>
        <v>19.416499999999999</v>
      </c>
      <c r="E26" s="66">
        <f t="shared" si="0"/>
        <v>17</v>
      </c>
      <c r="F26" s="65">
        <f>VLOOKUP($A26,'Return Data'!$B$7:$R$2700,11,0)</f>
        <v>34.428100000000001</v>
      </c>
      <c r="G26" s="66">
        <f t="shared" ref="G26" si="9">RANK(F26,F$8:F$33,0)</f>
        <v>20</v>
      </c>
      <c r="H26" s="65">
        <f>VLOOKUP($A26,'Return Data'!$B$7:$R$2700,12,0)</f>
        <v>25.210999999999999</v>
      </c>
      <c r="I26" s="66">
        <f t="shared" ref="I26" si="10">RANK(H26,H$8:H$33,0)</f>
        <v>12</v>
      </c>
      <c r="J26" s="65"/>
      <c r="K26" s="66"/>
      <c r="L26" s="65"/>
      <c r="M26" s="66"/>
      <c r="N26" s="65"/>
      <c r="O26" s="66"/>
      <c r="P26" s="65"/>
      <c r="Q26" s="66"/>
      <c r="R26" s="65">
        <f>VLOOKUP($A26,'Return Data'!$B$7:$R$2700,16,0)</f>
        <v>18.7</v>
      </c>
      <c r="S26" s="67">
        <f t="shared" si="7"/>
        <v>7</v>
      </c>
    </row>
    <row r="27" spans="1:19" x14ac:dyDescent="0.3">
      <c r="A27" s="63" t="s">
        <v>1222</v>
      </c>
      <c r="B27" s="64">
        <f>VLOOKUP($A27,'Return Data'!$B$7:$R$2700,3,0)</f>
        <v>44174</v>
      </c>
      <c r="C27" s="65">
        <f>VLOOKUP($A27,'Return Data'!$B$7:$R$2700,4,0)</f>
        <v>74.770799999999994</v>
      </c>
      <c r="D27" s="65">
        <f>VLOOKUP($A27,'Return Data'!$B$7:$R$2700,10,0)</f>
        <v>24.222799999999999</v>
      </c>
      <c r="E27" s="66">
        <f t="shared" si="0"/>
        <v>4</v>
      </c>
      <c r="F27" s="65">
        <f>VLOOKUP($A27,'Return Data'!$B$7:$R$2700,11,0)</f>
        <v>41.063099999999999</v>
      </c>
      <c r="G27" s="66">
        <f t="shared" ref="G27:G33" si="11">RANK(F27,F$8:F$33,0)</f>
        <v>9</v>
      </c>
      <c r="H27" s="65">
        <f>VLOOKUP($A27,'Return Data'!$B$7:$R$2700,12,0)</f>
        <v>43.002699999999997</v>
      </c>
      <c r="I27" s="66">
        <f>RANK(H27,H$8:H$33,0)</f>
        <v>2</v>
      </c>
      <c r="J27" s="65">
        <f>VLOOKUP($A27,'Return Data'!$B$7:$R$2700,13,0)</f>
        <v>35.9392</v>
      </c>
      <c r="K27" s="66">
        <f>RANK(J27,J$8:J$33,0)</f>
        <v>2</v>
      </c>
      <c r="L27" s="65">
        <f>VLOOKUP($A27,'Return Data'!$B$7:$R$2700,17,0)</f>
        <v>17.0884</v>
      </c>
      <c r="M27" s="66">
        <f>RANK(L27,L$8:L$33,0)</f>
        <v>4</v>
      </c>
      <c r="N27" s="65">
        <f>VLOOKUP($A27,'Return Data'!$B$7:$R$2700,14,0)</f>
        <v>10.0657</v>
      </c>
      <c r="O27" s="66">
        <f>RANK(N27,N$8:N$33,0)</f>
        <v>2</v>
      </c>
      <c r="P27" s="65">
        <f>VLOOKUP($A27,'Return Data'!$B$7:$R$2700,15,0)</f>
        <v>11.3431</v>
      </c>
      <c r="Q27" s="66">
        <f>RANK(P27,P$8:P$33,0)</f>
        <v>13</v>
      </c>
      <c r="R27" s="65">
        <f>VLOOKUP($A27,'Return Data'!$B$7:$R$2700,16,0)</f>
        <v>10.6965</v>
      </c>
      <c r="S27" s="67">
        <f t="shared" si="7"/>
        <v>20</v>
      </c>
    </row>
    <row r="28" spans="1:19" x14ac:dyDescent="0.3">
      <c r="A28" s="63" t="s">
        <v>1225</v>
      </c>
      <c r="B28" s="64">
        <f>VLOOKUP($A28,'Return Data'!$B$7:$R$2700,3,0)</f>
        <v>44174</v>
      </c>
      <c r="C28" s="65">
        <f>VLOOKUP($A28,'Return Data'!$B$7:$R$2700,4,0)</f>
        <v>89.8292</v>
      </c>
      <c r="D28" s="65">
        <f>VLOOKUP($A28,'Return Data'!$B$7:$R$2700,10,0)</f>
        <v>25.236799999999999</v>
      </c>
      <c r="E28" s="66">
        <f t="shared" si="0"/>
        <v>2</v>
      </c>
      <c r="F28" s="65">
        <f>VLOOKUP($A28,'Return Data'!$B$7:$R$2700,11,0)</f>
        <v>44.558</v>
      </c>
      <c r="G28" s="66">
        <f t="shared" si="11"/>
        <v>2</v>
      </c>
      <c r="H28" s="65">
        <f>VLOOKUP($A28,'Return Data'!$B$7:$R$2700,12,0)</f>
        <v>29.311699999999998</v>
      </c>
      <c r="I28" s="66">
        <f>RANK(H28,H$8:H$33,0)</f>
        <v>7</v>
      </c>
      <c r="J28" s="65">
        <f>VLOOKUP($A28,'Return Data'!$B$7:$R$2700,13,0)</f>
        <v>27.5456</v>
      </c>
      <c r="K28" s="66">
        <f>RANK(J28,J$8:J$33,0)</f>
        <v>5</v>
      </c>
      <c r="L28" s="65">
        <f>VLOOKUP($A28,'Return Data'!$B$7:$R$2700,17,0)</f>
        <v>14.4611</v>
      </c>
      <c r="M28" s="66">
        <f>RANK(L28,L$8:L$33,0)</f>
        <v>13</v>
      </c>
      <c r="N28" s="65">
        <f>VLOOKUP($A28,'Return Data'!$B$7:$R$2700,14,0)</f>
        <v>2.5716000000000001</v>
      </c>
      <c r="O28" s="66">
        <f>RANK(N28,N$8:N$33,0)</f>
        <v>15</v>
      </c>
      <c r="P28" s="65">
        <f>VLOOKUP($A28,'Return Data'!$B$7:$R$2700,15,0)</f>
        <v>8.7329000000000008</v>
      </c>
      <c r="Q28" s="66">
        <f>RANK(P28,P$8:P$33,0)</f>
        <v>18</v>
      </c>
      <c r="R28" s="65">
        <f>VLOOKUP($A28,'Return Data'!$B$7:$R$2700,16,0)</f>
        <v>14.997999999999999</v>
      </c>
      <c r="S28" s="67">
        <f t="shared" si="7"/>
        <v>13</v>
      </c>
    </row>
    <row r="29" spans="1:19" x14ac:dyDescent="0.3">
      <c r="A29" s="63" t="s">
        <v>1226</v>
      </c>
      <c r="B29" s="64">
        <f>VLOOKUP($A29,'Return Data'!$B$7:$R$2700,3,0)</f>
        <v>44174</v>
      </c>
      <c r="C29" s="65">
        <f>VLOOKUP($A29,'Return Data'!$B$7:$R$2700,4,0)</f>
        <v>499.17619999999999</v>
      </c>
      <c r="D29" s="65">
        <f>VLOOKUP($A29,'Return Data'!$B$7:$R$2700,10,0)</f>
        <v>18.325700000000001</v>
      </c>
      <c r="E29" s="66">
        <f t="shared" si="0"/>
        <v>22</v>
      </c>
      <c r="F29" s="65">
        <f>VLOOKUP($A29,'Return Data'!$B$7:$R$2700,11,0)</f>
        <v>33.36</v>
      </c>
      <c r="G29" s="66">
        <f t="shared" si="11"/>
        <v>22</v>
      </c>
      <c r="H29" s="65">
        <f>VLOOKUP($A29,'Return Data'!$B$7:$R$2700,12,0)</f>
        <v>13.608700000000001</v>
      </c>
      <c r="I29" s="66">
        <f>RANK(H29,H$8:H$33,0)</f>
        <v>24</v>
      </c>
      <c r="J29" s="65">
        <f>VLOOKUP($A29,'Return Data'!$B$7:$R$2700,13,0)</f>
        <v>10.8042</v>
      </c>
      <c r="K29" s="66">
        <f>RANK(J29,J$8:J$33,0)</f>
        <v>23</v>
      </c>
      <c r="L29" s="65">
        <f>VLOOKUP($A29,'Return Data'!$B$7:$R$2700,17,0)</f>
        <v>6.6327999999999996</v>
      </c>
      <c r="M29" s="66">
        <f>RANK(L29,L$8:L$33,0)</f>
        <v>22</v>
      </c>
      <c r="N29" s="65">
        <f>VLOOKUP($A29,'Return Data'!$B$7:$R$2700,14,0)</f>
        <v>-1.5072000000000001</v>
      </c>
      <c r="O29" s="66">
        <f>RANK(N29,N$8:N$33,0)</f>
        <v>21</v>
      </c>
      <c r="P29" s="65">
        <f>VLOOKUP($A29,'Return Data'!$B$7:$R$2700,15,0)</f>
        <v>8.4846000000000004</v>
      </c>
      <c r="Q29" s="66">
        <f>RANK(P29,P$8:P$33,0)</f>
        <v>19</v>
      </c>
      <c r="R29" s="65">
        <f>VLOOKUP($A29,'Return Data'!$B$7:$R$2700,16,0)</f>
        <v>23.671299999999999</v>
      </c>
      <c r="S29" s="67">
        <f t="shared" si="7"/>
        <v>3</v>
      </c>
    </row>
    <row r="30" spans="1:19" x14ac:dyDescent="0.3">
      <c r="A30" s="63" t="s">
        <v>1228</v>
      </c>
      <c r="B30" s="64">
        <f>VLOOKUP($A30,'Return Data'!$B$7:$R$2700,3,0)</f>
        <v>44174</v>
      </c>
      <c r="C30" s="65">
        <f>VLOOKUP($A30,'Return Data'!$B$7:$R$2700,4,0)</f>
        <v>170.2987</v>
      </c>
      <c r="D30" s="65">
        <f>VLOOKUP($A30,'Return Data'!$B$7:$R$2700,10,0)</f>
        <v>20.511399999999998</v>
      </c>
      <c r="E30" s="66">
        <f t="shared" si="0"/>
        <v>13</v>
      </c>
      <c r="F30" s="65">
        <f>VLOOKUP($A30,'Return Data'!$B$7:$R$2700,11,0)</f>
        <v>35.394399999999997</v>
      </c>
      <c r="G30" s="66">
        <f t="shared" si="11"/>
        <v>17</v>
      </c>
      <c r="H30" s="65">
        <f>VLOOKUP($A30,'Return Data'!$B$7:$R$2700,12,0)</f>
        <v>23.374600000000001</v>
      </c>
      <c r="I30" s="66">
        <f>RANK(H30,H$8:H$33,0)</f>
        <v>18</v>
      </c>
      <c r="J30" s="65">
        <f>VLOOKUP($A30,'Return Data'!$B$7:$R$2700,13,0)</f>
        <v>22.433700000000002</v>
      </c>
      <c r="K30" s="66">
        <f>RANK(J30,J$8:J$33,0)</f>
        <v>15</v>
      </c>
      <c r="L30" s="65">
        <f>VLOOKUP($A30,'Return Data'!$B$7:$R$2700,17,0)</f>
        <v>16.160699999999999</v>
      </c>
      <c r="M30" s="66">
        <f>RANK(L30,L$8:L$33,0)</f>
        <v>6</v>
      </c>
      <c r="N30" s="65">
        <f>VLOOKUP($A30,'Return Data'!$B$7:$R$2700,14,0)</f>
        <v>5.3379000000000003</v>
      </c>
      <c r="O30" s="66">
        <f>RANK(N30,N$8:N$33,0)</f>
        <v>9</v>
      </c>
      <c r="P30" s="65">
        <f>VLOOKUP($A30,'Return Data'!$B$7:$R$2700,15,0)</f>
        <v>11.457100000000001</v>
      </c>
      <c r="Q30" s="66">
        <f>RANK(P30,P$8:P$33,0)</f>
        <v>12</v>
      </c>
      <c r="R30" s="65">
        <f>VLOOKUP($A30,'Return Data'!$B$7:$R$2700,16,0)</f>
        <v>11.309100000000001</v>
      </c>
      <c r="S30" s="67">
        <f t="shared" si="7"/>
        <v>19</v>
      </c>
    </row>
    <row r="31" spans="1:19" x14ac:dyDescent="0.3">
      <c r="A31" s="63" t="s">
        <v>1231</v>
      </c>
      <c r="B31" s="64">
        <f>VLOOKUP($A31,'Return Data'!$B$7:$R$2700,3,0)</f>
        <v>44174</v>
      </c>
      <c r="C31" s="65">
        <f>VLOOKUP($A31,'Return Data'!$B$7:$R$2700,4,0)</f>
        <v>53.41</v>
      </c>
      <c r="D31" s="65">
        <f>VLOOKUP($A31,'Return Data'!$B$7:$R$2700,10,0)</f>
        <v>15.4811</v>
      </c>
      <c r="E31" s="66">
        <f t="shared" si="0"/>
        <v>26</v>
      </c>
      <c r="F31" s="65">
        <f>VLOOKUP($A31,'Return Data'!$B$7:$R$2700,11,0)</f>
        <v>30.939</v>
      </c>
      <c r="G31" s="66">
        <f t="shared" si="11"/>
        <v>25</v>
      </c>
      <c r="H31" s="65">
        <f>VLOOKUP($A31,'Return Data'!$B$7:$R$2700,12,0)</f>
        <v>23.834900000000001</v>
      </c>
      <c r="I31" s="66">
        <f>RANK(H31,H$8:H$33,0)</f>
        <v>17</v>
      </c>
      <c r="J31" s="65">
        <f>VLOOKUP($A31,'Return Data'!$B$7:$R$2700,13,0)</f>
        <v>25.052700000000002</v>
      </c>
      <c r="K31" s="66">
        <f>RANK(J31,J$8:J$33,0)</f>
        <v>9</v>
      </c>
      <c r="L31" s="65">
        <f>VLOOKUP($A31,'Return Data'!$B$7:$R$2700,17,0)</f>
        <v>13.990399999999999</v>
      </c>
      <c r="M31" s="66">
        <f>RANK(L31,L$8:L$33,0)</f>
        <v>14</v>
      </c>
      <c r="N31" s="65">
        <f>VLOOKUP($A31,'Return Data'!$B$7:$R$2700,14,0)</f>
        <v>6.2686000000000002</v>
      </c>
      <c r="O31" s="66">
        <f>RANK(N31,N$8:N$33,0)</f>
        <v>6</v>
      </c>
      <c r="P31" s="65">
        <f>VLOOKUP($A31,'Return Data'!$B$7:$R$2700,15,0)</f>
        <v>12.7903</v>
      </c>
      <c r="Q31" s="66">
        <f>RANK(P31,P$8:P$33,0)</f>
        <v>4</v>
      </c>
      <c r="R31" s="65">
        <f>VLOOKUP($A31,'Return Data'!$B$7:$R$2700,16,0)</f>
        <v>6.5830000000000002</v>
      </c>
      <c r="S31" s="67">
        <f t="shared" si="7"/>
        <v>23</v>
      </c>
    </row>
    <row r="32" spans="1:19" x14ac:dyDescent="0.3">
      <c r="A32" s="63" t="s">
        <v>1233</v>
      </c>
      <c r="B32" s="64">
        <f>VLOOKUP($A32,'Return Data'!$B$7:$R$2700,3,0)</f>
        <v>44174</v>
      </c>
      <c r="C32" s="65">
        <f>VLOOKUP($A32,'Return Data'!$B$7:$R$2700,4,0)</f>
        <v>17.98</v>
      </c>
      <c r="D32" s="65">
        <f>VLOOKUP($A32,'Return Data'!$B$7:$R$2700,10,0)</f>
        <v>20.026700000000002</v>
      </c>
      <c r="E32" s="66">
        <f t="shared" si="0"/>
        <v>15</v>
      </c>
      <c r="F32" s="65">
        <f>VLOOKUP($A32,'Return Data'!$B$7:$R$2700,11,0)</f>
        <v>42.698399999999999</v>
      </c>
      <c r="G32" s="66">
        <f t="shared" si="11"/>
        <v>6</v>
      </c>
      <c r="H32" s="65"/>
      <c r="I32" s="66"/>
      <c r="J32" s="65"/>
      <c r="K32" s="66"/>
      <c r="L32" s="65"/>
      <c r="M32" s="66"/>
      <c r="N32" s="65"/>
      <c r="O32" s="66"/>
      <c r="P32" s="65"/>
      <c r="Q32" s="66"/>
      <c r="R32" s="65">
        <f>VLOOKUP($A32,'Return Data'!$B$7:$R$2700,16,0)</f>
        <v>79.8</v>
      </c>
      <c r="S32" s="67">
        <f t="shared" si="7"/>
        <v>1</v>
      </c>
    </row>
    <row r="33" spans="1:19" x14ac:dyDescent="0.3">
      <c r="A33" s="63" t="s">
        <v>1235</v>
      </c>
      <c r="B33" s="64">
        <f>VLOOKUP($A33,'Return Data'!$B$7:$R$2700,3,0)</f>
        <v>44174</v>
      </c>
      <c r="C33" s="65">
        <f>VLOOKUP($A33,'Return Data'!$B$7:$R$2700,4,0)</f>
        <v>139.66167065054401</v>
      </c>
      <c r="D33" s="65">
        <f>VLOOKUP($A33,'Return Data'!$B$7:$R$2700,10,0)</f>
        <v>21.951899999999998</v>
      </c>
      <c r="E33" s="66">
        <f t="shared" si="0"/>
        <v>7</v>
      </c>
      <c r="F33" s="65">
        <f>VLOOKUP($A33,'Return Data'!$B$7:$R$2700,11,0)</f>
        <v>41.843499999999999</v>
      </c>
      <c r="G33" s="66">
        <f t="shared" si="11"/>
        <v>7</v>
      </c>
      <c r="H33" s="65">
        <f>VLOOKUP($A33,'Return Data'!$B$7:$R$2700,12,0)</f>
        <v>30.8735</v>
      </c>
      <c r="I33" s="66">
        <f>RANK(H33,H$8:H$33,0)</f>
        <v>5</v>
      </c>
      <c r="J33" s="65">
        <f>VLOOKUP($A33,'Return Data'!$B$7:$R$2700,13,0)</f>
        <v>29.979500000000002</v>
      </c>
      <c r="K33" s="66">
        <f>RANK(J33,J$8:J$33,0)</f>
        <v>4</v>
      </c>
      <c r="L33" s="65">
        <f>VLOOKUP($A33,'Return Data'!$B$7:$R$2700,17,0)</f>
        <v>15.3087</v>
      </c>
      <c r="M33" s="66">
        <f>RANK(L33,L$8:L$33,0)</f>
        <v>9</v>
      </c>
      <c r="N33" s="65">
        <f>VLOOKUP($A33,'Return Data'!$B$7:$R$2700,14,0)</f>
        <v>4.0911</v>
      </c>
      <c r="O33" s="66">
        <f>RANK(N33,N$8:N$33,0)</f>
        <v>13</v>
      </c>
      <c r="P33" s="65">
        <f>VLOOKUP($A33,'Return Data'!$B$7:$R$2700,15,0)</f>
        <v>10.4754</v>
      </c>
      <c r="Q33" s="66">
        <f>RANK(P33,P$8:P$33,0)</f>
        <v>14</v>
      </c>
      <c r="R33" s="65">
        <f>VLOOKUP($A33,'Return Data'!$B$7:$R$2700,16,0)</f>
        <v>17.119599999999998</v>
      </c>
      <c r="S33" s="67">
        <f t="shared" si="7"/>
        <v>10</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20.606334615384618</v>
      </c>
      <c r="E35" s="74"/>
      <c r="F35" s="75">
        <f>AVERAGE(F8:F33)</f>
        <v>38.224073076923069</v>
      </c>
      <c r="G35" s="74"/>
      <c r="H35" s="75">
        <f>AVERAGE(H8:H33)</f>
        <v>25.748820000000002</v>
      </c>
      <c r="I35" s="74"/>
      <c r="J35" s="75">
        <f>AVERAGE(J8:J33)</f>
        <v>23.375400000000003</v>
      </c>
      <c r="K35" s="74"/>
      <c r="L35" s="75">
        <f>AVERAGE(L8:L33)</f>
        <v>13.84025652173913</v>
      </c>
      <c r="M35" s="74"/>
      <c r="N35" s="75">
        <f>AVERAGE(N8:N33)</f>
        <v>4.5984272727272737</v>
      </c>
      <c r="O35" s="74"/>
      <c r="P35" s="75">
        <f>AVERAGE(P8:P33)</f>
        <v>11.205814285714286</v>
      </c>
      <c r="Q35" s="74"/>
      <c r="R35" s="75">
        <f>AVERAGE(R8:R33)</f>
        <v>16.935138461538461</v>
      </c>
      <c r="S35" s="76"/>
    </row>
    <row r="36" spans="1:19" x14ac:dyDescent="0.3">
      <c r="A36" s="73" t="s">
        <v>28</v>
      </c>
      <c r="B36" s="74"/>
      <c r="C36" s="74"/>
      <c r="D36" s="75">
        <f>MIN(D8:D33)</f>
        <v>15.4811</v>
      </c>
      <c r="E36" s="74"/>
      <c r="F36" s="75">
        <f>MIN(F8:F33)</f>
        <v>28.564900000000002</v>
      </c>
      <c r="G36" s="74"/>
      <c r="H36" s="75">
        <f>MIN(H8:H33)</f>
        <v>8.3379999999999992</v>
      </c>
      <c r="I36" s="74"/>
      <c r="J36" s="75">
        <f>MIN(J8:J33)</f>
        <v>7.3773</v>
      </c>
      <c r="K36" s="74"/>
      <c r="L36" s="75">
        <f>MIN(L8:L33)</f>
        <v>5.6590999999999996</v>
      </c>
      <c r="M36" s="74"/>
      <c r="N36" s="75">
        <f>MIN(N8:N33)</f>
        <v>-1.8924000000000001</v>
      </c>
      <c r="O36" s="74"/>
      <c r="P36" s="75">
        <f>MIN(P8:P33)</f>
        <v>7.5193000000000003</v>
      </c>
      <c r="Q36" s="74"/>
      <c r="R36" s="75">
        <f>MIN(R8:R33)</f>
        <v>1.1802999999999999</v>
      </c>
      <c r="S36" s="76"/>
    </row>
    <row r="37" spans="1:19" ht="15" thickBot="1" x14ac:dyDescent="0.35">
      <c r="A37" s="77" t="s">
        <v>29</v>
      </c>
      <c r="B37" s="78"/>
      <c r="C37" s="78"/>
      <c r="D37" s="79">
        <f>MAX(D8:D33)</f>
        <v>25.421199999999999</v>
      </c>
      <c r="E37" s="78"/>
      <c r="F37" s="79">
        <f>MAX(F8:F33)</f>
        <v>49.885599999999997</v>
      </c>
      <c r="G37" s="78"/>
      <c r="H37" s="79">
        <f>MAX(H8:H33)</f>
        <v>44.1937</v>
      </c>
      <c r="I37" s="78"/>
      <c r="J37" s="79">
        <f>MAX(J8:J33)</f>
        <v>48.441899999999997</v>
      </c>
      <c r="K37" s="78"/>
      <c r="L37" s="79">
        <f>MAX(L8:L33)</f>
        <v>23.672599999999999</v>
      </c>
      <c r="M37" s="78"/>
      <c r="N37" s="79">
        <f>MAX(N8:N33)</f>
        <v>13.164999999999999</v>
      </c>
      <c r="O37" s="78"/>
      <c r="P37" s="79">
        <f>MAX(P8:P33)</f>
        <v>14.809699999999999</v>
      </c>
      <c r="Q37" s="78"/>
      <c r="R37" s="79">
        <f>MAX(R8:R33)</f>
        <v>79.8</v>
      </c>
      <c r="S37" s="80"/>
    </row>
    <row r="38" spans="1:19" x14ac:dyDescent="0.3">
      <c r="A38" s="112" t="s">
        <v>432</v>
      </c>
    </row>
    <row r="39" spans="1:19" x14ac:dyDescent="0.3">
      <c r="A39" s="14" t="s">
        <v>340</v>
      </c>
    </row>
  </sheetData>
  <sheetProtection algorithmName="SHA-512" hashValue="JX9MyTSz3+TTl/7EWRE42PkPGd+lj9wxpADi25r99cBG2JgOc3hOZEh46GlQp51CIAlowakgP4aL4XWOBRocUA==" saltValue="JcQK0Do/aaKs64s+tM291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3AC256E-F222-406A-A486-BF0D17149052}"/>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FDD0A-DA4B-447D-B595-1B432649E9DC}">
  <sheetPr codeName="Sheet41"/>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1655</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1299</v>
      </c>
      <c r="B8" s="64">
        <f>VLOOKUP($A8,'Return Data'!$B$7:$R$2700,3,0)</f>
        <v>44174</v>
      </c>
      <c r="C8" s="65">
        <f>VLOOKUP($A8,'Return Data'!$B$7:$R$2700,4,0)</f>
        <v>927.78</v>
      </c>
      <c r="D8" s="65">
        <f>VLOOKUP($A8,'Return Data'!$B$7:$R$2700,10,0)</f>
        <v>22.835999999999999</v>
      </c>
      <c r="E8" s="66">
        <f>RANK(D8,D$8:D$41,0)</f>
        <v>4</v>
      </c>
      <c r="F8" s="65">
        <f>VLOOKUP($A8,'Return Data'!$B$7:$R$2700,11,0)</f>
        <v>36.9801</v>
      </c>
      <c r="G8" s="66">
        <f>RANK(F8,F$8:F$41,0)</f>
        <v>4</v>
      </c>
      <c r="H8" s="65">
        <f>VLOOKUP($A8,'Return Data'!$B$7:$R$2700,12,0)</f>
        <v>26.122199999999999</v>
      </c>
      <c r="I8" s="66">
        <f>RANK(H8,H$8:H$41,0)</f>
        <v>8</v>
      </c>
      <c r="J8" s="65">
        <f>VLOOKUP($A8,'Return Data'!$B$7:$R$2700,13,0)</f>
        <v>16.4602</v>
      </c>
      <c r="K8" s="66">
        <f>RANK(J8,J$8:J$41,0)</f>
        <v>14</v>
      </c>
      <c r="L8" s="65">
        <f>VLOOKUP($A8,'Return Data'!$B$7:$R$2700,17,0)</f>
        <v>13.188700000000001</v>
      </c>
      <c r="M8" s="66">
        <f>RANK(L8,L$8:L$41,0)</f>
        <v>14</v>
      </c>
      <c r="N8" s="65">
        <f>VLOOKUP($A8,'Return Data'!$B$7:$R$2700,14,0)</f>
        <v>7.6807999999999996</v>
      </c>
      <c r="O8" s="66">
        <f>RANK(N8,N$8:N$41,0)</f>
        <v>12</v>
      </c>
      <c r="P8" s="65">
        <f>VLOOKUP($A8,'Return Data'!$B$7:$R$2700,15,0)</f>
        <v>14.629200000000001</v>
      </c>
      <c r="Q8" s="66">
        <f>RANK(P8,P$8:P$41,0)</f>
        <v>6</v>
      </c>
      <c r="R8" s="65">
        <f>VLOOKUP($A8,'Return Data'!$B$7:$R$2700,16,0)</f>
        <v>16.355499999999999</v>
      </c>
      <c r="S8" s="67">
        <f>RANK(R8,R$8:R$41,0)</f>
        <v>5</v>
      </c>
    </row>
    <row r="9" spans="1:20" x14ac:dyDescent="0.3">
      <c r="A9" s="63" t="s">
        <v>1300</v>
      </c>
      <c r="B9" s="64">
        <f>VLOOKUP($A9,'Return Data'!$B$7:$R$2700,3,0)</f>
        <v>44174</v>
      </c>
      <c r="C9" s="65">
        <f>VLOOKUP($A9,'Return Data'!$B$7:$R$2700,4,0)</f>
        <v>15.26</v>
      </c>
      <c r="D9" s="65">
        <f>VLOOKUP($A9,'Return Data'!$B$7:$R$2700,10,0)</f>
        <v>20.157499999999999</v>
      </c>
      <c r="E9" s="66">
        <f t="shared" ref="E9:E41" si="0">RANK(D9,D$8:D$41,0)</f>
        <v>16</v>
      </c>
      <c r="F9" s="65">
        <f>VLOOKUP($A9,'Return Data'!$B$7:$R$2700,11,0)</f>
        <v>31.212399999999999</v>
      </c>
      <c r="G9" s="66">
        <f t="shared" ref="G9:G41" si="1">RANK(F9,F$8:F$41,0)</f>
        <v>25</v>
      </c>
      <c r="H9" s="65">
        <f>VLOOKUP($A9,'Return Data'!$B$7:$R$2700,12,0)</f>
        <v>21.4968</v>
      </c>
      <c r="I9" s="66">
        <f t="shared" ref="I9:I41" si="2">RANK(H9,H$8:H$41,0)</f>
        <v>24</v>
      </c>
      <c r="J9" s="65">
        <f>VLOOKUP($A9,'Return Data'!$B$7:$R$2700,13,0)</f>
        <v>17.7469</v>
      </c>
      <c r="K9" s="66">
        <f t="shared" ref="K9:K41" si="3">RANK(J9,J$8:J$41,0)</f>
        <v>9</v>
      </c>
      <c r="L9" s="65">
        <f>VLOOKUP($A9,'Return Data'!$B$7:$R$2700,17,0)</f>
        <v>18.132300000000001</v>
      </c>
      <c r="M9" s="66">
        <f t="shared" ref="M9:M41" si="4">RANK(L9,L$8:L$41,0)</f>
        <v>5</v>
      </c>
      <c r="N9" s="65"/>
      <c r="O9" s="66"/>
      <c r="P9" s="65"/>
      <c r="Q9" s="66"/>
      <c r="R9" s="65">
        <f>VLOOKUP($A9,'Return Data'!$B$7:$R$2700,16,0)</f>
        <v>14.7958</v>
      </c>
      <c r="S9" s="67">
        <f t="shared" ref="S9:S41" si="5">RANK(R9,R$8:R$41,0)</f>
        <v>11</v>
      </c>
    </row>
    <row r="10" spans="1:20" x14ac:dyDescent="0.3">
      <c r="A10" s="63" t="s">
        <v>1303</v>
      </c>
      <c r="B10" s="64">
        <f>VLOOKUP($A10,'Return Data'!$B$7:$R$2700,3,0)</f>
        <v>44174</v>
      </c>
      <c r="C10" s="65">
        <f>VLOOKUP($A10,'Return Data'!$B$7:$R$2700,4,0)</f>
        <v>124.8</v>
      </c>
      <c r="D10" s="65">
        <f>VLOOKUP($A10,'Return Data'!$B$7:$R$2700,10,0)</f>
        <v>21.047499999999999</v>
      </c>
      <c r="E10" s="66">
        <f t="shared" si="0"/>
        <v>11</v>
      </c>
      <c r="F10" s="65">
        <f>VLOOKUP($A10,'Return Data'!$B$7:$R$2700,11,0)</f>
        <v>36.542700000000004</v>
      </c>
      <c r="G10" s="66">
        <f t="shared" si="1"/>
        <v>5</v>
      </c>
      <c r="H10" s="65">
        <f>VLOOKUP($A10,'Return Data'!$B$7:$R$2700,12,0)</f>
        <v>25.5154</v>
      </c>
      <c r="I10" s="66">
        <f t="shared" si="2"/>
        <v>11</v>
      </c>
      <c r="J10" s="65">
        <f>VLOOKUP($A10,'Return Data'!$B$7:$R$2700,13,0)</f>
        <v>18.834499999999998</v>
      </c>
      <c r="K10" s="66">
        <f t="shared" si="3"/>
        <v>7</v>
      </c>
      <c r="L10" s="65">
        <f>VLOOKUP($A10,'Return Data'!$B$7:$R$2700,17,0)</f>
        <v>15.053699999999999</v>
      </c>
      <c r="M10" s="66">
        <f t="shared" si="4"/>
        <v>10</v>
      </c>
      <c r="N10" s="65">
        <f>VLOOKUP($A10,'Return Data'!$B$7:$R$2700,14,0)</f>
        <v>5.4836</v>
      </c>
      <c r="O10" s="66">
        <f t="shared" ref="O10:O41" si="6">RANK(N10,N$8:N$41,0)</f>
        <v>17</v>
      </c>
      <c r="P10" s="65">
        <f>VLOOKUP($A10,'Return Data'!$B$7:$R$2700,15,0)</f>
        <v>10.842000000000001</v>
      </c>
      <c r="Q10" s="66">
        <f t="shared" ref="Q10:Q41" si="7">RANK(P10,P$8:P$41,0)</f>
        <v>21</v>
      </c>
      <c r="R10" s="65">
        <f>VLOOKUP($A10,'Return Data'!$B$7:$R$2700,16,0)</f>
        <v>12.0458</v>
      </c>
      <c r="S10" s="67">
        <f t="shared" si="5"/>
        <v>25</v>
      </c>
    </row>
    <row r="11" spans="1:20" x14ac:dyDescent="0.3">
      <c r="A11" s="63" t="s">
        <v>1305</v>
      </c>
      <c r="B11" s="64">
        <f>VLOOKUP($A11,'Return Data'!$B$7:$R$2700,3,0)</f>
        <v>44174</v>
      </c>
      <c r="C11" s="65">
        <f>VLOOKUP($A11,'Return Data'!$B$7:$R$2700,4,0)</f>
        <v>60.494999999999997</v>
      </c>
      <c r="D11" s="65">
        <f>VLOOKUP($A11,'Return Data'!$B$7:$R$2700,10,0)</f>
        <v>19.376000000000001</v>
      </c>
      <c r="E11" s="66">
        <f t="shared" si="0"/>
        <v>19</v>
      </c>
      <c r="F11" s="65">
        <f>VLOOKUP($A11,'Return Data'!$B$7:$R$2700,11,0)</f>
        <v>28.194500000000001</v>
      </c>
      <c r="G11" s="66">
        <f t="shared" si="1"/>
        <v>31</v>
      </c>
      <c r="H11" s="65">
        <f>VLOOKUP($A11,'Return Data'!$B$7:$R$2700,12,0)</f>
        <v>21.393000000000001</v>
      </c>
      <c r="I11" s="66">
        <f t="shared" si="2"/>
        <v>25</v>
      </c>
      <c r="J11" s="65">
        <f>VLOOKUP($A11,'Return Data'!$B$7:$R$2700,13,0)</f>
        <v>11.2736</v>
      </c>
      <c r="K11" s="66">
        <f t="shared" si="3"/>
        <v>24</v>
      </c>
      <c r="L11" s="65">
        <f>VLOOKUP($A11,'Return Data'!$B$7:$R$2700,17,0)</f>
        <v>12.6225</v>
      </c>
      <c r="M11" s="66">
        <f t="shared" si="4"/>
        <v>16</v>
      </c>
      <c r="N11" s="65">
        <f>VLOOKUP($A11,'Return Data'!$B$7:$R$2700,14,0)</f>
        <v>4.4206000000000003</v>
      </c>
      <c r="O11" s="66">
        <f t="shared" si="6"/>
        <v>21</v>
      </c>
      <c r="P11" s="65">
        <f>VLOOKUP($A11,'Return Data'!$B$7:$R$2700,15,0)</f>
        <v>11.966200000000001</v>
      </c>
      <c r="Q11" s="66">
        <f t="shared" si="7"/>
        <v>14</v>
      </c>
      <c r="R11" s="65">
        <f>VLOOKUP($A11,'Return Data'!$B$7:$R$2700,16,0)</f>
        <v>14.364699999999999</v>
      </c>
      <c r="S11" s="67">
        <f t="shared" si="5"/>
        <v>13</v>
      </c>
    </row>
    <row r="12" spans="1:20" x14ac:dyDescent="0.3">
      <c r="A12" s="63" t="s">
        <v>1307</v>
      </c>
      <c r="B12" s="64">
        <f>VLOOKUP($A12,'Return Data'!$B$7:$R$2700,3,0)</f>
        <v>44174</v>
      </c>
      <c r="C12" s="65">
        <f>VLOOKUP($A12,'Return Data'!$B$7:$R$2700,4,0)</f>
        <v>177.85</v>
      </c>
      <c r="D12" s="65">
        <f>VLOOKUP($A12,'Return Data'!$B$7:$R$2700,10,0)</f>
        <v>18.322099999999999</v>
      </c>
      <c r="E12" s="66">
        <f t="shared" si="0"/>
        <v>24</v>
      </c>
      <c r="F12" s="65">
        <f>VLOOKUP($A12,'Return Data'!$B$7:$R$2700,11,0)</f>
        <v>32.5458</v>
      </c>
      <c r="G12" s="66">
        <f t="shared" si="1"/>
        <v>16</v>
      </c>
      <c r="H12" s="65">
        <f>VLOOKUP($A12,'Return Data'!$B$7:$R$2700,12,0)</f>
        <v>25.751300000000001</v>
      </c>
      <c r="I12" s="66">
        <f t="shared" si="2"/>
        <v>9</v>
      </c>
      <c r="J12" s="65">
        <f>VLOOKUP($A12,'Return Data'!$B$7:$R$2700,13,0)</f>
        <v>21.982199999999999</v>
      </c>
      <c r="K12" s="66">
        <f t="shared" si="3"/>
        <v>5</v>
      </c>
      <c r="L12" s="65">
        <f>VLOOKUP($A12,'Return Data'!$B$7:$R$2700,17,0)</f>
        <v>17.7591</v>
      </c>
      <c r="M12" s="66">
        <f t="shared" si="4"/>
        <v>6</v>
      </c>
      <c r="N12" s="65">
        <f>VLOOKUP($A12,'Return Data'!$B$7:$R$2700,14,0)</f>
        <v>12.4518</v>
      </c>
      <c r="O12" s="66">
        <f t="shared" si="6"/>
        <v>5</v>
      </c>
      <c r="P12" s="65">
        <f>VLOOKUP($A12,'Return Data'!$B$7:$R$2700,15,0)</f>
        <v>14.362</v>
      </c>
      <c r="Q12" s="66">
        <f t="shared" si="7"/>
        <v>7</v>
      </c>
      <c r="R12" s="65">
        <f>VLOOKUP($A12,'Return Data'!$B$7:$R$2700,16,0)</f>
        <v>13.7486</v>
      </c>
      <c r="S12" s="67">
        <f t="shared" si="5"/>
        <v>18</v>
      </c>
    </row>
    <row r="13" spans="1:20" x14ac:dyDescent="0.3">
      <c r="A13" s="63" t="s">
        <v>1309</v>
      </c>
      <c r="B13" s="64">
        <f>VLOOKUP($A13,'Return Data'!$B$7:$R$2700,3,0)</f>
        <v>44174</v>
      </c>
      <c r="C13" s="65">
        <f>VLOOKUP($A13,'Return Data'!$B$7:$R$2700,4,0)</f>
        <v>144.107976466666</v>
      </c>
      <c r="D13" s="65">
        <f>VLOOKUP($A13,'Return Data'!$B$7:$R$2700,10,0)</f>
        <v>22.2441</v>
      </c>
      <c r="E13" s="66">
        <f t="shared" si="0"/>
        <v>5</v>
      </c>
      <c r="F13" s="65">
        <f>VLOOKUP($A13,'Return Data'!$B$7:$R$2700,11,0)</f>
        <v>33.827500000000001</v>
      </c>
      <c r="G13" s="66">
        <f t="shared" si="1"/>
        <v>11</v>
      </c>
      <c r="H13" s="65">
        <f>VLOOKUP($A13,'Return Data'!$B$7:$R$2700,12,0)</f>
        <v>18.7652</v>
      </c>
      <c r="I13" s="66">
        <f t="shared" si="2"/>
        <v>27</v>
      </c>
      <c r="J13" s="65">
        <f>VLOOKUP($A13,'Return Data'!$B$7:$R$2700,13,0)</f>
        <v>16.981300000000001</v>
      </c>
      <c r="K13" s="66">
        <f t="shared" si="3"/>
        <v>12</v>
      </c>
      <c r="L13" s="65">
        <f>VLOOKUP($A13,'Return Data'!$B$7:$R$2700,17,0)</f>
        <v>17.320399999999999</v>
      </c>
      <c r="M13" s="66">
        <f t="shared" si="4"/>
        <v>7</v>
      </c>
      <c r="N13" s="65">
        <f>VLOOKUP($A13,'Return Data'!$B$7:$R$2700,14,0)</f>
        <v>8.8225999999999996</v>
      </c>
      <c r="O13" s="66">
        <f t="shared" si="6"/>
        <v>7</v>
      </c>
      <c r="P13" s="65">
        <f>VLOOKUP($A13,'Return Data'!$B$7:$R$2700,15,0)</f>
        <v>13.7818</v>
      </c>
      <c r="Q13" s="66">
        <f t="shared" si="7"/>
        <v>9</v>
      </c>
      <c r="R13" s="65">
        <f>VLOOKUP($A13,'Return Data'!$B$7:$R$2700,16,0)</f>
        <v>14.068</v>
      </c>
      <c r="S13" s="67">
        <f t="shared" si="5"/>
        <v>16</v>
      </c>
    </row>
    <row r="14" spans="1:20" x14ac:dyDescent="0.3">
      <c r="A14" s="63" t="s">
        <v>1311</v>
      </c>
      <c r="B14" s="64">
        <f>VLOOKUP($A14,'Return Data'!$B$7:$R$2700,3,0)</f>
        <v>44174</v>
      </c>
      <c r="C14" s="65">
        <f>VLOOKUP($A14,'Return Data'!$B$7:$R$2700,4,0)</f>
        <v>17.899000000000001</v>
      </c>
      <c r="D14" s="65">
        <f>VLOOKUP($A14,'Return Data'!$B$7:$R$2700,10,0)</f>
        <v>18.9619</v>
      </c>
      <c r="E14" s="66">
        <f t="shared" si="0"/>
        <v>20</v>
      </c>
      <c r="F14" s="65">
        <f>VLOOKUP($A14,'Return Data'!$B$7:$R$2700,11,0)</f>
        <v>35.773299999999999</v>
      </c>
      <c r="G14" s="66">
        <f t="shared" si="1"/>
        <v>7</v>
      </c>
      <c r="H14" s="65">
        <f>VLOOKUP($A14,'Return Data'!$B$7:$R$2700,12,0)</f>
        <v>22.0442</v>
      </c>
      <c r="I14" s="66">
        <f t="shared" si="2"/>
        <v>23</v>
      </c>
      <c r="J14" s="65">
        <f>VLOOKUP($A14,'Return Data'!$B$7:$R$2700,13,0)</f>
        <v>14.8329</v>
      </c>
      <c r="K14" s="66">
        <f t="shared" si="3"/>
        <v>16</v>
      </c>
      <c r="L14" s="65">
        <f>VLOOKUP($A14,'Return Data'!$B$7:$R$2700,17,0)</f>
        <v>12.861499999999999</v>
      </c>
      <c r="M14" s="66">
        <f t="shared" si="4"/>
        <v>15</v>
      </c>
      <c r="N14" s="65">
        <f>VLOOKUP($A14,'Return Data'!$B$7:$R$2700,14,0)</f>
        <v>7.3966000000000003</v>
      </c>
      <c r="O14" s="66">
        <f t="shared" si="6"/>
        <v>13</v>
      </c>
      <c r="P14" s="65">
        <f>VLOOKUP($A14,'Return Data'!$B$7:$R$2700,15,0)</f>
        <v>13.4384</v>
      </c>
      <c r="Q14" s="66">
        <f t="shared" si="7"/>
        <v>10</v>
      </c>
      <c r="R14" s="65">
        <f>VLOOKUP($A14,'Return Data'!$B$7:$R$2700,16,0)</f>
        <v>10.4596</v>
      </c>
      <c r="S14" s="67">
        <f t="shared" si="5"/>
        <v>30</v>
      </c>
    </row>
    <row r="15" spans="1:20" x14ac:dyDescent="0.3">
      <c r="A15" s="63" t="s">
        <v>1313</v>
      </c>
      <c r="B15" s="64">
        <f>VLOOKUP($A15,'Return Data'!$B$7:$R$2700,3,0)</f>
        <v>44174</v>
      </c>
      <c r="C15" s="65">
        <f>VLOOKUP($A15,'Return Data'!$B$7:$R$2700,4,0)</f>
        <v>12.374499999999999</v>
      </c>
      <c r="D15" s="65">
        <f>VLOOKUP($A15,'Return Data'!$B$7:$R$2700,10,0)</f>
        <v>16.576699999999999</v>
      </c>
      <c r="E15" s="66">
        <f t="shared" si="0"/>
        <v>29</v>
      </c>
      <c r="F15" s="65">
        <f>VLOOKUP($A15,'Return Data'!$B$7:$R$2700,11,0)</f>
        <v>29.8002</v>
      </c>
      <c r="G15" s="66">
        <f t="shared" si="1"/>
        <v>27</v>
      </c>
      <c r="H15" s="65">
        <f>VLOOKUP($A15,'Return Data'!$B$7:$R$2700,12,0)</f>
        <v>19.315999999999999</v>
      </c>
      <c r="I15" s="66">
        <f t="shared" si="2"/>
        <v>26</v>
      </c>
      <c r="J15" s="65">
        <f>VLOOKUP($A15,'Return Data'!$B$7:$R$2700,13,0)</f>
        <v>8.8987999999999996</v>
      </c>
      <c r="K15" s="66">
        <f t="shared" si="3"/>
        <v>29</v>
      </c>
      <c r="L15" s="65">
        <f>VLOOKUP($A15,'Return Data'!$B$7:$R$2700,17,0)</f>
        <v>12.499599999999999</v>
      </c>
      <c r="M15" s="66">
        <f t="shared" ref="M15" si="8">RANK(L15,L$8:L$41,0)</f>
        <v>18</v>
      </c>
      <c r="N15" s="65"/>
      <c r="O15" s="66"/>
      <c r="P15" s="65"/>
      <c r="Q15" s="66"/>
      <c r="R15" s="65">
        <f>VLOOKUP($A15,'Return Data'!$B$7:$R$2700,16,0)</f>
        <v>9.1953999999999994</v>
      </c>
      <c r="S15" s="67">
        <f t="shared" si="5"/>
        <v>33</v>
      </c>
    </row>
    <row r="16" spans="1:20" x14ac:dyDescent="0.3">
      <c r="A16" s="63" t="s">
        <v>1316</v>
      </c>
      <c r="B16" s="64">
        <f>VLOOKUP($A16,'Return Data'!$B$7:$R$2700,3,0)</f>
        <v>44174</v>
      </c>
      <c r="C16" s="65">
        <f>VLOOKUP($A16,'Return Data'!$B$7:$R$2700,4,0)</f>
        <v>724.09690000000001</v>
      </c>
      <c r="D16" s="65">
        <f>VLOOKUP($A16,'Return Data'!$B$7:$R$2700,10,0)</f>
        <v>23.5991</v>
      </c>
      <c r="E16" s="66">
        <f t="shared" si="0"/>
        <v>1</v>
      </c>
      <c r="F16" s="65">
        <f>VLOOKUP($A16,'Return Data'!$B$7:$R$2700,11,0)</f>
        <v>34.648699999999998</v>
      </c>
      <c r="G16" s="66">
        <f t="shared" si="1"/>
        <v>9</v>
      </c>
      <c r="H16" s="65">
        <f>VLOOKUP($A16,'Return Data'!$B$7:$R$2700,12,0)</f>
        <v>29.261700000000001</v>
      </c>
      <c r="I16" s="66">
        <f t="shared" si="2"/>
        <v>5</v>
      </c>
      <c r="J16" s="65">
        <f>VLOOKUP($A16,'Return Data'!$B$7:$R$2700,13,0)</f>
        <v>16.943999999999999</v>
      </c>
      <c r="K16" s="66">
        <f t="shared" si="3"/>
        <v>13</v>
      </c>
      <c r="L16" s="65">
        <f>VLOOKUP($A16,'Return Data'!$B$7:$R$2700,17,0)</f>
        <v>11.111000000000001</v>
      </c>
      <c r="M16" s="66">
        <f t="shared" si="4"/>
        <v>22</v>
      </c>
      <c r="N16" s="65">
        <f>VLOOKUP($A16,'Return Data'!$B$7:$R$2700,14,0)</f>
        <v>6.0282999999999998</v>
      </c>
      <c r="O16" s="66">
        <f t="shared" si="6"/>
        <v>16</v>
      </c>
      <c r="P16" s="65">
        <f>VLOOKUP($A16,'Return Data'!$B$7:$R$2700,15,0)</f>
        <v>10.7172</v>
      </c>
      <c r="Q16" s="66">
        <f t="shared" si="7"/>
        <v>22</v>
      </c>
      <c r="R16" s="65">
        <f>VLOOKUP($A16,'Return Data'!$B$7:$R$2700,16,0)</f>
        <v>14.1166</v>
      </c>
      <c r="S16" s="67">
        <f t="shared" si="5"/>
        <v>15</v>
      </c>
    </row>
    <row r="17" spans="1:19" x14ac:dyDescent="0.3">
      <c r="A17" s="63" t="s">
        <v>1318</v>
      </c>
      <c r="B17" s="64">
        <f>VLOOKUP($A17,'Return Data'!$B$7:$R$2700,3,0)</f>
        <v>44174</v>
      </c>
      <c r="C17" s="65">
        <f>VLOOKUP($A17,'Return Data'!$B$7:$R$2700,4,0)</f>
        <v>741.87599999999998</v>
      </c>
      <c r="D17" s="65">
        <f>VLOOKUP($A17,'Return Data'!$B$7:$R$2700,10,0)</f>
        <v>22.844000000000001</v>
      </c>
      <c r="E17" s="66">
        <f t="shared" si="0"/>
        <v>3</v>
      </c>
      <c r="F17" s="65">
        <f>VLOOKUP($A17,'Return Data'!$B$7:$R$2700,11,0)</f>
        <v>32.295499999999997</v>
      </c>
      <c r="G17" s="66">
        <f t="shared" si="1"/>
        <v>17</v>
      </c>
      <c r="H17" s="65">
        <f>VLOOKUP($A17,'Return Data'!$B$7:$R$2700,12,0)</f>
        <v>25.634599999999999</v>
      </c>
      <c r="I17" s="66">
        <f t="shared" si="2"/>
        <v>10</v>
      </c>
      <c r="J17" s="65">
        <f>VLOOKUP($A17,'Return Data'!$B$7:$R$2700,13,0)</f>
        <v>7.3333000000000004</v>
      </c>
      <c r="K17" s="66">
        <f t="shared" si="3"/>
        <v>30</v>
      </c>
      <c r="L17" s="65">
        <f>VLOOKUP($A17,'Return Data'!$B$7:$R$2700,17,0)</f>
        <v>7.9255000000000004</v>
      </c>
      <c r="M17" s="66">
        <f t="shared" si="4"/>
        <v>28</v>
      </c>
      <c r="N17" s="65">
        <f>VLOOKUP($A17,'Return Data'!$B$7:$R$2700,14,0)</f>
        <v>3.8774000000000002</v>
      </c>
      <c r="O17" s="66">
        <f t="shared" si="6"/>
        <v>24</v>
      </c>
      <c r="P17" s="65">
        <f>VLOOKUP($A17,'Return Data'!$B$7:$R$2700,15,0)</f>
        <v>10.9175</v>
      </c>
      <c r="Q17" s="66">
        <f t="shared" si="7"/>
        <v>20</v>
      </c>
      <c r="R17" s="65">
        <f>VLOOKUP($A17,'Return Data'!$B$7:$R$2700,16,0)</f>
        <v>12.3835</v>
      </c>
      <c r="S17" s="67">
        <f t="shared" si="5"/>
        <v>23</v>
      </c>
    </row>
    <row r="18" spans="1:19" x14ac:dyDescent="0.3">
      <c r="A18" s="63" t="s">
        <v>1320</v>
      </c>
      <c r="B18" s="64">
        <f>VLOOKUP($A18,'Return Data'!$B$7:$R$2700,3,0)</f>
        <v>44174</v>
      </c>
      <c r="C18" s="65">
        <f>VLOOKUP($A18,'Return Data'!$B$7:$R$2700,4,0)</f>
        <v>104.6489</v>
      </c>
      <c r="D18" s="65">
        <f>VLOOKUP($A18,'Return Data'!$B$7:$R$2700,10,0)</f>
        <v>20.305499999999999</v>
      </c>
      <c r="E18" s="66">
        <f t="shared" si="0"/>
        <v>12</v>
      </c>
      <c r="F18" s="65">
        <f>VLOOKUP($A18,'Return Data'!$B$7:$R$2700,11,0)</f>
        <v>35.916699999999999</v>
      </c>
      <c r="G18" s="66">
        <f t="shared" si="1"/>
        <v>6</v>
      </c>
      <c r="H18" s="65">
        <f>VLOOKUP($A18,'Return Data'!$B$7:$R$2700,12,0)</f>
        <v>25.101199999999999</v>
      </c>
      <c r="I18" s="66">
        <f t="shared" si="2"/>
        <v>12</v>
      </c>
      <c r="J18" s="65">
        <f>VLOOKUP($A18,'Return Data'!$B$7:$R$2700,13,0)</f>
        <v>16.342500000000001</v>
      </c>
      <c r="K18" s="66">
        <f t="shared" si="3"/>
        <v>15</v>
      </c>
      <c r="L18" s="65">
        <f>VLOOKUP($A18,'Return Data'!$B$7:$R$2700,17,0)</f>
        <v>12.070600000000001</v>
      </c>
      <c r="M18" s="66">
        <f t="shared" si="4"/>
        <v>20</v>
      </c>
      <c r="N18" s="65">
        <f>VLOOKUP($A18,'Return Data'!$B$7:$R$2700,14,0)</f>
        <v>4.5029000000000003</v>
      </c>
      <c r="O18" s="66">
        <f t="shared" si="6"/>
        <v>20</v>
      </c>
      <c r="P18" s="65">
        <f>VLOOKUP($A18,'Return Data'!$B$7:$R$2700,15,0)</f>
        <v>11.533899999999999</v>
      </c>
      <c r="Q18" s="66">
        <f t="shared" si="7"/>
        <v>17</v>
      </c>
      <c r="R18" s="65">
        <f>VLOOKUP($A18,'Return Data'!$B$7:$R$2700,16,0)</f>
        <v>13.5039</v>
      </c>
      <c r="S18" s="67">
        <f t="shared" si="5"/>
        <v>19</v>
      </c>
    </row>
    <row r="19" spans="1:19" x14ac:dyDescent="0.3">
      <c r="A19" s="63" t="s">
        <v>1322</v>
      </c>
      <c r="B19" s="64">
        <f>VLOOKUP($A19,'Return Data'!$B$7:$R$2700,3,0)</f>
        <v>44174</v>
      </c>
      <c r="C19" s="65">
        <f>VLOOKUP($A19,'Return Data'!$B$7:$R$2700,4,0)</f>
        <v>342.92</v>
      </c>
      <c r="D19" s="65">
        <f>VLOOKUP($A19,'Return Data'!$B$7:$R$2700,10,0)</f>
        <v>21.387599999999999</v>
      </c>
      <c r="E19" s="66">
        <f t="shared" si="0"/>
        <v>9</v>
      </c>
      <c r="F19" s="65">
        <f>VLOOKUP($A19,'Return Data'!$B$7:$R$2700,11,0)</f>
        <v>31.276299999999999</v>
      </c>
      <c r="G19" s="66">
        <f t="shared" si="1"/>
        <v>24</v>
      </c>
      <c r="H19" s="65">
        <f>VLOOKUP($A19,'Return Data'!$B$7:$R$2700,12,0)</f>
        <v>24.757200000000001</v>
      </c>
      <c r="I19" s="66">
        <f t="shared" si="2"/>
        <v>13</v>
      </c>
      <c r="J19" s="65">
        <f>VLOOKUP($A19,'Return Data'!$B$7:$R$2700,13,0)</f>
        <v>10.7301</v>
      </c>
      <c r="K19" s="66">
        <f t="shared" si="3"/>
        <v>26</v>
      </c>
      <c r="L19" s="65">
        <f>VLOOKUP($A19,'Return Data'!$B$7:$R$2700,17,0)</f>
        <v>9.3963000000000001</v>
      </c>
      <c r="M19" s="66">
        <f t="shared" si="4"/>
        <v>26</v>
      </c>
      <c r="N19" s="65">
        <f>VLOOKUP($A19,'Return Data'!$B$7:$R$2700,14,0)</f>
        <v>6.4748000000000001</v>
      </c>
      <c r="O19" s="66">
        <f t="shared" si="6"/>
        <v>15</v>
      </c>
      <c r="P19" s="65">
        <f>VLOOKUP($A19,'Return Data'!$B$7:$R$2700,15,0)</f>
        <v>11.374499999999999</v>
      </c>
      <c r="Q19" s="66">
        <f t="shared" si="7"/>
        <v>18</v>
      </c>
      <c r="R19" s="65">
        <f>VLOOKUP($A19,'Return Data'!$B$7:$R$2700,16,0)</f>
        <v>13.7982</v>
      </c>
      <c r="S19" s="67">
        <f t="shared" si="5"/>
        <v>17</v>
      </c>
    </row>
    <row r="20" spans="1:19" x14ac:dyDescent="0.3">
      <c r="A20" s="63" t="s">
        <v>1324</v>
      </c>
      <c r="B20" s="64">
        <f>VLOOKUP($A20,'Return Data'!$B$7:$R$2700,3,0)</f>
        <v>44174</v>
      </c>
      <c r="C20" s="65">
        <f>VLOOKUP($A20,'Return Data'!$B$7:$R$2700,4,0)</f>
        <v>27.31</v>
      </c>
      <c r="D20" s="65">
        <f>VLOOKUP($A20,'Return Data'!$B$7:$R$2700,10,0)</f>
        <v>18.4816</v>
      </c>
      <c r="E20" s="66">
        <f t="shared" si="0"/>
        <v>22</v>
      </c>
      <c r="F20" s="65">
        <f>VLOOKUP($A20,'Return Data'!$B$7:$R$2700,11,0)</f>
        <v>31.8687</v>
      </c>
      <c r="G20" s="66">
        <f t="shared" si="1"/>
        <v>20</v>
      </c>
      <c r="H20" s="65">
        <f>VLOOKUP($A20,'Return Data'!$B$7:$R$2700,12,0)</f>
        <v>23.967300000000002</v>
      </c>
      <c r="I20" s="66">
        <f t="shared" si="2"/>
        <v>16</v>
      </c>
      <c r="J20" s="65">
        <f>VLOOKUP($A20,'Return Data'!$B$7:$R$2700,13,0)</f>
        <v>17.411899999999999</v>
      </c>
      <c r="K20" s="66">
        <f t="shared" si="3"/>
        <v>10</v>
      </c>
      <c r="L20" s="65">
        <f>VLOOKUP($A20,'Return Data'!$B$7:$R$2700,17,0)</f>
        <v>12.3635</v>
      </c>
      <c r="M20" s="66">
        <f t="shared" si="4"/>
        <v>19</v>
      </c>
      <c r="N20" s="65">
        <f>VLOOKUP($A20,'Return Data'!$B$7:$R$2700,14,0)</f>
        <v>7.8684000000000003</v>
      </c>
      <c r="O20" s="66">
        <f t="shared" si="6"/>
        <v>10</v>
      </c>
      <c r="P20" s="65">
        <f>VLOOKUP($A20,'Return Data'!$B$7:$R$2700,15,0)</f>
        <v>10.942399999999999</v>
      </c>
      <c r="Q20" s="66">
        <f t="shared" si="7"/>
        <v>19</v>
      </c>
      <c r="R20" s="65">
        <f>VLOOKUP($A20,'Return Data'!$B$7:$R$2700,16,0)</f>
        <v>16.1599</v>
      </c>
      <c r="S20" s="67">
        <f t="shared" si="5"/>
        <v>8</v>
      </c>
    </row>
    <row r="21" spans="1:19" x14ac:dyDescent="0.3">
      <c r="A21" s="63" t="s">
        <v>1325</v>
      </c>
      <c r="B21" s="64">
        <f>VLOOKUP($A21,'Return Data'!$B$7:$R$2700,3,0)</f>
        <v>44174</v>
      </c>
      <c r="C21" s="65">
        <f>VLOOKUP($A21,'Return Data'!$B$7:$R$2700,4,0)</f>
        <v>109.03</v>
      </c>
      <c r="D21" s="65">
        <f>VLOOKUP($A21,'Return Data'!$B$7:$R$2700,10,0)</f>
        <v>19.576699999999999</v>
      </c>
      <c r="E21" s="66">
        <f t="shared" si="0"/>
        <v>18</v>
      </c>
      <c r="F21" s="65">
        <f>VLOOKUP($A21,'Return Data'!$B$7:$R$2700,11,0)</f>
        <v>29.6587</v>
      </c>
      <c r="G21" s="66">
        <f t="shared" si="1"/>
        <v>29</v>
      </c>
      <c r="H21" s="65">
        <f>VLOOKUP($A21,'Return Data'!$B$7:$R$2700,12,0)</f>
        <v>14.3352</v>
      </c>
      <c r="I21" s="66">
        <f t="shared" si="2"/>
        <v>33</v>
      </c>
      <c r="J21" s="65">
        <f>VLOOKUP($A21,'Return Data'!$B$7:$R$2700,13,0)</f>
        <v>10.1091</v>
      </c>
      <c r="K21" s="66">
        <f t="shared" si="3"/>
        <v>27</v>
      </c>
      <c r="L21" s="65">
        <f>VLOOKUP($A21,'Return Data'!$B$7:$R$2700,17,0)</f>
        <v>9.0611999999999995</v>
      </c>
      <c r="M21" s="66">
        <f t="shared" si="4"/>
        <v>27</v>
      </c>
      <c r="N21" s="65">
        <f>VLOOKUP($A21,'Return Data'!$B$7:$R$2700,14,0)</f>
        <v>3.5718000000000001</v>
      </c>
      <c r="O21" s="66">
        <f t="shared" si="6"/>
        <v>25</v>
      </c>
      <c r="P21" s="65">
        <f>VLOOKUP($A21,'Return Data'!$B$7:$R$2700,15,0)</f>
        <v>8.9111999999999991</v>
      </c>
      <c r="Q21" s="66">
        <f t="shared" si="7"/>
        <v>24</v>
      </c>
      <c r="R21" s="65">
        <f>VLOOKUP($A21,'Return Data'!$B$7:$R$2700,16,0)</f>
        <v>13.3003</v>
      </c>
      <c r="S21" s="67">
        <f t="shared" si="5"/>
        <v>20</v>
      </c>
    </row>
    <row r="22" spans="1:19" x14ac:dyDescent="0.3">
      <c r="A22" s="63" t="s">
        <v>1329</v>
      </c>
      <c r="B22" s="64">
        <f>VLOOKUP($A22,'Return Data'!$B$7:$R$2700,3,0)</f>
        <v>44174</v>
      </c>
      <c r="C22" s="65">
        <f>VLOOKUP($A22,'Return Data'!$B$7:$R$2700,4,0)</f>
        <v>62.27</v>
      </c>
      <c r="D22" s="65">
        <f>VLOOKUP($A22,'Return Data'!$B$7:$R$2700,10,0)</f>
        <v>19.957599999999999</v>
      </c>
      <c r="E22" s="66">
        <f t="shared" si="0"/>
        <v>17</v>
      </c>
      <c r="F22" s="65">
        <f>VLOOKUP($A22,'Return Data'!$B$7:$R$2700,11,0)</f>
        <v>32.630499999999998</v>
      </c>
      <c r="G22" s="66">
        <f t="shared" si="1"/>
        <v>15</v>
      </c>
      <c r="H22" s="65">
        <f>VLOOKUP($A22,'Return Data'!$B$7:$R$2700,12,0)</f>
        <v>22.193899999999999</v>
      </c>
      <c r="I22" s="66">
        <f t="shared" si="2"/>
        <v>22</v>
      </c>
      <c r="J22" s="65">
        <f>VLOOKUP($A22,'Return Data'!$B$7:$R$2700,13,0)</f>
        <v>17.136900000000001</v>
      </c>
      <c r="K22" s="66">
        <f t="shared" si="3"/>
        <v>11</v>
      </c>
      <c r="L22" s="65">
        <f>VLOOKUP($A22,'Return Data'!$B$7:$R$2700,17,0)</f>
        <v>12.5153</v>
      </c>
      <c r="M22" s="66">
        <f t="shared" si="4"/>
        <v>17</v>
      </c>
      <c r="N22" s="65">
        <f>VLOOKUP($A22,'Return Data'!$B$7:$R$2700,14,0)</f>
        <v>4.3118999999999996</v>
      </c>
      <c r="O22" s="66">
        <f t="shared" si="6"/>
        <v>22</v>
      </c>
      <c r="P22" s="65">
        <f>VLOOKUP($A22,'Return Data'!$B$7:$R$2700,15,0)</f>
        <v>11.937799999999999</v>
      </c>
      <c r="Q22" s="66">
        <f t="shared" si="7"/>
        <v>15</v>
      </c>
      <c r="R22" s="65">
        <f>VLOOKUP($A22,'Return Data'!$B$7:$R$2700,16,0)</f>
        <v>17.0779</v>
      </c>
      <c r="S22" s="67">
        <f t="shared" si="5"/>
        <v>4</v>
      </c>
    </row>
    <row r="23" spans="1:19" x14ac:dyDescent="0.3">
      <c r="A23" s="63" t="s">
        <v>1330</v>
      </c>
      <c r="B23" s="64">
        <f>VLOOKUP($A23,'Return Data'!$B$7:$R$2700,3,0)</f>
        <v>44174</v>
      </c>
      <c r="C23" s="65">
        <f>VLOOKUP($A23,'Return Data'!$B$7:$R$2700,4,0)</f>
        <v>11.7433</v>
      </c>
      <c r="D23" s="65">
        <f>VLOOKUP($A23,'Return Data'!$B$7:$R$2700,10,0)</f>
        <v>20.249199999999998</v>
      </c>
      <c r="E23" s="66">
        <f t="shared" si="0"/>
        <v>14</v>
      </c>
      <c r="F23" s="65">
        <f>VLOOKUP($A23,'Return Data'!$B$7:$R$2700,11,0)</f>
        <v>23.9909</v>
      </c>
      <c r="G23" s="66">
        <f t="shared" si="1"/>
        <v>34</v>
      </c>
      <c r="H23" s="65">
        <f>VLOOKUP($A23,'Return Data'!$B$7:$R$2700,12,0)</f>
        <v>17.5047</v>
      </c>
      <c r="I23" s="66">
        <f t="shared" si="2"/>
        <v>31</v>
      </c>
      <c r="J23" s="65">
        <f>VLOOKUP($A23,'Return Data'!$B$7:$R$2700,13,0)</f>
        <v>4.6939000000000002</v>
      </c>
      <c r="K23" s="66">
        <f t="shared" si="3"/>
        <v>32</v>
      </c>
      <c r="L23" s="65"/>
      <c r="M23" s="66"/>
      <c r="N23" s="65"/>
      <c r="O23" s="66"/>
      <c r="P23" s="65"/>
      <c r="Q23" s="66"/>
      <c r="R23" s="65">
        <f>VLOOKUP($A23,'Return Data'!$B$7:$R$2700,16,0)</f>
        <v>10.758900000000001</v>
      </c>
      <c r="S23" s="67">
        <f t="shared" si="5"/>
        <v>28</v>
      </c>
    </row>
    <row r="24" spans="1:19" x14ac:dyDescent="0.3">
      <c r="A24" s="63" t="s">
        <v>1333</v>
      </c>
      <c r="B24" s="64">
        <f>VLOOKUP($A24,'Return Data'!$B$7:$R$2700,3,0)</f>
        <v>44174</v>
      </c>
      <c r="C24" s="65">
        <f>VLOOKUP($A24,'Return Data'!$B$7:$R$2700,4,0)</f>
        <v>40.895099999999999</v>
      </c>
      <c r="D24" s="65">
        <f>VLOOKUP($A24,'Return Data'!$B$7:$R$2700,10,0)</f>
        <v>21.7515</v>
      </c>
      <c r="E24" s="66">
        <f t="shared" si="0"/>
        <v>7</v>
      </c>
      <c r="F24" s="65">
        <f>VLOOKUP($A24,'Return Data'!$B$7:$R$2700,11,0)</f>
        <v>30.486799999999999</v>
      </c>
      <c r="G24" s="66">
        <f t="shared" si="1"/>
        <v>26</v>
      </c>
      <c r="H24" s="65">
        <f>VLOOKUP($A24,'Return Data'!$B$7:$R$2700,12,0)</f>
        <v>16.746099999999998</v>
      </c>
      <c r="I24" s="66">
        <f t="shared" si="2"/>
        <v>32</v>
      </c>
      <c r="J24" s="65">
        <f>VLOOKUP($A24,'Return Data'!$B$7:$R$2700,13,0)</f>
        <v>11.756600000000001</v>
      </c>
      <c r="K24" s="66">
        <f t="shared" si="3"/>
        <v>23</v>
      </c>
      <c r="L24" s="65">
        <f>VLOOKUP($A24,'Return Data'!$B$7:$R$2700,17,0)</f>
        <v>14.237500000000001</v>
      </c>
      <c r="M24" s="66">
        <f t="shared" si="4"/>
        <v>11</v>
      </c>
      <c r="N24" s="65">
        <f>VLOOKUP($A24,'Return Data'!$B$7:$R$2700,14,0)</f>
        <v>7.7904999999999998</v>
      </c>
      <c r="O24" s="66">
        <f t="shared" si="6"/>
        <v>11</v>
      </c>
      <c r="P24" s="65">
        <f>VLOOKUP($A24,'Return Data'!$B$7:$R$2700,15,0)</f>
        <v>14.841799999999999</v>
      </c>
      <c r="Q24" s="66">
        <f t="shared" si="7"/>
        <v>5</v>
      </c>
      <c r="R24" s="65">
        <f>VLOOKUP($A24,'Return Data'!$B$7:$R$2700,16,0)</f>
        <v>14.726900000000001</v>
      </c>
      <c r="S24" s="67">
        <f t="shared" si="5"/>
        <v>12</v>
      </c>
    </row>
    <row r="25" spans="1:19" x14ac:dyDescent="0.3">
      <c r="A25" s="63" t="s">
        <v>1335</v>
      </c>
      <c r="B25" s="64">
        <f>VLOOKUP($A25,'Return Data'!$B$7:$R$2700,3,0)</f>
        <v>44174</v>
      </c>
      <c r="C25" s="65">
        <f>VLOOKUP($A25,'Return Data'!$B$7:$R$2700,4,0)</f>
        <v>44.381</v>
      </c>
      <c r="D25" s="65">
        <f>VLOOKUP($A25,'Return Data'!$B$7:$R$2700,10,0)</f>
        <v>20.2151</v>
      </c>
      <c r="E25" s="66">
        <f t="shared" si="0"/>
        <v>15</v>
      </c>
      <c r="F25" s="65">
        <f>VLOOKUP($A25,'Return Data'!$B$7:$R$2700,11,0)</f>
        <v>31.968499999999999</v>
      </c>
      <c r="G25" s="66">
        <f t="shared" si="1"/>
        <v>19</v>
      </c>
      <c r="H25" s="65">
        <f>VLOOKUP($A25,'Return Data'!$B$7:$R$2700,12,0)</f>
        <v>24.2087</v>
      </c>
      <c r="I25" s="66">
        <f t="shared" si="2"/>
        <v>15</v>
      </c>
      <c r="J25" s="65">
        <f>VLOOKUP($A25,'Return Data'!$B$7:$R$2700,13,0)</f>
        <v>12.8828</v>
      </c>
      <c r="K25" s="66">
        <f t="shared" si="3"/>
        <v>22</v>
      </c>
      <c r="L25" s="65">
        <f>VLOOKUP($A25,'Return Data'!$B$7:$R$2700,17,0)</f>
        <v>13.5665</v>
      </c>
      <c r="M25" s="66">
        <f t="shared" si="4"/>
        <v>13</v>
      </c>
      <c r="N25" s="65">
        <f>VLOOKUP($A25,'Return Data'!$B$7:$R$2700,14,0)</f>
        <v>8.8217999999999996</v>
      </c>
      <c r="O25" s="66">
        <f t="shared" si="6"/>
        <v>8</v>
      </c>
      <c r="P25" s="65">
        <f>VLOOKUP($A25,'Return Data'!$B$7:$R$2700,15,0)</f>
        <v>14.329700000000001</v>
      </c>
      <c r="Q25" s="66">
        <f t="shared" si="7"/>
        <v>8</v>
      </c>
      <c r="R25" s="65">
        <f>VLOOKUP($A25,'Return Data'!$B$7:$R$2700,16,0)</f>
        <v>16.294699999999999</v>
      </c>
      <c r="S25" s="67">
        <f t="shared" si="5"/>
        <v>6</v>
      </c>
    </row>
    <row r="26" spans="1:19" x14ac:dyDescent="0.3">
      <c r="A26" s="63" t="s">
        <v>1336</v>
      </c>
      <c r="B26" s="64">
        <f>VLOOKUP($A26,'Return Data'!$B$7:$R$2700,3,0)</f>
        <v>44174</v>
      </c>
      <c r="C26" s="65">
        <f>VLOOKUP($A26,'Return Data'!$B$7:$R$2700,4,0)</f>
        <v>97.727999999999994</v>
      </c>
      <c r="D26" s="65">
        <f>VLOOKUP($A26,'Return Data'!$B$7:$R$2700,10,0)</f>
        <v>16.5426</v>
      </c>
      <c r="E26" s="66">
        <f t="shared" si="0"/>
        <v>30</v>
      </c>
      <c r="F26" s="65">
        <f>VLOOKUP($A26,'Return Data'!$B$7:$R$2700,11,0)</f>
        <v>31.293099999999999</v>
      </c>
      <c r="G26" s="66">
        <f t="shared" si="1"/>
        <v>23</v>
      </c>
      <c r="H26" s="65">
        <f>VLOOKUP($A26,'Return Data'!$B$7:$R$2700,12,0)</f>
        <v>24.7422</v>
      </c>
      <c r="I26" s="66">
        <f t="shared" si="2"/>
        <v>14</v>
      </c>
      <c r="J26" s="65">
        <f>VLOOKUP($A26,'Return Data'!$B$7:$R$2700,13,0)</f>
        <v>12.9503</v>
      </c>
      <c r="K26" s="66">
        <f t="shared" si="3"/>
        <v>21</v>
      </c>
      <c r="L26" s="65">
        <f>VLOOKUP($A26,'Return Data'!$B$7:$R$2700,17,0)</f>
        <v>9.5129999999999999</v>
      </c>
      <c r="M26" s="66">
        <f t="shared" si="4"/>
        <v>24</v>
      </c>
      <c r="N26" s="65">
        <f>VLOOKUP($A26,'Return Data'!$B$7:$R$2700,14,0)</f>
        <v>5.3263999999999996</v>
      </c>
      <c r="O26" s="66">
        <f t="shared" si="6"/>
        <v>19</v>
      </c>
      <c r="P26" s="65">
        <f>VLOOKUP($A26,'Return Data'!$B$7:$R$2700,15,0)</f>
        <v>10.6783</v>
      </c>
      <c r="Q26" s="66">
        <f t="shared" si="7"/>
        <v>23</v>
      </c>
      <c r="R26" s="65">
        <f>VLOOKUP($A26,'Return Data'!$B$7:$R$2700,16,0)</f>
        <v>12.6157</v>
      </c>
      <c r="S26" s="67">
        <f t="shared" si="5"/>
        <v>21</v>
      </c>
    </row>
    <row r="27" spans="1:19" x14ac:dyDescent="0.3">
      <c r="A27" s="63" t="s">
        <v>1339</v>
      </c>
      <c r="B27" s="64">
        <f>VLOOKUP($A27,'Return Data'!$B$7:$R$2700,3,0)</f>
        <v>44174</v>
      </c>
      <c r="C27" s="65">
        <f>VLOOKUP($A27,'Return Data'!$B$7:$R$2700,4,0)</f>
        <v>57.145600000000002</v>
      </c>
      <c r="D27" s="65">
        <f>VLOOKUP($A27,'Return Data'!$B$7:$R$2700,10,0)</f>
        <v>17.696400000000001</v>
      </c>
      <c r="E27" s="66">
        <f t="shared" si="0"/>
        <v>26</v>
      </c>
      <c r="F27" s="65">
        <f>VLOOKUP($A27,'Return Data'!$B$7:$R$2700,11,0)</f>
        <v>26.688099999999999</v>
      </c>
      <c r="G27" s="66">
        <f t="shared" si="1"/>
        <v>33</v>
      </c>
      <c r="H27" s="65">
        <f>VLOOKUP($A27,'Return Data'!$B$7:$R$2700,12,0)</f>
        <v>17.588899999999999</v>
      </c>
      <c r="I27" s="66">
        <f t="shared" si="2"/>
        <v>30</v>
      </c>
      <c r="J27" s="65">
        <f>VLOOKUP($A27,'Return Data'!$B$7:$R$2700,13,0)</f>
        <v>9.2532999999999994</v>
      </c>
      <c r="K27" s="66">
        <f t="shared" si="3"/>
        <v>28</v>
      </c>
      <c r="L27" s="65">
        <f>VLOOKUP($A27,'Return Data'!$B$7:$R$2700,17,0)</f>
        <v>11.9452</v>
      </c>
      <c r="M27" s="66">
        <f t="shared" si="4"/>
        <v>21</v>
      </c>
      <c r="N27" s="65">
        <f>VLOOKUP($A27,'Return Data'!$B$7:$R$2700,14,0)</f>
        <v>5.3681999999999999</v>
      </c>
      <c r="O27" s="66">
        <f t="shared" si="6"/>
        <v>18</v>
      </c>
      <c r="P27" s="65">
        <f>VLOOKUP($A27,'Return Data'!$B$7:$R$2700,15,0)</f>
        <v>8.7940000000000005</v>
      </c>
      <c r="Q27" s="66">
        <f t="shared" si="7"/>
        <v>25</v>
      </c>
      <c r="R27" s="65">
        <f>VLOOKUP($A27,'Return Data'!$B$7:$R$2700,16,0)</f>
        <v>9.6593</v>
      </c>
      <c r="S27" s="67">
        <f t="shared" si="5"/>
        <v>32</v>
      </c>
    </row>
    <row r="28" spans="1:19" x14ac:dyDescent="0.3">
      <c r="A28" s="63" t="s">
        <v>1340</v>
      </c>
      <c r="B28" s="64">
        <f>VLOOKUP($A28,'Return Data'!$B$7:$R$2700,3,0)</f>
        <v>44174</v>
      </c>
      <c r="C28" s="65">
        <f>VLOOKUP($A28,'Return Data'!$B$7:$R$2700,4,0)</f>
        <v>14.3344</v>
      </c>
      <c r="D28" s="65">
        <f>VLOOKUP($A28,'Return Data'!$B$7:$R$2700,10,0)</f>
        <v>18.379000000000001</v>
      </c>
      <c r="E28" s="66">
        <f t="shared" si="0"/>
        <v>23</v>
      </c>
      <c r="F28" s="65">
        <f>VLOOKUP($A28,'Return Data'!$B$7:$R$2700,11,0)</f>
        <v>31.6738</v>
      </c>
      <c r="G28" s="66">
        <f t="shared" si="1"/>
        <v>21</v>
      </c>
      <c r="H28" s="65">
        <f>VLOOKUP($A28,'Return Data'!$B$7:$R$2700,12,0)</f>
        <v>26.4068</v>
      </c>
      <c r="I28" s="66">
        <f t="shared" si="2"/>
        <v>7</v>
      </c>
      <c r="J28" s="65">
        <f>VLOOKUP($A28,'Return Data'!$B$7:$R$2700,13,0)</f>
        <v>18.035900000000002</v>
      </c>
      <c r="K28" s="66">
        <f t="shared" si="3"/>
        <v>8</v>
      </c>
      <c r="L28" s="65">
        <f>VLOOKUP($A28,'Return Data'!$B$7:$R$2700,17,0)</f>
        <v>16.840800000000002</v>
      </c>
      <c r="M28" s="66">
        <f t="shared" si="4"/>
        <v>8</v>
      </c>
      <c r="N28" s="65">
        <f>VLOOKUP($A28,'Return Data'!$B$7:$R$2700,14,0)</f>
        <v>8.2170000000000005</v>
      </c>
      <c r="O28" s="66">
        <f t="shared" si="6"/>
        <v>9</v>
      </c>
      <c r="P28" s="65"/>
      <c r="Q28" s="66"/>
      <c r="R28" s="65">
        <f>VLOOKUP($A28,'Return Data'!$B$7:$R$2700,16,0)</f>
        <v>10.5702</v>
      </c>
      <c r="S28" s="67">
        <f t="shared" si="5"/>
        <v>29</v>
      </c>
    </row>
    <row r="29" spans="1:19" x14ac:dyDescent="0.3">
      <c r="A29" s="63" t="s">
        <v>1342</v>
      </c>
      <c r="B29" s="64">
        <f>VLOOKUP($A29,'Return Data'!$B$7:$R$2700,3,0)</f>
        <v>44174</v>
      </c>
      <c r="C29" s="65">
        <f>VLOOKUP($A29,'Return Data'!$B$7:$R$2700,4,0)</f>
        <v>30.9239</v>
      </c>
      <c r="D29" s="65">
        <f>VLOOKUP($A29,'Return Data'!$B$7:$R$2700,10,0)</f>
        <v>15.4312</v>
      </c>
      <c r="E29" s="66">
        <f t="shared" si="0"/>
        <v>33</v>
      </c>
      <c r="F29" s="65">
        <f>VLOOKUP($A29,'Return Data'!$B$7:$R$2700,11,0)</f>
        <v>31.544599999999999</v>
      </c>
      <c r="G29" s="66">
        <f t="shared" si="1"/>
        <v>22</v>
      </c>
      <c r="H29" s="65">
        <f>VLOOKUP($A29,'Return Data'!$B$7:$R$2700,12,0)</f>
        <v>18.186199999999999</v>
      </c>
      <c r="I29" s="66">
        <f t="shared" si="2"/>
        <v>29</v>
      </c>
      <c r="J29" s="65">
        <f>VLOOKUP($A29,'Return Data'!$B$7:$R$2700,13,0)</f>
        <v>11.0764</v>
      </c>
      <c r="K29" s="66">
        <f t="shared" si="3"/>
        <v>25</v>
      </c>
      <c r="L29" s="65">
        <f>VLOOKUP($A29,'Return Data'!$B$7:$R$2700,17,0)</f>
        <v>9.4835999999999991</v>
      </c>
      <c r="M29" s="66">
        <f t="shared" si="4"/>
        <v>25</v>
      </c>
      <c r="N29" s="65">
        <f>VLOOKUP($A29,'Return Data'!$B$7:$R$2700,14,0)</f>
        <v>3.8847</v>
      </c>
      <c r="O29" s="66">
        <f t="shared" si="6"/>
        <v>23</v>
      </c>
      <c r="P29" s="65">
        <f>VLOOKUP($A29,'Return Data'!$B$7:$R$2700,15,0)</f>
        <v>12.6439</v>
      </c>
      <c r="Q29" s="66">
        <f t="shared" si="7"/>
        <v>13</v>
      </c>
      <c r="R29" s="65">
        <f>VLOOKUP($A29,'Return Data'!$B$7:$R$2700,16,0)</f>
        <v>18.588100000000001</v>
      </c>
      <c r="S29" s="67">
        <f t="shared" si="5"/>
        <v>2</v>
      </c>
    </row>
    <row r="30" spans="1:19" x14ac:dyDescent="0.3">
      <c r="A30" s="63" t="s">
        <v>1345</v>
      </c>
      <c r="B30" s="64">
        <f>VLOOKUP($A30,'Return Data'!$B$7:$R$2700,3,0)</f>
        <v>44174</v>
      </c>
      <c r="C30" s="65">
        <f>VLOOKUP($A30,'Return Data'!$B$7:$R$2700,4,0)</f>
        <v>101.8676</v>
      </c>
      <c r="D30" s="65">
        <f>VLOOKUP($A30,'Return Data'!$B$7:$R$2700,10,0)</f>
        <v>20.277100000000001</v>
      </c>
      <c r="E30" s="66">
        <f t="shared" si="0"/>
        <v>13</v>
      </c>
      <c r="F30" s="65">
        <f>VLOOKUP($A30,'Return Data'!$B$7:$R$2700,11,0)</f>
        <v>33.392299999999999</v>
      </c>
      <c r="G30" s="66">
        <f t="shared" si="1"/>
        <v>12</v>
      </c>
      <c r="H30" s="65">
        <f>VLOOKUP($A30,'Return Data'!$B$7:$R$2700,12,0)</f>
        <v>13.1021</v>
      </c>
      <c r="I30" s="66">
        <f t="shared" si="2"/>
        <v>34</v>
      </c>
      <c r="J30" s="65">
        <f>VLOOKUP($A30,'Return Data'!$B$7:$R$2700,13,0)</f>
        <v>1.8344</v>
      </c>
      <c r="K30" s="66">
        <f t="shared" si="3"/>
        <v>33</v>
      </c>
      <c r="L30" s="65">
        <f>VLOOKUP($A30,'Return Data'!$B$7:$R$2700,17,0)</f>
        <v>3.1747000000000001</v>
      </c>
      <c r="M30" s="66">
        <f t="shared" si="4"/>
        <v>30</v>
      </c>
      <c r="N30" s="65">
        <f>VLOOKUP($A30,'Return Data'!$B$7:$R$2700,14,0)</f>
        <v>1.3967000000000001</v>
      </c>
      <c r="O30" s="66">
        <f t="shared" si="6"/>
        <v>27</v>
      </c>
      <c r="P30" s="65">
        <f>VLOOKUP($A30,'Return Data'!$B$7:$R$2700,15,0)</f>
        <v>6.8090999999999999</v>
      </c>
      <c r="Q30" s="66">
        <f t="shared" si="7"/>
        <v>27</v>
      </c>
      <c r="R30" s="65">
        <f>VLOOKUP($A30,'Return Data'!$B$7:$R$2700,16,0)</f>
        <v>10.932399999999999</v>
      </c>
      <c r="S30" s="67">
        <f t="shared" si="5"/>
        <v>27</v>
      </c>
    </row>
    <row r="31" spans="1:19" x14ac:dyDescent="0.3">
      <c r="A31" s="63" t="s">
        <v>1346</v>
      </c>
      <c r="B31" s="64">
        <f>VLOOKUP($A31,'Return Data'!$B$7:$R$2700,3,0)</f>
        <v>44174</v>
      </c>
      <c r="C31" s="65">
        <f>VLOOKUP($A31,'Return Data'!$B$7:$R$2700,4,0)</f>
        <v>36.162700000000001</v>
      </c>
      <c r="D31" s="65">
        <f>VLOOKUP($A31,'Return Data'!$B$7:$R$2700,10,0)</f>
        <v>15.116099999999999</v>
      </c>
      <c r="E31" s="66">
        <f t="shared" si="0"/>
        <v>34</v>
      </c>
      <c r="F31" s="65">
        <f>VLOOKUP($A31,'Return Data'!$B$7:$R$2700,11,0)</f>
        <v>32.026400000000002</v>
      </c>
      <c r="G31" s="66">
        <f t="shared" si="1"/>
        <v>18</v>
      </c>
      <c r="H31" s="65">
        <f>VLOOKUP($A31,'Return Data'!$B$7:$R$2700,12,0)</f>
        <v>39.2164</v>
      </c>
      <c r="I31" s="66">
        <f t="shared" si="2"/>
        <v>3</v>
      </c>
      <c r="J31" s="65">
        <f>VLOOKUP($A31,'Return Data'!$B$7:$R$2700,13,0)</f>
        <v>32.6327</v>
      </c>
      <c r="K31" s="66">
        <f t="shared" si="3"/>
        <v>3</v>
      </c>
      <c r="L31" s="65">
        <f>VLOOKUP($A31,'Return Data'!$B$7:$R$2700,17,0)</f>
        <v>22.7239</v>
      </c>
      <c r="M31" s="66">
        <f t="shared" si="4"/>
        <v>2</v>
      </c>
      <c r="N31" s="65">
        <f>VLOOKUP($A31,'Return Data'!$B$7:$R$2700,14,0)</f>
        <v>15.1341</v>
      </c>
      <c r="O31" s="66">
        <f t="shared" si="6"/>
        <v>1</v>
      </c>
      <c r="P31" s="65">
        <f>VLOOKUP($A31,'Return Data'!$B$7:$R$2700,15,0)</f>
        <v>15.7735</v>
      </c>
      <c r="Q31" s="66">
        <f t="shared" si="7"/>
        <v>1</v>
      </c>
      <c r="R31" s="65">
        <f>VLOOKUP($A31,'Return Data'!$B$7:$R$2700,16,0)</f>
        <v>18.5898</v>
      </c>
      <c r="S31" s="67">
        <f t="shared" si="5"/>
        <v>1</v>
      </c>
    </row>
    <row r="32" spans="1:19" x14ac:dyDescent="0.3">
      <c r="A32" s="63" t="s">
        <v>1348</v>
      </c>
      <c r="B32" s="64">
        <f>VLOOKUP($A32,'Return Data'!$B$7:$R$2700,3,0)</f>
        <v>44174</v>
      </c>
      <c r="C32" s="65">
        <f>VLOOKUP($A32,'Return Data'!$B$7:$R$2700,4,0)</f>
        <v>19.77</v>
      </c>
      <c r="D32" s="65">
        <f>VLOOKUP($A32,'Return Data'!$B$7:$R$2700,10,0)</f>
        <v>21.5867</v>
      </c>
      <c r="E32" s="66">
        <f t="shared" si="0"/>
        <v>8</v>
      </c>
      <c r="F32" s="65">
        <f>VLOOKUP($A32,'Return Data'!$B$7:$R$2700,11,0)</f>
        <v>43.781799999999997</v>
      </c>
      <c r="G32" s="66">
        <f t="shared" si="1"/>
        <v>2</v>
      </c>
      <c r="H32" s="65">
        <f>VLOOKUP($A32,'Return Data'!$B$7:$R$2700,12,0)</f>
        <v>44.411999999999999</v>
      </c>
      <c r="I32" s="66">
        <f t="shared" si="2"/>
        <v>2</v>
      </c>
      <c r="J32" s="65">
        <f>VLOOKUP($A32,'Return Data'!$B$7:$R$2700,13,0)</f>
        <v>36.9114</v>
      </c>
      <c r="K32" s="66">
        <f t="shared" si="3"/>
        <v>2</v>
      </c>
      <c r="L32" s="65">
        <f>VLOOKUP($A32,'Return Data'!$B$7:$R$2700,17,0)</f>
        <v>23.355599999999999</v>
      </c>
      <c r="M32" s="66">
        <f t="shared" si="4"/>
        <v>1</v>
      </c>
      <c r="N32" s="65">
        <f>VLOOKUP($A32,'Return Data'!$B$7:$R$2700,14,0)</f>
        <v>13.4217</v>
      </c>
      <c r="O32" s="66">
        <f t="shared" si="6"/>
        <v>4</v>
      </c>
      <c r="P32" s="65">
        <f>VLOOKUP($A32,'Return Data'!$B$7:$R$2700,15,0)</f>
        <v>15.2156</v>
      </c>
      <c r="Q32" s="66">
        <f t="shared" si="7"/>
        <v>3</v>
      </c>
      <c r="R32" s="65">
        <f>VLOOKUP($A32,'Return Data'!$B$7:$R$2700,16,0)</f>
        <v>12.532500000000001</v>
      </c>
      <c r="S32" s="67">
        <f t="shared" si="5"/>
        <v>22</v>
      </c>
    </row>
    <row r="33" spans="1:19" x14ac:dyDescent="0.3">
      <c r="A33" s="63" t="s">
        <v>1351</v>
      </c>
      <c r="B33" s="64">
        <f>VLOOKUP($A33,'Return Data'!$B$7:$R$2700,3,0)</f>
        <v>44174</v>
      </c>
      <c r="C33" s="65">
        <f>VLOOKUP($A33,'Return Data'!$B$7:$R$2700,4,0)</f>
        <v>168.84</v>
      </c>
      <c r="D33" s="65">
        <f>VLOOKUP($A33,'Return Data'!$B$7:$R$2700,10,0)</f>
        <v>17.6995</v>
      </c>
      <c r="E33" s="66">
        <f t="shared" si="0"/>
        <v>25</v>
      </c>
      <c r="F33" s="65">
        <f>VLOOKUP($A33,'Return Data'!$B$7:$R$2700,11,0)</f>
        <v>32.965800000000002</v>
      </c>
      <c r="G33" s="66">
        <f t="shared" si="1"/>
        <v>14</v>
      </c>
      <c r="H33" s="65">
        <f>VLOOKUP($A33,'Return Data'!$B$7:$R$2700,12,0)</f>
        <v>22.294699999999999</v>
      </c>
      <c r="I33" s="66">
        <f t="shared" si="2"/>
        <v>21</v>
      </c>
      <c r="J33" s="65">
        <f>VLOOKUP($A33,'Return Data'!$B$7:$R$2700,13,0)</f>
        <v>13.057499999999999</v>
      </c>
      <c r="K33" s="66">
        <f t="shared" si="3"/>
        <v>20</v>
      </c>
      <c r="L33" s="65">
        <f>VLOOKUP($A33,'Return Data'!$B$7:$R$2700,17,0)</f>
        <v>9.5541</v>
      </c>
      <c r="M33" s="66">
        <f t="shared" si="4"/>
        <v>23</v>
      </c>
      <c r="N33" s="65">
        <f>VLOOKUP($A33,'Return Data'!$B$7:$R$2700,14,0)</f>
        <v>3.4899</v>
      </c>
      <c r="O33" s="66">
        <f t="shared" si="6"/>
        <v>26</v>
      </c>
      <c r="P33" s="65">
        <f>VLOOKUP($A33,'Return Data'!$B$7:$R$2700,15,0)</f>
        <v>12.677</v>
      </c>
      <c r="Q33" s="66">
        <f t="shared" si="7"/>
        <v>12</v>
      </c>
      <c r="R33" s="65">
        <f>VLOOKUP($A33,'Return Data'!$B$7:$R$2700,16,0)</f>
        <v>14.348000000000001</v>
      </c>
      <c r="S33" s="67">
        <f t="shared" si="5"/>
        <v>14</v>
      </c>
    </row>
    <row r="34" spans="1:19" x14ac:dyDescent="0.3">
      <c r="A34" s="63" t="s">
        <v>1353</v>
      </c>
      <c r="B34" s="64">
        <f>VLOOKUP($A34,'Return Data'!$B$7:$R$2700,3,0)</f>
        <v>44174</v>
      </c>
      <c r="C34" s="65">
        <f>VLOOKUP($A34,'Return Data'!$B$7:$R$2700,4,0)</f>
        <v>261.43020000000001</v>
      </c>
      <c r="D34" s="65">
        <f>VLOOKUP($A34,'Return Data'!$B$7:$R$2700,10,0)</f>
        <v>21.240200000000002</v>
      </c>
      <c r="E34" s="66">
        <f t="shared" si="0"/>
        <v>10</v>
      </c>
      <c r="F34" s="65">
        <f>VLOOKUP($A34,'Return Data'!$B$7:$R$2700,11,0)</f>
        <v>50.6751</v>
      </c>
      <c r="G34" s="66">
        <f t="shared" si="1"/>
        <v>1</v>
      </c>
      <c r="H34" s="65">
        <f>VLOOKUP($A34,'Return Data'!$B$7:$R$2700,12,0)</f>
        <v>54.878100000000003</v>
      </c>
      <c r="I34" s="66">
        <f t="shared" si="2"/>
        <v>1</v>
      </c>
      <c r="J34" s="65">
        <f>VLOOKUP($A34,'Return Data'!$B$7:$R$2700,13,0)</f>
        <v>38.581200000000003</v>
      </c>
      <c r="K34" s="66">
        <f t="shared" si="3"/>
        <v>1</v>
      </c>
      <c r="L34" s="65">
        <f>VLOOKUP($A34,'Return Data'!$B$7:$R$2700,17,0)</f>
        <v>22.722300000000001</v>
      </c>
      <c r="M34" s="66">
        <f t="shared" si="4"/>
        <v>3</v>
      </c>
      <c r="N34" s="65">
        <f>VLOOKUP($A34,'Return Data'!$B$7:$R$2700,14,0)</f>
        <v>14.011100000000001</v>
      </c>
      <c r="O34" s="66">
        <f t="shared" si="6"/>
        <v>3</v>
      </c>
      <c r="P34" s="65">
        <f>VLOOKUP($A34,'Return Data'!$B$7:$R$2700,15,0)</f>
        <v>15.644</v>
      </c>
      <c r="Q34" s="66">
        <f t="shared" si="7"/>
        <v>2</v>
      </c>
      <c r="R34" s="65">
        <f>VLOOKUP($A34,'Return Data'!$B$7:$R$2700,16,0)</f>
        <v>17.2818</v>
      </c>
      <c r="S34" s="67">
        <f t="shared" si="5"/>
        <v>3</v>
      </c>
    </row>
    <row r="35" spans="1:19" x14ac:dyDescent="0.3">
      <c r="A35" s="63" t="s">
        <v>1354</v>
      </c>
      <c r="B35" s="64">
        <f>VLOOKUP($A35,'Return Data'!$B$7:$R$2700,3,0)</f>
        <v>44174</v>
      </c>
      <c r="C35" s="65">
        <f>VLOOKUP($A35,'Return Data'!$B$7:$R$2700,4,0)</f>
        <v>60.765500000000003</v>
      </c>
      <c r="D35" s="65">
        <f>VLOOKUP($A35,'Return Data'!$B$7:$R$2700,10,0)</f>
        <v>22.069600000000001</v>
      </c>
      <c r="E35" s="66">
        <f t="shared" si="0"/>
        <v>6</v>
      </c>
      <c r="F35" s="65">
        <f>VLOOKUP($A35,'Return Data'!$B$7:$R$2700,11,0)</f>
        <v>34.4253</v>
      </c>
      <c r="G35" s="66">
        <f t="shared" si="1"/>
        <v>10</v>
      </c>
      <c r="H35" s="65">
        <f>VLOOKUP($A35,'Return Data'!$B$7:$R$2700,12,0)</f>
        <v>22.585699999999999</v>
      </c>
      <c r="I35" s="66">
        <f t="shared" si="2"/>
        <v>20</v>
      </c>
      <c r="J35" s="65">
        <f>VLOOKUP($A35,'Return Data'!$B$7:$R$2700,13,0)</f>
        <v>14.2591</v>
      </c>
      <c r="K35" s="66">
        <f t="shared" si="3"/>
        <v>18</v>
      </c>
      <c r="L35" s="65">
        <f>VLOOKUP($A35,'Return Data'!$B$7:$R$2700,17,0)</f>
        <v>13.580500000000001</v>
      </c>
      <c r="M35" s="66">
        <f t="shared" si="4"/>
        <v>12</v>
      </c>
      <c r="N35" s="65">
        <f>VLOOKUP($A35,'Return Data'!$B$7:$R$2700,14,0)</f>
        <v>7.3005000000000004</v>
      </c>
      <c r="O35" s="66">
        <f t="shared" si="6"/>
        <v>14</v>
      </c>
      <c r="P35" s="65">
        <f>VLOOKUP($A35,'Return Data'!$B$7:$R$2700,15,0)</f>
        <v>13.408899999999999</v>
      </c>
      <c r="Q35" s="66">
        <f t="shared" si="7"/>
        <v>11</v>
      </c>
      <c r="R35" s="65">
        <f>VLOOKUP($A35,'Return Data'!$B$7:$R$2700,16,0)</f>
        <v>15.7653</v>
      </c>
      <c r="S35" s="67">
        <f t="shared" si="5"/>
        <v>9</v>
      </c>
    </row>
    <row r="36" spans="1:19" x14ac:dyDescent="0.3">
      <c r="A36" s="63" t="s">
        <v>1356</v>
      </c>
      <c r="B36" s="64">
        <f>VLOOKUP($A36,'Return Data'!$B$7:$R$2700,3,0)</f>
        <v>44174</v>
      </c>
      <c r="C36" s="65">
        <f>VLOOKUP($A36,'Return Data'!$B$7:$R$2700,4,0)</f>
        <v>12.356</v>
      </c>
      <c r="D36" s="65">
        <f>VLOOKUP($A36,'Return Data'!$B$7:$R$2700,10,0)</f>
        <v>16.879200000000001</v>
      </c>
      <c r="E36" s="66">
        <f t="shared" si="0"/>
        <v>28</v>
      </c>
      <c r="F36" s="65">
        <f>VLOOKUP($A36,'Return Data'!$B$7:$R$2700,11,0)</f>
        <v>29.770800000000001</v>
      </c>
      <c r="G36" s="66">
        <f t="shared" si="1"/>
        <v>28</v>
      </c>
      <c r="H36" s="65">
        <f>VLOOKUP($A36,'Return Data'!$B$7:$R$2700,12,0)</f>
        <v>22.697399999999998</v>
      </c>
      <c r="I36" s="66">
        <f t="shared" si="2"/>
        <v>19</v>
      </c>
      <c r="J36" s="65">
        <f>VLOOKUP($A36,'Return Data'!$B$7:$R$2700,13,0)</f>
        <v>14.1073</v>
      </c>
      <c r="K36" s="66">
        <f t="shared" si="3"/>
        <v>19</v>
      </c>
      <c r="L36" s="65"/>
      <c r="M36" s="66"/>
      <c r="N36" s="65"/>
      <c r="O36" s="66"/>
      <c r="P36" s="65"/>
      <c r="Q36" s="66"/>
      <c r="R36" s="65">
        <f>VLOOKUP($A36,'Return Data'!$B$7:$R$2700,16,0)</f>
        <v>10.0938</v>
      </c>
      <c r="S36" s="67">
        <f t="shared" si="5"/>
        <v>31</v>
      </c>
    </row>
    <row r="37" spans="1:19" x14ac:dyDescent="0.3">
      <c r="A37" s="63" t="s">
        <v>1358</v>
      </c>
      <c r="B37" s="64">
        <f>VLOOKUP($A37,'Return Data'!$B$7:$R$2700,3,0)</f>
        <v>44174</v>
      </c>
      <c r="C37" s="65">
        <f>VLOOKUP($A37,'Return Data'!$B$7:$R$2700,4,0)</f>
        <v>12.0923</v>
      </c>
      <c r="D37" s="65">
        <f>VLOOKUP($A37,'Return Data'!$B$7:$R$2700,10,0)</f>
        <v>18.740500000000001</v>
      </c>
      <c r="E37" s="66">
        <f t="shared" si="0"/>
        <v>21</v>
      </c>
      <c r="F37" s="65">
        <f>VLOOKUP($A37,'Return Data'!$B$7:$R$2700,11,0)</f>
        <v>33.021299999999997</v>
      </c>
      <c r="G37" s="66">
        <f t="shared" si="1"/>
        <v>13</v>
      </c>
      <c r="H37" s="65">
        <f>VLOOKUP($A37,'Return Data'!$B$7:$R$2700,12,0)</f>
        <v>23.525700000000001</v>
      </c>
      <c r="I37" s="66">
        <f t="shared" si="2"/>
        <v>18</v>
      </c>
      <c r="J37" s="65"/>
      <c r="K37" s="66"/>
      <c r="L37" s="65"/>
      <c r="M37" s="66"/>
      <c r="N37" s="65"/>
      <c r="O37" s="66"/>
      <c r="P37" s="65"/>
      <c r="Q37" s="66"/>
      <c r="R37" s="65">
        <f>VLOOKUP($A37,'Return Data'!$B$7:$R$2700,16,0)</f>
        <v>16.270399999999999</v>
      </c>
      <c r="S37" s="67">
        <f t="shared" si="5"/>
        <v>7</v>
      </c>
    </row>
    <row r="38" spans="1:19" x14ac:dyDescent="0.3">
      <c r="A38" s="63" t="s">
        <v>1360</v>
      </c>
      <c r="B38" s="64">
        <f>VLOOKUP($A38,'Return Data'!$B$7:$R$2700,3,0)</f>
        <v>44174</v>
      </c>
      <c r="C38" s="65">
        <f>VLOOKUP($A38,'Return Data'!$B$7:$R$2700,4,0)</f>
        <v>13.0182</v>
      </c>
      <c r="D38" s="65">
        <f>VLOOKUP($A38,'Return Data'!$B$7:$R$2700,10,0)</f>
        <v>15.597099999999999</v>
      </c>
      <c r="E38" s="66">
        <f t="shared" si="0"/>
        <v>32</v>
      </c>
      <c r="F38" s="65">
        <f>VLOOKUP($A38,'Return Data'!$B$7:$R$2700,11,0)</f>
        <v>29.032299999999999</v>
      </c>
      <c r="G38" s="66">
        <f t="shared" si="1"/>
        <v>30</v>
      </c>
      <c r="H38" s="65">
        <f>VLOOKUP($A38,'Return Data'!$B$7:$R$2700,12,0)</f>
        <v>23.916799999999999</v>
      </c>
      <c r="I38" s="66">
        <f t="shared" si="2"/>
        <v>17</v>
      </c>
      <c r="J38" s="65">
        <f>VLOOKUP($A38,'Return Data'!$B$7:$R$2700,13,0)</f>
        <v>14.292999999999999</v>
      </c>
      <c r="K38" s="66">
        <f t="shared" si="3"/>
        <v>17</v>
      </c>
      <c r="L38" s="65"/>
      <c r="M38" s="66"/>
      <c r="N38" s="65"/>
      <c r="O38" s="66"/>
      <c r="P38" s="65"/>
      <c r="Q38" s="66"/>
      <c r="R38" s="65">
        <f>VLOOKUP($A38,'Return Data'!$B$7:$R$2700,16,0)</f>
        <v>12.377700000000001</v>
      </c>
      <c r="S38" s="67">
        <f t="shared" si="5"/>
        <v>24</v>
      </c>
    </row>
    <row r="39" spans="1:19" x14ac:dyDescent="0.3">
      <c r="A39" s="63" t="s">
        <v>1362</v>
      </c>
      <c r="B39" s="64">
        <f>VLOOKUP($A39,'Return Data'!$B$7:$R$2700,3,0)</f>
        <v>44174</v>
      </c>
      <c r="C39" s="65">
        <f>VLOOKUP($A39,'Return Data'!$B$7:$R$2700,4,0)</f>
        <v>120.63</v>
      </c>
      <c r="D39" s="65">
        <f>VLOOKUP($A39,'Return Data'!$B$7:$R$2700,10,0)</f>
        <v>15.79</v>
      </c>
      <c r="E39" s="66">
        <f t="shared" si="0"/>
        <v>31</v>
      </c>
      <c r="F39" s="65">
        <f>VLOOKUP($A39,'Return Data'!$B$7:$R$2700,11,0)</f>
        <v>27.7319</v>
      </c>
      <c r="G39" s="66">
        <f t="shared" si="1"/>
        <v>32</v>
      </c>
      <c r="H39" s="65">
        <f>VLOOKUP($A39,'Return Data'!$B$7:$R$2700,12,0)</f>
        <v>18.613600000000002</v>
      </c>
      <c r="I39" s="66">
        <f t="shared" si="2"/>
        <v>28</v>
      </c>
      <c r="J39" s="65">
        <f>VLOOKUP($A39,'Return Data'!$B$7:$R$2700,13,0)</f>
        <v>5.7138</v>
      </c>
      <c r="K39" s="66">
        <f t="shared" si="3"/>
        <v>31</v>
      </c>
      <c r="L39" s="65">
        <f>VLOOKUP($A39,'Return Data'!$B$7:$R$2700,17,0)</f>
        <v>4.7622999999999998</v>
      </c>
      <c r="M39" s="66">
        <f t="shared" si="4"/>
        <v>29</v>
      </c>
      <c r="N39" s="65">
        <f>VLOOKUP($A39,'Return Data'!$B$7:$R$2700,14,0)</f>
        <v>0.61429999999999996</v>
      </c>
      <c r="O39" s="66">
        <f t="shared" si="6"/>
        <v>28</v>
      </c>
      <c r="P39" s="65">
        <f>VLOOKUP($A39,'Return Data'!$B$7:$R$2700,15,0)</f>
        <v>6.8922999999999996</v>
      </c>
      <c r="Q39" s="66">
        <f t="shared" si="7"/>
        <v>26</v>
      </c>
      <c r="R39" s="65">
        <f>VLOOKUP($A39,'Return Data'!$B$7:$R$2700,16,0)</f>
        <v>8.3033000000000001</v>
      </c>
      <c r="S39" s="67">
        <f t="shared" si="5"/>
        <v>34</v>
      </c>
    </row>
    <row r="40" spans="1:19" x14ac:dyDescent="0.3">
      <c r="A40" s="63" t="s">
        <v>1364</v>
      </c>
      <c r="B40" s="64">
        <f>VLOOKUP($A40,'Return Data'!$B$7:$R$2700,3,0)</f>
        <v>44174</v>
      </c>
      <c r="C40" s="65">
        <f>VLOOKUP($A40,'Return Data'!$B$7:$R$2700,4,0)</f>
        <v>25.57</v>
      </c>
      <c r="D40" s="65">
        <f>VLOOKUP($A40,'Return Data'!$B$7:$R$2700,10,0)</f>
        <v>17.6173</v>
      </c>
      <c r="E40" s="66">
        <f t="shared" si="0"/>
        <v>27</v>
      </c>
      <c r="F40" s="65">
        <f>VLOOKUP($A40,'Return Data'!$B$7:$R$2700,11,0)</f>
        <v>34.649799999999999</v>
      </c>
      <c r="G40" s="66">
        <f t="shared" si="1"/>
        <v>8</v>
      </c>
      <c r="H40" s="65">
        <f>VLOOKUP($A40,'Return Data'!$B$7:$R$2700,12,0)</f>
        <v>28.881</v>
      </c>
      <c r="I40" s="66">
        <f t="shared" si="2"/>
        <v>6</v>
      </c>
      <c r="J40" s="65">
        <f>VLOOKUP($A40,'Return Data'!$B$7:$R$2700,13,0)</f>
        <v>19.541799999999999</v>
      </c>
      <c r="K40" s="66">
        <f t="shared" si="3"/>
        <v>6</v>
      </c>
      <c r="L40" s="65">
        <f>VLOOKUP($A40,'Return Data'!$B$7:$R$2700,17,0)</f>
        <v>15.604900000000001</v>
      </c>
      <c r="M40" s="66">
        <f t="shared" si="4"/>
        <v>9</v>
      </c>
      <c r="N40" s="65">
        <f>VLOOKUP($A40,'Return Data'!$B$7:$R$2700,14,0)</f>
        <v>9.6988000000000003</v>
      </c>
      <c r="O40" s="66">
        <f t="shared" si="6"/>
        <v>6</v>
      </c>
      <c r="P40" s="65">
        <f>VLOOKUP($A40,'Return Data'!$B$7:$R$2700,15,0)</f>
        <v>11.603199999999999</v>
      </c>
      <c r="Q40" s="66">
        <f t="shared" si="7"/>
        <v>16</v>
      </c>
      <c r="R40" s="65">
        <f>VLOOKUP($A40,'Return Data'!$B$7:$R$2700,16,0)</f>
        <v>11.345700000000001</v>
      </c>
      <c r="S40" s="67">
        <f t="shared" si="5"/>
        <v>26</v>
      </c>
    </row>
    <row r="41" spans="1:19" x14ac:dyDescent="0.3">
      <c r="A41" s="63" t="s">
        <v>1366</v>
      </c>
      <c r="B41" s="64">
        <f>VLOOKUP($A41,'Return Data'!$B$7:$R$2700,3,0)</f>
        <v>44174</v>
      </c>
      <c r="C41" s="65">
        <f>VLOOKUP($A41,'Return Data'!$B$7:$R$2700,4,0)</f>
        <v>171.65476942691501</v>
      </c>
      <c r="D41" s="65">
        <f>VLOOKUP($A41,'Return Data'!$B$7:$R$2700,10,0)</f>
        <v>23.359000000000002</v>
      </c>
      <c r="E41" s="66">
        <f t="shared" si="0"/>
        <v>2</v>
      </c>
      <c r="F41" s="65">
        <f>VLOOKUP($A41,'Return Data'!$B$7:$R$2700,11,0)</f>
        <v>42.025599999999997</v>
      </c>
      <c r="G41" s="66">
        <f t="shared" si="1"/>
        <v>3</v>
      </c>
      <c r="H41" s="65">
        <f>VLOOKUP($A41,'Return Data'!$B$7:$R$2700,12,0)</f>
        <v>29.723800000000001</v>
      </c>
      <c r="I41" s="66">
        <f t="shared" si="2"/>
        <v>4</v>
      </c>
      <c r="J41" s="65">
        <f>VLOOKUP($A41,'Return Data'!$B$7:$R$2700,13,0)</f>
        <v>28.4956</v>
      </c>
      <c r="K41" s="66">
        <f t="shared" si="3"/>
        <v>4</v>
      </c>
      <c r="L41" s="65">
        <f>VLOOKUP($A41,'Return Data'!$B$7:$R$2700,17,0)</f>
        <v>19.848700000000001</v>
      </c>
      <c r="M41" s="66">
        <f t="shared" si="4"/>
        <v>4</v>
      </c>
      <c r="N41" s="65">
        <f>VLOOKUP($A41,'Return Data'!$B$7:$R$2700,14,0)</f>
        <v>14.6328</v>
      </c>
      <c r="O41" s="66">
        <f t="shared" si="6"/>
        <v>2</v>
      </c>
      <c r="P41" s="65">
        <f>VLOOKUP($A41,'Return Data'!$B$7:$R$2700,15,0)</f>
        <v>14.843999999999999</v>
      </c>
      <c r="Q41" s="66">
        <f t="shared" si="7"/>
        <v>4</v>
      </c>
      <c r="R41" s="65">
        <f>VLOOKUP($A41,'Return Data'!$B$7:$R$2700,16,0)</f>
        <v>15.141299999999999</v>
      </c>
      <c r="S41" s="67">
        <f t="shared" si="5"/>
        <v>10</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19.467976470588237</v>
      </c>
      <c r="E43" s="74"/>
      <c r="F43" s="75">
        <f>AVERAGE(F8:F41)</f>
        <v>33.068111764705868</v>
      </c>
      <c r="G43" s="74"/>
      <c r="H43" s="75">
        <f>AVERAGE(H8:H41)</f>
        <v>24.555473529411767</v>
      </c>
      <c r="I43" s="74"/>
      <c r="J43" s="75">
        <f>AVERAGE(J8:J41)</f>
        <v>15.8513696969697</v>
      </c>
      <c r="K43" s="74"/>
      <c r="L43" s="75">
        <f>AVERAGE(L8:L41)</f>
        <v>13.493159999999998</v>
      </c>
      <c r="M43" s="74"/>
      <c r="N43" s="75">
        <f>AVERAGE(N8:N41)</f>
        <v>7.2142857142857135</v>
      </c>
      <c r="O43" s="74"/>
      <c r="P43" s="75">
        <f>AVERAGE(P8:P41)</f>
        <v>12.204051851851855</v>
      </c>
      <c r="Q43" s="74"/>
      <c r="R43" s="75">
        <f>AVERAGE(R8:R41)</f>
        <v>13.575573529411765</v>
      </c>
      <c r="S43" s="76"/>
    </row>
    <row r="44" spans="1:19" x14ac:dyDescent="0.3">
      <c r="A44" s="73" t="s">
        <v>28</v>
      </c>
      <c r="B44" s="74"/>
      <c r="C44" s="74"/>
      <c r="D44" s="75">
        <f>MIN(D8:D41)</f>
        <v>15.116099999999999</v>
      </c>
      <c r="E44" s="74"/>
      <c r="F44" s="75">
        <f>MIN(F8:F41)</f>
        <v>23.9909</v>
      </c>
      <c r="G44" s="74"/>
      <c r="H44" s="75">
        <f>MIN(H8:H41)</f>
        <v>13.1021</v>
      </c>
      <c r="I44" s="74"/>
      <c r="J44" s="75">
        <f>MIN(J8:J41)</f>
        <v>1.8344</v>
      </c>
      <c r="K44" s="74"/>
      <c r="L44" s="75">
        <f>MIN(L8:L41)</f>
        <v>3.1747000000000001</v>
      </c>
      <c r="M44" s="74"/>
      <c r="N44" s="75">
        <f>MIN(N8:N41)</f>
        <v>0.61429999999999996</v>
      </c>
      <c r="O44" s="74"/>
      <c r="P44" s="75">
        <f>MIN(P8:P41)</f>
        <v>6.8090999999999999</v>
      </c>
      <c r="Q44" s="74"/>
      <c r="R44" s="75">
        <f>MIN(R8:R41)</f>
        <v>8.3033000000000001</v>
      </c>
      <c r="S44" s="76"/>
    </row>
    <row r="45" spans="1:19" ht="15" thickBot="1" x14ac:dyDescent="0.35">
      <c r="A45" s="77" t="s">
        <v>29</v>
      </c>
      <c r="B45" s="78"/>
      <c r="C45" s="78"/>
      <c r="D45" s="79">
        <f>MAX(D8:D41)</f>
        <v>23.5991</v>
      </c>
      <c r="E45" s="78"/>
      <c r="F45" s="79">
        <f>MAX(F8:F41)</f>
        <v>50.6751</v>
      </c>
      <c r="G45" s="78"/>
      <c r="H45" s="79">
        <f>MAX(H8:H41)</f>
        <v>54.878100000000003</v>
      </c>
      <c r="I45" s="78"/>
      <c r="J45" s="79">
        <f>MAX(J8:J41)</f>
        <v>38.581200000000003</v>
      </c>
      <c r="K45" s="78"/>
      <c r="L45" s="79">
        <f>MAX(L8:L41)</f>
        <v>23.355599999999999</v>
      </c>
      <c r="M45" s="78"/>
      <c r="N45" s="79">
        <f>MAX(N8:N41)</f>
        <v>15.1341</v>
      </c>
      <c r="O45" s="78"/>
      <c r="P45" s="79">
        <f>MAX(P8:P41)</f>
        <v>15.7735</v>
      </c>
      <c r="Q45" s="78"/>
      <c r="R45" s="79">
        <f>MAX(R8:R41)</f>
        <v>18.5898</v>
      </c>
      <c r="S45" s="80"/>
    </row>
    <row r="46" spans="1:19" x14ac:dyDescent="0.3">
      <c r="A46" s="112" t="s">
        <v>432</v>
      </c>
    </row>
    <row r="47" spans="1:19" x14ac:dyDescent="0.3">
      <c r="A47" s="14" t="s">
        <v>340</v>
      </c>
    </row>
  </sheetData>
  <sheetProtection algorithmName="SHA-512" hashValue="wpqmkFpEe5eDT9CWtmTouL4qfFsvn9ko+SK5yu7EGWmUxDfwV7D2HwUDcZ9k/8LJ295WBA+GKhigbhWZ8wiogA==" saltValue="1Ys9+btKrOOKBk1fb8/3G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DD69EBA-6928-4A64-BB54-153CFB303EB6}"/>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C5B39-8D9D-4AAB-8A71-D0B0D4128210}">
  <sheetPr codeName="Sheet42"/>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1697</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1298</v>
      </c>
      <c r="B8" s="64">
        <f>VLOOKUP($A8,'Return Data'!$B$7:$R$2700,3,0)</f>
        <v>44174</v>
      </c>
      <c r="C8" s="65">
        <f>VLOOKUP($A8,'Return Data'!$B$7:$R$2700,4,0)</f>
        <v>862.33</v>
      </c>
      <c r="D8" s="65">
        <f>VLOOKUP($A8,'Return Data'!$B$7:$R$2700,10,0)</f>
        <v>22.561399999999999</v>
      </c>
      <c r="E8" s="66">
        <f>RANK(D8,D$8:D$41,0)</f>
        <v>4</v>
      </c>
      <c r="F8" s="65">
        <f>VLOOKUP($A8,'Return Data'!$B$7:$R$2700,11,0)</f>
        <v>36.334600000000002</v>
      </c>
      <c r="G8" s="66">
        <f>RANK(F8,F$8:F$41,0)</f>
        <v>4</v>
      </c>
      <c r="H8" s="65">
        <f>VLOOKUP($A8,'Return Data'!$B$7:$R$2700,12,0)</f>
        <v>25.260400000000001</v>
      </c>
      <c r="I8" s="66">
        <f>RANK(H8,H$8:H$41,0)</f>
        <v>7</v>
      </c>
      <c r="J8" s="65">
        <f>VLOOKUP($A8,'Return Data'!$B$7:$R$2700,13,0)</f>
        <v>15.4221</v>
      </c>
      <c r="K8" s="66">
        <f>RANK(J8,J$8:J$41,0)</f>
        <v>14</v>
      </c>
      <c r="L8" s="65">
        <f>VLOOKUP($A8,'Return Data'!$B$7:$R$2700,17,0)</f>
        <v>12.1713</v>
      </c>
      <c r="M8" s="66">
        <f>RANK(L8,L$8:L$41,0)</f>
        <v>14</v>
      </c>
      <c r="N8" s="65">
        <f>VLOOKUP($A8,'Return Data'!$B$7:$R$2700,14,0)</f>
        <v>6.6355000000000004</v>
      </c>
      <c r="O8" s="66">
        <f>RANK(N8,N$8:N$41,0)</f>
        <v>10</v>
      </c>
      <c r="P8" s="65">
        <f>VLOOKUP($A8,'Return Data'!$B$7:$R$2700,15,0)</f>
        <v>13.4986</v>
      </c>
      <c r="Q8" s="66">
        <f>RANK(P8,P$8:P$41,0)</f>
        <v>5</v>
      </c>
      <c r="R8" s="65">
        <f>VLOOKUP($A8,'Return Data'!$B$7:$R$2700,16,0)</f>
        <v>22.122599999999998</v>
      </c>
      <c r="S8" s="67">
        <f>RANK(R8,R$8:R$41,0)</f>
        <v>1</v>
      </c>
    </row>
    <row r="9" spans="1:20" x14ac:dyDescent="0.3">
      <c r="A9" s="63" t="s">
        <v>1301</v>
      </c>
      <c r="B9" s="64">
        <f>VLOOKUP($A9,'Return Data'!$B$7:$R$2700,3,0)</f>
        <v>44174</v>
      </c>
      <c r="C9" s="65">
        <f>VLOOKUP($A9,'Return Data'!$B$7:$R$2700,4,0)</f>
        <v>14.54</v>
      </c>
      <c r="D9" s="65">
        <f>VLOOKUP($A9,'Return Data'!$B$7:$R$2700,10,0)</f>
        <v>19.6708</v>
      </c>
      <c r="E9" s="66">
        <f t="shared" ref="E9:E41" si="0">RANK(D9,D$8:D$41,0)</f>
        <v>15</v>
      </c>
      <c r="F9" s="65">
        <f>VLOOKUP($A9,'Return Data'!$B$7:$R$2700,11,0)</f>
        <v>30.053699999999999</v>
      </c>
      <c r="G9" s="66">
        <f t="shared" ref="G9:G41" si="1">RANK(F9,F$8:F$41,0)</f>
        <v>25</v>
      </c>
      <c r="H9" s="65">
        <f>VLOOKUP($A9,'Return Data'!$B$7:$R$2700,12,0)</f>
        <v>20.066099999999999</v>
      </c>
      <c r="I9" s="66">
        <f t="shared" ref="I9:I41" si="2">RANK(H9,H$8:H$41,0)</f>
        <v>25</v>
      </c>
      <c r="J9" s="65">
        <f>VLOOKUP($A9,'Return Data'!$B$7:$R$2700,13,0)</f>
        <v>16.041499999999999</v>
      </c>
      <c r="K9" s="66">
        <f t="shared" ref="K9:K41" si="3">RANK(J9,J$8:J$41,0)</f>
        <v>9</v>
      </c>
      <c r="L9" s="65">
        <f>VLOOKUP($A9,'Return Data'!$B$7:$R$2700,17,0)</f>
        <v>16.3355</v>
      </c>
      <c r="M9" s="66">
        <f t="shared" ref="M9:M41" si="4">RANK(L9,L$8:L$41,0)</f>
        <v>6</v>
      </c>
      <c r="N9" s="65"/>
      <c r="O9" s="66"/>
      <c r="P9" s="65"/>
      <c r="Q9" s="66"/>
      <c r="R9" s="65">
        <f>VLOOKUP($A9,'Return Data'!$B$7:$R$2700,16,0)</f>
        <v>12.998699999999999</v>
      </c>
      <c r="S9" s="67">
        <f t="shared" ref="S9:S41" si="5">RANK(R9,R$8:R$41,0)</f>
        <v>20</v>
      </c>
    </row>
    <row r="10" spans="1:20" x14ac:dyDescent="0.3">
      <c r="A10" s="63" t="s">
        <v>1302</v>
      </c>
      <c r="B10" s="64">
        <f>VLOOKUP($A10,'Return Data'!$B$7:$R$2700,3,0)</f>
        <v>44174</v>
      </c>
      <c r="C10" s="65">
        <f>VLOOKUP($A10,'Return Data'!$B$7:$R$2700,4,0)</f>
        <v>116.39</v>
      </c>
      <c r="D10" s="65">
        <f>VLOOKUP($A10,'Return Data'!$B$7:$R$2700,10,0)</f>
        <v>20.811699999999998</v>
      </c>
      <c r="E10" s="66">
        <f t="shared" si="0"/>
        <v>10</v>
      </c>
      <c r="F10" s="65">
        <f>VLOOKUP($A10,'Return Data'!$B$7:$R$2700,11,0)</f>
        <v>36.017299999999999</v>
      </c>
      <c r="G10" s="66">
        <f t="shared" si="1"/>
        <v>5</v>
      </c>
      <c r="H10" s="65">
        <f>VLOOKUP($A10,'Return Data'!$B$7:$R$2700,12,0)</f>
        <v>24.815000000000001</v>
      </c>
      <c r="I10" s="66">
        <f t="shared" si="2"/>
        <v>9</v>
      </c>
      <c r="J10" s="65">
        <f>VLOOKUP($A10,'Return Data'!$B$7:$R$2700,13,0)</f>
        <v>17.922999999999998</v>
      </c>
      <c r="K10" s="66">
        <f t="shared" si="3"/>
        <v>7</v>
      </c>
      <c r="L10" s="65">
        <f>VLOOKUP($A10,'Return Data'!$B$7:$R$2700,17,0)</f>
        <v>14.1538</v>
      </c>
      <c r="M10" s="66">
        <f t="shared" si="4"/>
        <v>10</v>
      </c>
      <c r="N10" s="65">
        <f>VLOOKUP($A10,'Return Data'!$B$7:$R$2700,14,0)</f>
        <v>4.5674999999999999</v>
      </c>
      <c r="O10" s="66">
        <f t="shared" ref="O10:O41" si="6">RANK(N10,N$8:N$41,0)</f>
        <v>18</v>
      </c>
      <c r="P10" s="65">
        <f>VLOOKUP($A10,'Return Data'!$B$7:$R$2700,15,0)</f>
        <v>9.8941999999999997</v>
      </c>
      <c r="Q10" s="66">
        <f t="shared" ref="Q10:Q41" si="7">RANK(P10,P$8:P$41,0)</f>
        <v>20</v>
      </c>
      <c r="R10" s="65">
        <f>VLOOKUP($A10,'Return Data'!$B$7:$R$2700,16,0)</f>
        <v>15.285600000000001</v>
      </c>
      <c r="S10" s="67">
        <f t="shared" si="5"/>
        <v>12</v>
      </c>
    </row>
    <row r="11" spans="1:20" x14ac:dyDescent="0.3">
      <c r="A11" s="63" t="s">
        <v>1304</v>
      </c>
      <c r="B11" s="64">
        <f>VLOOKUP($A11,'Return Data'!$B$7:$R$2700,3,0)</f>
        <v>44174</v>
      </c>
      <c r="C11" s="65">
        <f>VLOOKUP($A11,'Return Data'!$B$7:$R$2700,4,0)</f>
        <v>53.957000000000001</v>
      </c>
      <c r="D11" s="65">
        <f>VLOOKUP($A11,'Return Data'!$B$7:$R$2700,10,0)</f>
        <v>18.960699999999999</v>
      </c>
      <c r="E11" s="66">
        <f t="shared" si="0"/>
        <v>19</v>
      </c>
      <c r="F11" s="65">
        <f>VLOOKUP($A11,'Return Data'!$B$7:$R$2700,11,0)</f>
        <v>27.302099999999999</v>
      </c>
      <c r="G11" s="66">
        <f t="shared" si="1"/>
        <v>32</v>
      </c>
      <c r="H11" s="65">
        <f>VLOOKUP($A11,'Return Data'!$B$7:$R$2700,12,0)</f>
        <v>20.182200000000002</v>
      </c>
      <c r="I11" s="66">
        <f t="shared" si="2"/>
        <v>24</v>
      </c>
      <c r="J11" s="65">
        <f>VLOOKUP($A11,'Return Data'!$B$7:$R$2700,13,0)</f>
        <v>9.8115000000000006</v>
      </c>
      <c r="K11" s="66">
        <f t="shared" si="3"/>
        <v>25</v>
      </c>
      <c r="L11" s="65">
        <f>VLOOKUP($A11,'Return Data'!$B$7:$R$2700,17,0)</f>
        <v>11.100099999999999</v>
      </c>
      <c r="M11" s="66">
        <f t="shared" si="4"/>
        <v>16</v>
      </c>
      <c r="N11" s="65">
        <f>VLOOKUP($A11,'Return Data'!$B$7:$R$2700,14,0)</f>
        <v>2.8935</v>
      </c>
      <c r="O11" s="66">
        <f t="shared" si="6"/>
        <v>23</v>
      </c>
      <c r="P11" s="65">
        <f>VLOOKUP($A11,'Return Data'!$B$7:$R$2700,15,0)</f>
        <v>10.2674</v>
      </c>
      <c r="Q11" s="66">
        <f t="shared" si="7"/>
        <v>16</v>
      </c>
      <c r="R11" s="65">
        <f>VLOOKUP($A11,'Return Data'!$B$7:$R$2700,16,0)</f>
        <v>11.6921</v>
      </c>
      <c r="S11" s="67">
        <f t="shared" si="5"/>
        <v>23</v>
      </c>
    </row>
    <row r="12" spans="1:20" x14ac:dyDescent="0.3">
      <c r="A12" s="63" t="s">
        <v>1308</v>
      </c>
      <c r="B12" s="64">
        <f>VLOOKUP($A12,'Return Data'!$B$7:$R$2700,3,0)</f>
        <v>44174</v>
      </c>
      <c r="C12" s="65">
        <f>VLOOKUP($A12,'Return Data'!$B$7:$R$2700,4,0)</f>
        <v>167.92</v>
      </c>
      <c r="D12" s="65">
        <f>VLOOKUP($A12,'Return Data'!$B$7:$R$2700,10,0)</f>
        <v>17.962800000000001</v>
      </c>
      <c r="E12" s="66">
        <f t="shared" si="0"/>
        <v>23</v>
      </c>
      <c r="F12" s="65">
        <f>VLOOKUP($A12,'Return Data'!$B$7:$R$2700,11,0)</f>
        <v>31.670999999999999</v>
      </c>
      <c r="G12" s="66">
        <f t="shared" si="1"/>
        <v>17</v>
      </c>
      <c r="H12" s="65">
        <f>VLOOKUP($A12,'Return Data'!$B$7:$R$2700,12,0)</f>
        <v>24.4682</v>
      </c>
      <c r="I12" s="66">
        <f t="shared" si="2"/>
        <v>11</v>
      </c>
      <c r="J12" s="65">
        <f>VLOOKUP($A12,'Return Data'!$B$7:$R$2700,13,0)</f>
        <v>20.364100000000001</v>
      </c>
      <c r="K12" s="66">
        <f t="shared" si="3"/>
        <v>5</v>
      </c>
      <c r="L12" s="65">
        <f>VLOOKUP($A12,'Return Data'!$B$7:$R$2700,17,0)</f>
        <v>16.4239</v>
      </c>
      <c r="M12" s="66">
        <f t="shared" si="4"/>
        <v>5</v>
      </c>
      <c r="N12" s="65">
        <f>VLOOKUP($A12,'Return Data'!$B$7:$R$2700,14,0)</f>
        <v>11.354799999999999</v>
      </c>
      <c r="O12" s="66">
        <f t="shared" si="6"/>
        <v>4</v>
      </c>
      <c r="P12" s="65">
        <f>VLOOKUP($A12,'Return Data'!$B$7:$R$2700,15,0)</f>
        <v>13.400600000000001</v>
      </c>
      <c r="Q12" s="66">
        <f t="shared" si="7"/>
        <v>7</v>
      </c>
      <c r="R12" s="65">
        <f>VLOOKUP($A12,'Return Data'!$B$7:$R$2700,16,0)</f>
        <v>17.773</v>
      </c>
      <c r="S12" s="67">
        <f t="shared" si="5"/>
        <v>6</v>
      </c>
    </row>
    <row r="13" spans="1:20" x14ac:dyDescent="0.3">
      <c r="A13" s="63" t="s">
        <v>1310</v>
      </c>
      <c r="B13" s="64">
        <f>VLOOKUP($A13,'Return Data'!$B$7:$R$2700,3,0)</f>
        <v>44174</v>
      </c>
      <c r="C13" s="65">
        <f>VLOOKUP($A13,'Return Data'!$B$7:$R$2700,4,0)</f>
        <v>614.37983091136198</v>
      </c>
      <c r="D13" s="65">
        <f>VLOOKUP($A13,'Return Data'!$B$7:$R$2700,10,0)</f>
        <v>21.9376</v>
      </c>
      <c r="E13" s="66">
        <f t="shared" si="0"/>
        <v>5</v>
      </c>
      <c r="F13" s="65">
        <f>VLOOKUP($A13,'Return Data'!$B$7:$R$2700,11,0)</f>
        <v>33.172600000000003</v>
      </c>
      <c r="G13" s="66">
        <f t="shared" si="1"/>
        <v>11</v>
      </c>
      <c r="H13" s="65">
        <f>VLOOKUP($A13,'Return Data'!$B$7:$R$2700,12,0)</f>
        <v>17.8443</v>
      </c>
      <c r="I13" s="66">
        <f t="shared" si="2"/>
        <v>27</v>
      </c>
      <c r="J13" s="65">
        <f>VLOOKUP($A13,'Return Data'!$B$7:$R$2700,13,0)</f>
        <v>15.7691</v>
      </c>
      <c r="K13" s="66">
        <f t="shared" si="3"/>
        <v>12</v>
      </c>
      <c r="L13" s="65">
        <f>VLOOKUP($A13,'Return Data'!$B$7:$R$2700,17,0)</f>
        <v>16.232199999999999</v>
      </c>
      <c r="M13" s="66">
        <f t="shared" si="4"/>
        <v>7</v>
      </c>
      <c r="N13" s="65">
        <f>VLOOKUP($A13,'Return Data'!$B$7:$R$2700,14,0)</f>
        <v>7.8784000000000001</v>
      </c>
      <c r="O13" s="66">
        <f t="shared" si="6"/>
        <v>7</v>
      </c>
      <c r="P13" s="65">
        <f>VLOOKUP($A13,'Return Data'!$B$7:$R$2700,15,0)</f>
        <v>12.865500000000001</v>
      </c>
      <c r="Q13" s="66">
        <f t="shared" si="7"/>
        <v>9</v>
      </c>
      <c r="R13" s="65">
        <f>VLOOKUP($A13,'Return Data'!$B$7:$R$2700,16,0)</f>
        <v>19.037700000000001</v>
      </c>
      <c r="S13" s="67">
        <f t="shared" si="5"/>
        <v>2</v>
      </c>
    </row>
    <row r="14" spans="1:20" x14ac:dyDescent="0.3">
      <c r="A14" s="63" t="s">
        <v>1312</v>
      </c>
      <c r="B14" s="64">
        <f>VLOOKUP($A14,'Return Data'!$B$7:$R$2700,3,0)</f>
        <v>44174</v>
      </c>
      <c r="C14" s="65">
        <f>VLOOKUP($A14,'Return Data'!$B$7:$R$2700,4,0)</f>
        <v>16.692</v>
      </c>
      <c r="D14" s="65">
        <f>VLOOKUP($A14,'Return Data'!$B$7:$R$2700,10,0)</f>
        <v>18.433399999999999</v>
      </c>
      <c r="E14" s="66">
        <f t="shared" si="0"/>
        <v>20</v>
      </c>
      <c r="F14" s="65">
        <f>VLOOKUP($A14,'Return Data'!$B$7:$R$2700,11,0)</f>
        <v>34.580300000000001</v>
      </c>
      <c r="G14" s="66">
        <f t="shared" si="1"/>
        <v>7</v>
      </c>
      <c r="H14" s="65">
        <f>VLOOKUP($A14,'Return Data'!$B$7:$R$2700,12,0)</f>
        <v>20.424199999999999</v>
      </c>
      <c r="I14" s="66">
        <f t="shared" si="2"/>
        <v>23</v>
      </c>
      <c r="J14" s="65">
        <f>VLOOKUP($A14,'Return Data'!$B$7:$R$2700,13,0)</f>
        <v>12.798999999999999</v>
      </c>
      <c r="K14" s="66">
        <f t="shared" si="3"/>
        <v>17</v>
      </c>
      <c r="L14" s="65">
        <f>VLOOKUP($A14,'Return Data'!$B$7:$R$2700,17,0)</f>
        <v>10.865399999999999</v>
      </c>
      <c r="M14" s="66">
        <f t="shared" si="4"/>
        <v>19</v>
      </c>
      <c r="N14" s="65">
        <f>VLOOKUP($A14,'Return Data'!$B$7:$R$2700,14,0)</f>
        <v>5.6759000000000004</v>
      </c>
      <c r="O14" s="66">
        <f t="shared" si="6"/>
        <v>14</v>
      </c>
      <c r="P14" s="65">
        <f>VLOOKUP($A14,'Return Data'!$B$7:$R$2700,15,0)</f>
        <v>12.082000000000001</v>
      </c>
      <c r="Q14" s="66">
        <f t="shared" si="7"/>
        <v>11</v>
      </c>
      <c r="R14" s="65">
        <f>VLOOKUP($A14,'Return Data'!$B$7:$R$2700,16,0)</f>
        <v>9.1495999999999995</v>
      </c>
      <c r="S14" s="67">
        <f t="shared" si="5"/>
        <v>29</v>
      </c>
    </row>
    <row r="15" spans="1:20" x14ac:dyDescent="0.3">
      <c r="A15" s="63" t="s">
        <v>1314</v>
      </c>
      <c r="B15" s="64">
        <f>VLOOKUP($A15,'Return Data'!$B$7:$R$2700,3,0)</f>
        <v>44174</v>
      </c>
      <c r="C15" s="65">
        <f>VLOOKUP($A15,'Return Data'!$B$7:$R$2700,4,0)</f>
        <v>11.7563</v>
      </c>
      <c r="D15" s="65">
        <f>VLOOKUP($A15,'Return Data'!$B$7:$R$2700,10,0)</f>
        <v>15.936400000000001</v>
      </c>
      <c r="E15" s="66">
        <f t="shared" si="0"/>
        <v>30</v>
      </c>
      <c r="F15" s="65">
        <f>VLOOKUP($A15,'Return Data'!$B$7:$R$2700,11,0)</f>
        <v>28.4084</v>
      </c>
      <c r="G15" s="66">
        <f t="shared" si="1"/>
        <v>29</v>
      </c>
      <c r="H15" s="65">
        <f>VLOOKUP($A15,'Return Data'!$B$7:$R$2700,12,0)</f>
        <v>17.567699999999999</v>
      </c>
      <c r="I15" s="66">
        <f t="shared" si="2"/>
        <v>28</v>
      </c>
      <c r="J15" s="65">
        <f>VLOOKUP($A15,'Return Data'!$B$7:$R$2700,13,0)</f>
        <v>6.7988</v>
      </c>
      <c r="K15" s="66">
        <f t="shared" si="3"/>
        <v>29</v>
      </c>
      <c r="L15" s="65">
        <f>VLOOKUP($A15,'Return Data'!$B$7:$R$2700,17,0)</f>
        <v>10.23</v>
      </c>
      <c r="M15" s="66">
        <f t="shared" ref="M15" si="8">RANK(L15,L$8:L$41,0)</f>
        <v>21</v>
      </c>
      <c r="N15" s="65"/>
      <c r="O15" s="66"/>
      <c r="P15" s="65"/>
      <c r="Q15" s="66"/>
      <c r="R15" s="65">
        <f>VLOOKUP($A15,'Return Data'!$B$7:$R$2700,16,0)</f>
        <v>6.9089999999999998</v>
      </c>
      <c r="S15" s="67">
        <f t="shared" si="5"/>
        <v>34</v>
      </c>
    </row>
    <row r="16" spans="1:20" x14ac:dyDescent="0.3">
      <c r="A16" s="63" t="s">
        <v>1315</v>
      </c>
      <c r="B16" s="64">
        <f>VLOOKUP($A16,'Return Data'!$B$7:$R$2700,3,0)</f>
        <v>44174</v>
      </c>
      <c r="C16" s="65">
        <f>VLOOKUP($A16,'Return Data'!$B$7:$R$2700,4,0)</f>
        <v>673.46929999999998</v>
      </c>
      <c r="D16" s="65">
        <f>VLOOKUP($A16,'Return Data'!$B$7:$R$2700,10,0)</f>
        <v>23.371600000000001</v>
      </c>
      <c r="E16" s="66">
        <f t="shared" si="0"/>
        <v>1</v>
      </c>
      <c r="F16" s="65">
        <f>VLOOKUP($A16,'Return Data'!$B$7:$R$2700,11,0)</f>
        <v>34.1492</v>
      </c>
      <c r="G16" s="66">
        <f t="shared" si="1"/>
        <v>8</v>
      </c>
      <c r="H16" s="65">
        <f>VLOOKUP($A16,'Return Data'!$B$7:$R$2700,12,0)</f>
        <v>28.5303</v>
      </c>
      <c r="I16" s="66">
        <f t="shared" si="2"/>
        <v>5</v>
      </c>
      <c r="J16" s="65">
        <f>VLOOKUP($A16,'Return Data'!$B$7:$R$2700,13,0)</f>
        <v>16.0562</v>
      </c>
      <c r="K16" s="66">
        <f t="shared" si="3"/>
        <v>8</v>
      </c>
      <c r="L16" s="65">
        <f>VLOOKUP($A16,'Return Data'!$B$7:$R$2700,17,0)</f>
        <v>10.214600000000001</v>
      </c>
      <c r="M16" s="66">
        <f t="shared" si="4"/>
        <v>22</v>
      </c>
      <c r="N16" s="65">
        <f>VLOOKUP($A16,'Return Data'!$B$7:$R$2700,14,0)</f>
        <v>5.1059000000000001</v>
      </c>
      <c r="O16" s="66">
        <f t="shared" si="6"/>
        <v>16</v>
      </c>
      <c r="P16" s="65">
        <f>VLOOKUP($A16,'Return Data'!$B$7:$R$2700,15,0)</f>
        <v>9.6502999999999997</v>
      </c>
      <c r="Q16" s="66">
        <f t="shared" si="7"/>
        <v>22</v>
      </c>
      <c r="R16" s="65">
        <f>VLOOKUP($A16,'Return Data'!$B$7:$R$2700,16,0)</f>
        <v>17.421199999999999</v>
      </c>
      <c r="S16" s="67">
        <f t="shared" si="5"/>
        <v>8</v>
      </c>
    </row>
    <row r="17" spans="1:19" x14ac:dyDescent="0.3">
      <c r="A17" s="63" t="s">
        <v>1317</v>
      </c>
      <c r="B17" s="64">
        <f>VLOOKUP($A17,'Return Data'!$B$7:$R$2700,3,0)</f>
        <v>44174</v>
      </c>
      <c r="C17" s="65">
        <f>VLOOKUP($A17,'Return Data'!$B$7:$R$2700,4,0)</f>
        <v>699.16499999999996</v>
      </c>
      <c r="D17" s="65">
        <f>VLOOKUP($A17,'Return Data'!$B$7:$R$2700,10,0)</f>
        <v>22.6799</v>
      </c>
      <c r="E17" s="66">
        <f t="shared" si="0"/>
        <v>3</v>
      </c>
      <c r="F17" s="65">
        <f>VLOOKUP($A17,'Return Data'!$B$7:$R$2700,11,0)</f>
        <v>31.919699999999999</v>
      </c>
      <c r="G17" s="66">
        <f t="shared" si="1"/>
        <v>14</v>
      </c>
      <c r="H17" s="65">
        <f>VLOOKUP($A17,'Return Data'!$B$7:$R$2700,12,0)</f>
        <v>25.083600000000001</v>
      </c>
      <c r="I17" s="66">
        <f t="shared" si="2"/>
        <v>8</v>
      </c>
      <c r="J17" s="65">
        <f>VLOOKUP($A17,'Return Data'!$B$7:$R$2700,13,0)</f>
        <v>6.7229999999999999</v>
      </c>
      <c r="K17" s="66">
        <f t="shared" si="3"/>
        <v>30</v>
      </c>
      <c r="L17" s="65">
        <f>VLOOKUP($A17,'Return Data'!$B$7:$R$2700,17,0)</f>
        <v>7.3064999999999998</v>
      </c>
      <c r="M17" s="66">
        <f t="shared" si="4"/>
        <v>28</v>
      </c>
      <c r="N17" s="65">
        <f>VLOOKUP($A17,'Return Data'!$B$7:$R$2700,14,0)</f>
        <v>3.157</v>
      </c>
      <c r="O17" s="66">
        <f t="shared" si="6"/>
        <v>21</v>
      </c>
      <c r="P17" s="65">
        <f>VLOOKUP($A17,'Return Data'!$B$7:$R$2700,15,0)</f>
        <v>10.0823</v>
      </c>
      <c r="Q17" s="66">
        <f t="shared" si="7"/>
        <v>19</v>
      </c>
      <c r="R17" s="65">
        <f>VLOOKUP($A17,'Return Data'!$B$7:$R$2700,16,0)</f>
        <v>17.778300000000002</v>
      </c>
      <c r="S17" s="67">
        <f t="shared" si="5"/>
        <v>5</v>
      </c>
    </row>
    <row r="18" spans="1:19" x14ac:dyDescent="0.3">
      <c r="A18" s="63" t="s">
        <v>1319</v>
      </c>
      <c r="B18" s="64">
        <f>VLOOKUP($A18,'Return Data'!$B$7:$R$2700,3,0)</f>
        <v>44174</v>
      </c>
      <c r="C18" s="65">
        <f>VLOOKUP($A18,'Return Data'!$B$7:$R$2700,4,0)</f>
        <v>98.023799999999994</v>
      </c>
      <c r="D18" s="65">
        <f>VLOOKUP($A18,'Return Data'!$B$7:$R$2700,10,0)</f>
        <v>19.9636</v>
      </c>
      <c r="E18" s="66">
        <f t="shared" si="0"/>
        <v>13</v>
      </c>
      <c r="F18" s="65">
        <f>VLOOKUP($A18,'Return Data'!$B$7:$R$2700,11,0)</f>
        <v>35.131399999999999</v>
      </c>
      <c r="G18" s="66">
        <f t="shared" si="1"/>
        <v>6</v>
      </c>
      <c r="H18" s="65">
        <f>VLOOKUP($A18,'Return Data'!$B$7:$R$2700,12,0)</f>
        <v>24.015499999999999</v>
      </c>
      <c r="I18" s="66">
        <f t="shared" si="2"/>
        <v>13</v>
      </c>
      <c r="J18" s="65">
        <f>VLOOKUP($A18,'Return Data'!$B$7:$R$2700,13,0)</f>
        <v>15.000299999999999</v>
      </c>
      <c r="K18" s="66">
        <f t="shared" si="3"/>
        <v>15</v>
      </c>
      <c r="L18" s="65">
        <f>VLOOKUP($A18,'Return Data'!$B$7:$R$2700,17,0)</f>
        <v>10.8774</v>
      </c>
      <c r="M18" s="66">
        <f t="shared" si="4"/>
        <v>18</v>
      </c>
      <c r="N18" s="65">
        <f>VLOOKUP($A18,'Return Data'!$B$7:$R$2700,14,0)</f>
        <v>3.5053000000000001</v>
      </c>
      <c r="O18" s="66">
        <f t="shared" si="6"/>
        <v>20</v>
      </c>
      <c r="P18" s="65">
        <f>VLOOKUP($A18,'Return Data'!$B$7:$R$2700,15,0)</f>
        <v>10.569900000000001</v>
      </c>
      <c r="Q18" s="66">
        <f t="shared" si="7"/>
        <v>15</v>
      </c>
      <c r="R18" s="65">
        <f>VLOOKUP($A18,'Return Data'!$B$7:$R$2700,16,0)</f>
        <v>14.550800000000001</v>
      </c>
      <c r="S18" s="67">
        <f t="shared" si="5"/>
        <v>15</v>
      </c>
    </row>
    <row r="19" spans="1:19" x14ac:dyDescent="0.3">
      <c r="A19" s="63" t="s">
        <v>1321</v>
      </c>
      <c r="B19" s="64">
        <f>VLOOKUP($A19,'Return Data'!$B$7:$R$2700,3,0)</f>
        <v>44174</v>
      </c>
      <c r="C19" s="65">
        <f>VLOOKUP($A19,'Return Data'!$B$7:$R$2700,4,0)</f>
        <v>319.66000000000003</v>
      </c>
      <c r="D19" s="65">
        <f>VLOOKUP($A19,'Return Data'!$B$7:$R$2700,10,0)</f>
        <v>21.087900000000001</v>
      </c>
      <c r="E19" s="66">
        <f t="shared" si="0"/>
        <v>8</v>
      </c>
      <c r="F19" s="65">
        <f>VLOOKUP($A19,'Return Data'!$B$7:$R$2700,11,0)</f>
        <v>30.622800000000002</v>
      </c>
      <c r="G19" s="66">
        <f t="shared" si="1"/>
        <v>23</v>
      </c>
      <c r="H19" s="65">
        <f>VLOOKUP($A19,'Return Data'!$B$7:$R$2700,12,0)</f>
        <v>23.822399999999998</v>
      </c>
      <c r="I19" s="66">
        <f t="shared" si="2"/>
        <v>14</v>
      </c>
      <c r="J19" s="65">
        <f>VLOOKUP($A19,'Return Data'!$B$7:$R$2700,13,0)</f>
        <v>9.6491000000000007</v>
      </c>
      <c r="K19" s="66">
        <f t="shared" si="3"/>
        <v>26</v>
      </c>
      <c r="L19" s="65">
        <f>VLOOKUP($A19,'Return Data'!$B$7:$R$2700,17,0)</f>
        <v>8.3420000000000005</v>
      </c>
      <c r="M19" s="66">
        <f t="shared" si="4"/>
        <v>26</v>
      </c>
      <c r="N19" s="65">
        <f>VLOOKUP($A19,'Return Data'!$B$7:$R$2700,14,0)</f>
        <v>5.4378000000000002</v>
      </c>
      <c r="O19" s="66">
        <f t="shared" si="6"/>
        <v>15</v>
      </c>
      <c r="P19" s="65">
        <f>VLOOKUP($A19,'Return Data'!$B$7:$R$2700,15,0)</f>
        <v>10.220700000000001</v>
      </c>
      <c r="Q19" s="66">
        <f t="shared" si="7"/>
        <v>18</v>
      </c>
      <c r="R19" s="65">
        <f>VLOOKUP($A19,'Return Data'!$B$7:$R$2700,16,0)</f>
        <v>14.1334</v>
      </c>
      <c r="S19" s="67">
        <f t="shared" si="5"/>
        <v>17</v>
      </c>
    </row>
    <row r="20" spans="1:19" x14ac:dyDescent="0.3">
      <c r="A20" s="63" t="s">
        <v>1323</v>
      </c>
      <c r="B20" s="64">
        <f>VLOOKUP($A20,'Return Data'!$B$7:$R$2700,3,0)</f>
        <v>44174</v>
      </c>
      <c r="C20" s="65">
        <f>VLOOKUP($A20,'Return Data'!$B$7:$R$2700,4,0)</f>
        <v>25.03</v>
      </c>
      <c r="D20" s="65">
        <f>VLOOKUP($A20,'Return Data'!$B$7:$R$2700,10,0)</f>
        <v>18.1218</v>
      </c>
      <c r="E20" s="66">
        <f t="shared" si="0"/>
        <v>22</v>
      </c>
      <c r="F20" s="65">
        <f>VLOOKUP($A20,'Return Data'!$B$7:$R$2700,11,0)</f>
        <v>30.9785</v>
      </c>
      <c r="G20" s="66">
        <f t="shared" si="1"/>
        <v>20</v>
      </c>
      <c r="H20" s="65">
        <f>VLOOKUP($A20,'Return Data'!$B$7:$R$2700,12,0)</f>
        <v>22.816500000000001</v>
      </c>
      <c r="I20" s="66">
        <f t="shared" si="2"/>
        <v>16</v>
      </c>
      <c r="J20" s="65">
        <f>VLOOKUP($A20,'Return Data'!$B$7:$R$2700,13,0)</f>
        <v>15.933299999999999</v>
      </c>
      <c r="K20" s="66">
        <f t="shared" si="3"/>
        <v>11</v>
      </c>
      <c r="L20" s="65">
        <f>VLOOKUP($A20,'Return Data'!$B$7:$R$2700,17,0)</f>
        <v>10.748900000000001</v>
      </c>
      <c r="M20" s="66">
        <f t="shared" si="4"/>
        <v>20</v>
      </c>
      <c r="N20" s="65">
        <f>VLOOKUP($A20,'Return Data'!$B$7:$R$2700,14,0)</f>
        <v>6.0991999999999997</v>
      </c>
      <c r="O20" s="66">
        <f t="shared" si="6"/>
        <v>13</v>
      </c>
      <c r="P20" s="65">
        <f>VLOOKUP($A20,'Return Data'!$B$7:$R$2700,15,0)</f>
        <v>9.2428000000000008</v>
      </c>
      <c r="Q20" s="66">
        <f t="shared" si="7"/>
        <v>23</v>
      </c>
      <c r="R20" s="65">
        <f>VLOOKUP($A20,'Return Data'!$B$7:$R$2700,16,0)</f>
        <v>14.659800000000001</v>
      </c>
      <c r="S20" s="67">
        <f t="shared" si="5"/>
        <v>14</v>
      </c>
    </row>
    <row r="21" spans="1:19" x14ac:dyDescent="0.3">
      <c r="A21" s="63" t="s">
        <v>1326</v>
      </c>
      <c r="B21" s="64">
        <f>VLOOKUP($A21,'Return Data'!$B$7:$R$2700,3,0)</f>
        <v>44174</v>
      </c>
      <c r="C21" s="65">
        <f>VLOOKUP($A21,'Return Data'!$B$7:$R$2700,4,0)</f>
        <v>103.05</v>
      </c>
      <c r="D21" s="65">
        <f>VLOOKUP($A21,'Return Data'!$B$7:$R$2700,10,0)</f>
        <v>19.381399999999999</v>
      </c>
      <c r="E21" s="66">
        <f t="shared" si="0"/>
        <v>18</v>
      </c>
      <c r="F21" s="65">
        <f>VLOOKUP($A21,'Return Data'!$B$7:$R$2700,11,0)</f>
        <v>29.2163</v>
      </c>
      <c r="G21" s="66">
        <f t="shared" si="1"/>
        <v>27</v>
      </c>
      <c r="H21" s="65">
        <f>VLOOKUP($A21,'Return Data'!$B$7:$R$2700,12,0)</f>
        <v>13.7417</v>
      </c>
      <c r="I21" s="66">
        <f t="shared" si="2"/>
        <v>33</v>
      </c>
      <c r="J21" s="65">
        <f>VLOOKUP($A21,'Return Data'!$B$7:$R$2700,13,0)</f>
        <v>9.3600999999999992</v>
      </c>
      <c r="K21" s="66">
        <f t="shared" si="3"/>
        <v>27</v>
      </c>
      <c r="L21" s="65">
        <f>VLOOKUP($A21,'Return Data'!$B$7:$R$2700,17,0)</f>
        <v>8.3261000000000003</v>
      </c>
      <c r="M21" s="66">
        <f t="shared" si="4"/>
        <v>27</v>
      </c>
      <c r="N21" s="65">
        <f>VLOOKUP($A21,'Return Data'!$B$7:$R$2700,14,0)</f>
        <v>2.8445</v>
      </c>
      <c r="O21" s="66">
        <f t="shared" si="6"/>
        <v>24</v>
      </c>
      <c r="P21" s="65">
        <f>VLOOKUP($A21,'Return Data'!$B$7:$R$2700,15,0)</f>
        <v>8.1268999999999991</v>
      </c>
      <c r="Q21" s="66">
        <f t="shared" si="7"/>
        <v>24</v>
      </c>
      <c r="R21" s="65">
        <f>VLOOKUP($A21,'Return Data'!$B$7:$R$2700,16,0)</f>
        <v>16.576699999999999</v>
      </c>
      <c r="S21" s="67">
        <f t="shared" si="5"/>
        <v>9</v>
      </c>
    </row>
    <row r="22" spans="1:19" x14ac:dyDescent="0.3">
      <c r="A22" s="63" t="s">
        <v>1328</v>
      </c>
      <c r="B22" s="64">
        <f>VLOOKUP($A22,'Return Data'!$B$7:$R$2700,3,0)</f>
        <v>44174</v>
      </c>
      <c r="C22" s="65">
        <f>VLOOKUP($A22,'Return Data'!$B$7:$R$2700,4,0)</f>
        <v>55.59</v>
      </c>
      <c r="D22" s="65">
        <f>VLOOKUP($A22,'Return Data'!$B$7:$R$2700,10,0)</f>
        <v>19.574100000000001</v>
      </c>
      <c r="E22" s="66">
        <f t="shared" si="0"/>
        <v>17</v>
      </c>
      <c r="F22" s="65">
        <f>VLOOKUP($A22,'Return Data'!$B$7:$R$2700,11,0)</f>
        <v>31.761099999999999</v>
      </c>
      <c r="G22" s="66">
        <f t="shared" si="1"/>
        <v>15</v>
      </c>
      <c r="H22" s="65">
        <f>VLOOKUP($A22,'Return Data'!$B$7:$R$2700,12,0)</f>
        <v>21.005700000000001</v>
      </c>
      <c r="I22" s="66">
        <f t="shared" si="2"/>
        <v>22</v>
      </c>
      <c r="J22" s="65">
        <f>VLOOKUP($A22,'Return Data'!$B$7:$R$2700,13,0)</f>
        <v>15.6439</v>
      </c>
      <c r="K22" s="66">
        <f t="shared" si="3"/>
        <v>13</v>
      </c>
      <c r="L22" s="65">
        <f>VLOOKUP($A22,'Return Data'!$B$7:$R$2700,17,0)</f>
        <v>10.9993</v>
      </c>
      <c r="M22" s="66">
        <f t="shared" si="4"/>
        <v>17</v>
      </c>
      <c r="N22" s="65">
        <f>VLOOKUP($A22,'Return Data'!$B$7:$R$2700,14,0)</f>
        <v>2.8216999999999999</v>
      </c>
      <c r="O22" s="66">
        <f t="shared" si="6"/>
        <v>25</v>
      </c>
      <c r="P22" s="65">
        <f>VLOOKUP($A22,'Return Data'!$B$7:$R$2700,15,0)</f>
        <v>10.223699999999999</v>
      </c>
      <c r="Q22" s="66">
        <f t="shared" si="7"/>
        <v>17</v>
      </c>
      <c r="R22" s="65">
        <f>VLOOKUP($A22,'Return Data'!$B$7:$R$2700,16,0)</f>
        <v>14.4138</v>
      </c>
      <c r="S22" s="67">
        <f t="shared" si="5"/>
        <v>16</v>
      </c>
    </row>
    <row r="23" spans="1:19" x14ac:dyDescent="0.3">
      <c r="A23" s="63" t="s">
        <v>1331</v>
      </c>
      <c r="B23" s="64">
        <f>VLOOKUP($A23,'Return Data'!$B$7:$R$2700,3,0)</f>
        <v>44174</v>
      </c>
      <c r="C23" s="65">
        <f>VLOOKUP($A23,'Return Data'!$B$7:$R$2700,4,0)</f>
        <v>11.354699999999999</v>
      </c>
      <c r="D23" s="65">
        <f>VLOOKUP($A23,'Return Data'!$B$7:$R$2700,10,0)</f>
        <v>19.608799999999999</v>
      </c>
      <c r="E23" s="66">
        <f t="shared" si="0"/>
        <v>16</v>
      </c>
      <c r="F23" s="65">
        <f>VLOOKUP($A23,'Return Data'!$B$7:$R$2700,11,0)</f>
        <v>22.666</v>
      </c>
      <c r="G23" s="66">
        <f t="shared" si="1"/>
        <v>34</v>
      </c>
      <c r="H23" s="65">
        <f>VLOOKUP($A23,'Return Data'!$B$7:$R$2700,12,0)</f>
        <v>15.593</v>
      </c>
      <c r="I23" s="66">
        <f t="shared" si="2"/>
        <v>32</v>
      </c>
      <c r="J23" s="65">
        <f>VLOOKUP($A23,'Return Data'!$B$7:$R$2700,13,0)</f>
        <v>2.4358</v>
      </c>
      <c r="K23" s="66">
        <f t="shared" si="3"/>
        <v>32</v>
      </c>
      <c r="L23" s="65"/>
      <c r="M23" s="66"/>
      <c r="N23" s="65"/>
      <c r="O23" s="66"/>
      <c r="P23" s="65"/>
      <c r="Q23" s="66"/>
      <c r="R23" s="65">
        <f>VLOOKUP($A23,'Return Data'!$B$7:$R$2700,16,0)</f>
        <v>8.4140999999999995</v>
      </c>
      <c r="S23" s="67">
        <f t="shared" si="5"/>
        <v>31</v>
      </c>
    </row>
    <row r="24" spans="1:19" x14ac:dyDescent="0.3">
      <c r="A24" s="63" t="s">
        <v>1332</v>
      </c>
      <c r="B24" s="64">
        <f>VLOOKUP($A24,'Return Data'!$B$7:$R$2700,3,0)</f>
        <v>44174</v>
      </c>
      <c r="C24" s="65">
        <f>VLOOKUP($A24,'Return Data'!$B$7:$R$2700,4,0)</f>
        <v>37.749499999999998</v>
      </c>
      <c r="D24" s="65">
        <f>VLOOKUP($A24,'Return Data'!$B$7:$R$2700,10,0)</f>
        <v>21.514700000000001</v>
      </c>
      <c r="E24" s="66">
        <f t="shared" si="0"/>
        <v>7</v>
      </c>
      <c r="F24" s="65">
        <f>VLOOKUP($A24,'Return Data'!$B$7:$R$2700,11,0)</f>
        <v>29.9771</v>
      </c>
      <c r="G24" s="66">
        <f t="shared" si="1"/>
        <v>26</v>
      </c>
      <c r="H24" s="65">
        <f>VLOOKUP($A24,'Return Data'!$B$7:$R$2700,12,0)</f>
        <v>16.0623</v>
      </c>
      <c r="I24" s="66">
        <f t="shared" si="2"/>
        <v>31</v>
      </c>
      <c r="J24" s="65">
        <f>VLOOKUP($A24,'Return Data'!$B$7:$R$2700,13,0)</f>
        <v>10.886699999999999</v>
      </c>
      <c r="K24" s="66">
        <f t="shared" si="3"/>
        <v>23</v>
      </c>
      <c r="L24" s="65">
        <f>VLOOKUP($A24,'Return Data'!$B$7:$R$2700,17,0)</f>
        <v>13.3515</v>
      </c>
      <c r="M24" s="66">
        <f t="shared" si="4"/>
        <v>11</v>
      </c>
      <c r="N24" s="65">
        <f>VLOOKUP($A24,'Return Data'!$B$7:$R$2700,14,0)</f>
        <v>6.9537000000000004</v>
      </c>
      <c r="O24" s="66">
        <f t="shared" si="6"/>
        <v>9</v>
      </c>
      <c r="P24" s="65">
        <f>VLOOKUP($A24,'Return Data'!$B$7:$R$2700,15,0)</f>
        <v>13.612299999999999</v>
      </c>
      <c r="Q24" s="66">
        <f t="shared" si="7"/>
        <v>4</v>
      </c>
      <c r="R24" s="65">
        <f>VLOOKUP($A24,'Return Data'!$B$7:$R$2700,16,0)</f>
        <v>11.484299999999999</v>
      </c>
      <c r="S24" s="67">
        <f t="shared" si="5"/>
        <v>24</v>
      </c>
    </row>
    <row r="25" spans="1:19" x14ac:dyDescent="0.3">
      <c r="A25" s="63" t="s">
        <v>1334</v>
      </c>
      <c r="B25" s="64">
        <f>VLOOKUP($A25,'Return Data'!$B$7:$R$2700,3,0)</f>
        <v>44174</v>
      </c>
      <c r="C25" s="65">
        <f>VLOOKUP($A25,'Return Data'!$B$7:$R$2700,4,0)</f>
        <v>41.073999999999998</v>
      </c>
      <c r="D25" s="65">
        <f>VLOOKUP($A25,'Return Data'!$B$7:$R$2700,10,0)</f>
        <v>19.941600000000001</v>
      </c>
      <c r="E25" s="66">
        <f t="shared" si="0"/>
        <v>14</v>
      </c>
      <c r="F25" s="65">
        <f>VLOOKUP($A25,'Return Data'!$B$7:$R$2700,11,0)</f>
        <v>31.3569</v>
      </c>
      <c r="G25" s="66">
        <f t="shared" si="1"/>
        <v>19</v>
      </c>
      <c r="H25" s="65">
        <f>VLOOKUP($A25,'Return Data'!$B$7:$R$2700,12,0)</f>
        <v>23.282399999999999</v>
      </c>
      <c r="I25" s="66">
        <f t="shared" si="2"/>
        <v>15</v>
      </c>
      <c r="J25" s="65">
        <f>VLOOKUP($A25,'Return Data'!$B$7:$R$2700,13,0)</f>
        <v>11.7812</v>
      </c>
      <c r="K25" s="66">
        <f t="shared" si="3"/>
        <v>22</v>
      </c>
      <c r="L25" s="65">
        <f>VLOOKUP($A25,'Return Data'!$B$7:$R$2700,17,0)</f>
        <v>12.4674</v>
      </c>
      <c r="M25" s="66">
        <f t="shared" si="4"/>
        <v>13</v>
      </c>
      <c r="N25" s="65">
        <f>VLOOKUP($A25,'Return Data'!$B$7:$R$2700,14,0)</f>
        <v>7.7412000000000001</v>
      </c>
      <c r="O25" s="66">
        <f t="shared" si="6"/>
        <v>8</v>
      </c>
      <c r="P25" s="65">
        <f>VLOOKUP($A25,'Return Data'!$B$7:$R$2700,15,0)</f>
        <v>13.1183</v>
      </c>
      <c r="Q25" s="66">
        <f t="shared" si="7"/>
        <v>8</v>
      </c>
      <c r="R25" s="65">
        <f>VLOOKUP($A25,'Return Data'!$B$7:$R$2700,16,0)</f>
        <v>13.3781</v>
      </c>
      <c r="S25" s="67">
        <f t="shared" si="5"/>
        <v>19</v>
      </c>
    </row>
    <row r="26" spans="1:19" x14ac:dyDescent="0.3">
      <c r="A26" s="63" t="s">
        <v>1337</v>
      </c>
      <c r="B26" s="64">
        <f>VLOOKUP($A26,'Return Data'!$B$7:$R$2700,3,0)</f>
        <v>44174</v>
      </c>
      <c r="C26" s="65">
        <f>VLOOKUP($A26,'Return Data'!$B$7:$R$2700,4,0)</f>
        <v>92.525999999999996</v>
      </c>
      <c r="D26" s="65">
        <f>VLOOKUP($A26,'Return Data'!$B$7:$R$2700,10,0)</f>
        <v>16.339500000000001</v>
      </c>
      <c r="E26" s="66">
        <f t="shared" si="0"/>
        <v>29</v>
      </c>
      <c r="F26" s="65">
        <f>VLOOKUP($A26,'Return Data'!$B$7:$R$2700,11,0)</f>
        <v>30.817599999999999</v>
      </c>
      <c r="G26" s="66">
        <f t="shared" si="1"/>
        <v>22</v>
      </c>
      <c r="H26" s="65">
        <f>VLOOKUP($A26,'Return Data'!$B$7:$R$2700,12,0)</f>
        <v>24.082699999999999</v>
      </c>
      <c r="I26" s="66">
        <f t="shared" si="2"/>
        <v>12</v>
      </c>
      <c r="J26" s="65">
        <f>VLOOKUP($A26,'Return Data'!$B$7:$R$2700,13,0)</f>
        <v>12.1867</v>
      </c>
      <c r="K26" s="66">
        <f t="shared" si="3"/>
        <v>18</v>
      </c>
      <c r="L26" s="65">
        <f>VLOOKUP($A26,'Return Data'!$B$7:$R$2700,17,0)</f>
        <v>8.7443000000000008</v>
      </c>
      <c r="M26" s="66">
        <f t="shared" si="4"/>
        <v>23</v>
      </c>
      <c r="N26" s="65">
        <f>VLOOKUP($A26,'Return Data'!$B$7:$R$2700,14,0)</f>
        <v>4.5750000000000002</v>
      </c>
      <c r="O26" s="66">
        <f t="shared" si="6"/>
        <v>17</v>
      </c>
      <c r="P26" s="65">
        <f>VLOOKUP($A26,'Return Data'!$B$7:$R$2700,15,0)</f>
        <v>9.8882999999999992</v>
      </c>
      <c r="Q26" s="66">
        <f t="shared" si="7"/>
        <v>21</v>
      </c>
      <c r="R26" s="65">
        <f>VLOOKUP($A26,'Return Data'!$B$7:$R$2700,16,0)</f>
        <v>15.352499999999999</v>
      </c>
      <c r="S26" s="67">
        <f t="shared" si="5"/>
        <v>11</v>
      </c>
    </row>
    <row r="27" spans="1:19" x14ac:dyDescent="0.3">
      <c r="A27" s="63" t="s">
        <v>1338</v>
      </c>
      <c r="B27" s="64">
        <f>VLOOKUP($A27,'Return Data'!$B$7:$R$2700,3,0)</f>
        <v>44174</v>
      </c>
      <c r="C27" s="65">
        <f>VLOOKUP($A27,'Return Data'!$B$7:$R$2700,4,0)</f>
        <v>54.0608</v>
      </c>
      <c r="D27" s="65">
        <f>VLOOKUP($A27,'Return Data'!$B$7:$R$2700,10,0)</f>
        <v>17.4696</v>
      </c>
      <c r="E27" s="66">
        <f t="shared" si="0"/>
        <v>25</v>
      </c>
      <c r="F27" s="65">
        <f>VLOOKUP($A27,'Return Data'!$B$7:$R$2700,11,0)</f>
        <v>26.148499999999999</v>
      </c>
      <c r="G27" s="66">
        <f t="shared" si="1"/>
        <v>33</v>
      </c>
      <c r="H27" s="65">
        <f>VLOOKUP($A27,'Return Data'!$B$7:$R$2700,12,0)</f>
        <v>16.794799999999999</v>
      </c>
      <c r="I27" s="66">
        <f t="shared" si="2"/>
        <v>30</v>
      </c>
      <c r="J27" s="65">
        <f>VLOOKUP($A27,'Return Data'!$B$7:$R$2700,13,0)</f>
        <v>8.2443000000000008</v>
      </c>
      <c r="K27" s="66">
        <f t="shared" si="3"/>
        <v>28</v>
      </c>
      <c r="L27" s="65">
        <f>VLOOKUP($A27,'Return Data'!$B$7:$R$2700,17,0)</f>
        <v>11.1347</v>
      </c>
      <c r="M27" s="66">
        <f t="shared" si="4"/>
        <v>15</v>
      </c>
      <c r="N27" s="65">
        <f>VLOOKUP($A27,'Return Data'!$B$7:$R$2700,14,0)</f>
        <v>4.5408999999999997</v>
      </c>
      <c r="O27" s="66">
        <f t="shared" si="6"/>
        <v>19</v>
      </c>
      <c r="P27" s="65">
        <f>VLOOKUP($A27,'Return Data'!$B$7:$R$2700,15,0)</f>
        <v>7.9283999999999999</v>
      </c>
      <c r="Q27" s="66">
        <f t="shared" si="7"/>
        <v>25</v>
      </c>
      <c r="R27" s="65">
        <f>VLOOKUP($A27,'Return Data'!$B$7:$R$2700,16,0)</f>
        <v>8.7063000000000006</v>
      </c>
      <c r="S27" s="67">
        <f t="shared" si="5"/>
        <v>30</v>
      </c>
    </row>
    <row r="28" spans="1:19" x14ac:dyDescent="0.3">
      <c r="A28" s="63" t="s">
        <v>1341</v>
      </c>
      <c r="B28" s="64">
        <f>VLOOKUP($A28,'Return Data'!$B$7:$R$2700,3,0)</f>
        <v>44174</v>
      </c>
      <c r="C28" s="65">
        <f>VLOOKUP($A28,'Return Data'!$B$7:$R$2700,4,0)</f>
        <v>13.319900000000001</v>
      </c>
      <c r="D28" s="65">
        <f>VLOOKUP($A28,'Return Data'!$B$7:$R$2700,10,0)</f>
        <v>17.861699999999999</v>
      </c>
      <c r="E28" s="66">
        <f t="shared" si="0"/>
        <v>24</v>
      </c>
      <c r="F28" s="65">
        <f>VLOOKUP($A28,'Return Data'!$B$7:$R$2700,11,0)</f>
        <v>30.514299999999999</v>
      </c>
      <c r="G28" s="66">
        <f t="shared" si="1"/>
        <v>24</v>
      </c>
      <c r="H28" s="65">
        <f>VLOOKUP($A28,'Return Data'!$B$7:$R$2700,12,0)</f>
        <v>24.741499999999998</v>
      </c>
      <c r="I28" s="66">
        <f t="shared" si="2"/>
        <v>10</v>
      </c>
      <c r="J28" s="65">
        <f>VLOOKUP($A28,'Return Data'!$B$7:$R$2700,13,0)</f>
        <v>16.004799999999999</v>
      </c>
      <c r="K28" s="66">
        <f t="shared" si="3"/>
        <v>10</v>
      </c>
      <c r="L28" s="65">
        <f>VLOOKUP($A28,'Return Data'!$B$7:$R$2700,17,0)</f>
        <v>14.8789</v>
      </c>
      <c r="M28" s="66">
        <f t="shared" si="4"/>
        <v>9</v>
      </c>
      <c r="N28" s="65">
        <f>VLOOKUP($A28,'Return Data'!$B$7:$R$2700,14,0)</f>
        <v>6.1588000000000003</v>
      </c>
      <c r="O28" s="66">
        <f t="shared" si="6"/>
        <v>12</v>
      </c>
      <c r="P28" s="65"/>
      <c r="Q28" s="66"/>
      <c r="R28" s="65">
        <f>VLOOKUP($A28,'Return Data'!$B$7:$R$2700,16,0)</f>
        <v>8.3284000000000002</v>
      </c>
      <c r="S28" s="67">
        <f t="shared" si="5"/>
        <v>32</v>
      </c>
    </row>
    <row r="29" spans="1:19" x14ac:dyDescent="0.3">
      <c r="A29" s="63" t="s">
        <v>1343</v>
      </c>
      <c r="B29" s="64">
        <f>VLOOKUP($A29,'Return Data'!$B$7:$R$2700,3,0)</f>
        <v>44174</v>
      </c>
      <c r="C29" s="65">
        <f>VLOOKUP($A29,'Return Data'!$B$7:$R$2700,4,0)</f>
        <v>29.0337</v>
      </c>
      <c r="D29" s="65">
        <f>VLOOKUP($A29,'Return Data'!$B$7:$R$2700,10,0)</f>
        <v>15.1724</v>
      </c>
      <c r="E29" s="66">
        <f t="shared" si="0"/>
        <v>32</v>
      </c>
      <c r="F29" s="65">
        <f>VLOOKUP($A29,'Return Data'!$B$7:$R$2700,11,0)</f>
        <v>30.9057</v>
      </c>
      <c r="G29" s="66">
        <f t="shared" si="1"/>
        <v>21</v>
      </c>
      <c r="H29" s="65">
        <f>VLOOKUP($A29,'Return Data'!$B$7:$R$2700,12,0)</f>
        <v>17.302199999999999</v>
      </c>
      <c r="I29" s="66">
        <f t="shared" si="2"/>
        <v>29</v>
      </c>
      <c r="J29" s="65">
        <f>VLOOKUP($A29,'Return Data'!$B$7:$R$2700,13,0)</f>
        <v>10.0036</v>
      </c>
      <c r="K29" s="66">
        <f t="shared" si="3"/>
        <v>24</v>
      </c>
      <c r="L29" s="65">
        <f>VLOOKUP($A29,'Return Data'!$B$7:$R$2700,17,0)</f>
        <v>8.4829000000000008</v>
      </c>
      <c r="M29" s="66">
        <f t="shared" si="4"/>
        <v>25</v>
      </c>
      <c r="N29" s="65">
        <f>VLOOKUP($A29,'Return Data'!$B$7:$R$2700,14,0)</f>
        <v>2.9249999999999998</v>
      </c>
      <c r="O29" s="66">
        <f t="shared" si="6"/>
        <v>22</v>
      </c>
      <c r="P29" s="65">
        <f>VLOOKUP($A29,'Return Data'!$B$7:$R$2700,15,0)</f>
        <v>11.6218</v>
      </c>
      <c r="Q29" s="66">
        <f t="shared" si="7"/>
        <v>13</v>
      </c>
      <c r="R29" s="65">
        <f>VLOOKUP($A29,'Return Data'!$B$7:$R$2700,16,0)</f>
        <v>17.463899999999999</v>
      </c>
      <c r="S29" s="67">
        <f t="shared" si="5"/>
        <v>7</v>
      </c>
    </row>
    <row r="30" spans="1:19" x14ac:dyDescent="0.3">
      <c r="A30" s="63" t="s">
        <v>1344</v>
      </c>
      <c r="B30" s="64">
        <f>VLOOKUP($A30,'Return Data'!$B$7:$R$2700,3,0)</f>
        <v>44174</v>
      </c>
      <c r="C30" s="65">
        <f>VLOOKUP($A30,'Return Data'!$B$7:$R$2700,4,0)</f>
        <v>96.049800000000005</v>
      </c>
      <c r="D30" s="65">
        <f>VLOOKUP($A30,'Return Data'!$B$7:$R$2700,10,0)</f>
        <v>20.068000000000001</v>
      </c>
      <c r="E30" s="66">
        <f t="shared" si="0"/>
        <v>12</v>
      </c>
      <c r="F30" s="65">
        <f>VLOOKUP($A30,'Return Data'!$B$7:$R$2700,11,0)</f>
        <v>32.930799999999998</v>
      </c>
      <c r="G30" s="66">
        <f t="shared" si="1"/>
        <v>12</v>
      </c>
      <c r="H30" s="65">
        <f>VLOOKUP($A30,'Return Data'!$B$7:$R$2700,12,0)</f>
        <v>12.4885</v>
      </c>
      <c r="I30" s="66">
        <f t="shared" si="2"/>
        <v>34</v>
      </c>
      <c r="J30" s="65">
        <f>VLOOKUP($A30,'Return Data'!$B$7:$R$2700,13,0)</f>
        <v>1.0958000000000001</v>
      </c>
      <c r="K30" s="66">
        <f t="shared" si="3"/>
        <v>33</v>
      </c>
      <c r="L30" s="65">
        <f>VLOOKUP($A30,'Return Data'!$B$7:$R$2700,17,0)</f>
        <v>2.4746000000000001</v>
      </c>
      <c r="M30" s="66">
        <f t="shared" si="4"/>
        <v>30</v>
      </c>
      <c r="N30" s="65">
        <f>VLOOKUP($A30,'Return Data'!$B$7:$R$2700,14,0)</f>
        <v>0.68540000000000001</v>
      </c>
      <c r="O30" s="66">
        <f t="shared" si="6"/>
        <v>27</v>
      </c>
      <c r="P30" s="65">
        <f>VLOOKUP($A30,'Return Data'!$B$7:$R$2700,15,0)</f>
        <v>6.0190999999999999</v>
      </c>
      <c r="Q30" s="66">
        <f t="shared" si="7"/>
        <v>27</v>
      </c>
      <c r="R30" s="65">
        <f>VLOOKUP($A30,'Return Data'!$B$7:$R$2700,16,0)</f>
        <v>15.4863</v>
      </c>
      <c r="S30" s="67">
        <f t="shared" si="5"/>
        <v>10</v>
      </c>
    </row>
    <row r="31" spans="1:19" x14ac:dyDescent="0.3">
      <c r="A31" s="63" t="s">
        <v>1347</v>
      </c>
      <c r="B31" s="64">
        <f>VLOOKUP($A31,'Return Data'!$B$7:$R$2700,3,0)</f>
        <v>44174</v>
      </c>
      <c r="C31" s="65">
        <f>VLOOKUP($A31,'Return Data'!$B$7:$R$2700,4,0)</f>
        <v>34.513800000000003</v>
      </c>
      <c r="D31" s="65">
        <f>VLOOKUP($A31,'Return Data'!$B$7:$R$2700,10,0)</f>
        <v>14.816000000000001</v>
      </c>
      <c r="E31" s="66">
        <f t="shared" si="0"/>
        <v>34</v>
      </c>
      <c r="F31" s="65">
        <f>VLOOKUP($A31,'Return Data'!$B$7:$R$2700,11,0)</f>
        <v>31.378499999999999</v>
      </c>
      <c r="G31" s="66">
        <f t="shared" si="1"/>
        <v>18</v>
      </c>
      <c r="H31" s="65">
        <f>VLOOKUP($A31,'Return Data'!$B$7:$R$2700,12,0)</f>
        <v>38.201099999999997</v>
      </c>
      <c r="I31" s="66">
        <f t="shared" si="2"/>
        <v>3</v>
      </c>
      <c r="J31" s="65">
        <f>VLOOKUP($A31,'Return Data'!$B$7:$R$2700,13,0)</f>
        <v>31.399000000000001</v>
      </c>
      <c r="K31" s="66">
        <f t="shared" si="3"/>
        <v>3</v>
      </c>
      <c r="L31" s="65">
        <f>VLOOKUP($A31,'Return Data'!$B$7:$R$2700,17,0)</f>
        <v>21.674499999999998</v>
      </c>
      <c r="M31" s="66">
        <f t="shared" si="4"/>
        <v>2</v>
      </c>
      <c r="N31" s="65">
        <f>VLOOKUP($A31,'Return Data'!$B$7:$R$2700,14,0)</f>
        <v>14.2555</v>
      </c>
      <c r="O31" s="66">
        <f t="shared" si="6"/>
        <v>1</v>
      </c>
      <c r="P31" s="65">
        <f>VLOOKUP($A31,'Return Data'!$B$7:$R$2700,15,0)</f>
        <v>14.982100000000001</v>
      </c>
      <c r="Q31" s="66">
        <f t="shared" si="7"/>
        <v>2</v>
      </c>
      <c r="R31" s="65">
        <f>VLOOKUP($A31,'Return Data'!$B$7:$R$2700,16,0)</f>
        <v>17.8581</v>
      </c>
      <c r="S31" s="67">
        <f t="shared" si="5"/>
        <v>3</v>
      </c>
    </row>
    <row r="32" spans="1:19" x14ac:dyDescent="0.3">
      <c r="A32" s="63" t="s">
        <v>1349</v>
      </c>
      <c r="B32" s="64">
        <f>VLOOKUP($A32,'Return Data'!$B$7:$R$2700,3,0)</f>
        <v>44174</v>
      </c>
      <c r="C32" s="65">
        <f>VLOOKUP($A32,'Return Data'!$B$7:$R$2700,4,0)</f>
        <v>18.2</v>
      </c>
      <c r="D32" s="65">
        <f>VLOOKUP($A32,'Return Data'!$B$7:$R$2700,10,0)</f>
        <v>21.0106</v>
      </c>
      <c r="E32" s="66">
        <f t="shared" si="0"/>
        <v>9</v>
      </c>
      <c r="F32" s="65">
        <f>VLOOKUP($A32,'Return Data'!$B$7:$R$2700,11,0)</f>
        <v>42.41</v>
      </c>
      <c r="G32" s="66">
        <f t="shared" si="1"/>
        <v>2</v>
      </c>
      <c r="H32" s="65">
        <f>VLOOKUP($A32,'Return Data'!$B$7:$R$2700,12,0)</f>
        <v>42.298699999999997</v>
      </c>
      <c r="I32" s="66">
        <f t="shared" si="2"/>
        <v>2</v>
      </c>
      <c r="J32" s="65">
        <f>VLOOKUP($A32,'Return Data'!$B$7:$R$2700,13,0)</f>
        <v>34.317300000000003</v>
      </c>
      <c r="K32" s="66">
        <f t="shared" si="3"/>
        <v>2</v>
      </c>
      <c r="L32" s="65">
        <f>VLOOKUP($A32,'Return Data'!$B$7:$R$2700,17,0)</f>
        <v>21.103899999999999</v>
      </c>
      <c r="M32" s="66">
        <f t="shared" si="4"/>
        <v>3</v>
      </c>
      <c r="N32" s="65">
        <f>VLOOKUP($A32,'Return Data'!$B$7:$R$2700,14,0)</f>
        <v>11.251300000000001</v>
      </c>
      <c r="O32" s="66">
        <f t="shared" si="6"/>
        <v>5</v>
      </c>
      <c r="P32" s="65">
        <f>VLOOKUP($A32,'Return Data'!$B$7:$R$2700,15,0)</f>
        <v>13.42</v>
      </c>
      <c r="Q32" s="66">
        <f t="shared" si="7"/>
        <v>6</v>
      </c>
      <c r="R32" s="65">
        <f>VLOOKUP($A32,'Return Data'!$B$7:$R$2700,16,0)</f>
        <v>10.930899999999999</v>
      </c>
      <c r="S32" s="67">
        <f t="shared" si="5"/>
        <v>25</v>
      </c>
    </row>
    <row r="33" spans="1:19" x14ac:dyDescent="0.3">
      <c r="A33" s="63" t="s">
        <v>1350</v>
      </c>
      <c r="B33" s="64">
        <f>VLOOKUP($A33,'Return Data'!$B$7:$R$2700,3,0)</f>
        <v>44174</v>
      </c>
      <c r="C33" s="65">
        <f>VLOOKUP($A33,'Return Data'!$B$7:$R$2700,4,0)</f>
        <v>159.06</v>
      </c>
      <c r="D33" s="65">
        <f>VLOOKUP($A33,'Return Data'!$B$7:$R$2700,10,0)</f>
        <v>17.465499999999999</v>
      </c>
      <c r="E33" s="66">
        <f t="shared" si="0"/>
        <v>26</v>
      </c>
      <c r="F33" s="65">
        <f>VLOOKUP($A33,'Return Data'!$B$7:$R$2700,11,0)</f>
        <v>32.4176</v>
      </c>
      <c r="G33" s="66">
        <f t="shared" si="1"/>
        <v>13</v>
      </c>
      <c r="H33" s="65">
        <f>VLOOKUP($A33,'Return Data'!$B$7:$R$2700,12,0)</f>
        <v>21.540500000000002</v>
      </c>
      <c r="I33" s="66">
        <f t="shared" si="2"/>
        <v>20</v>
      </c>
      <c r="J33" s="65">
        <f>VLOOKUP($A33,'Return Data'!$B$7:$R$2700,13,0)</f>
        <v>12.1404</v>
      </c>
      <c r="K33" s="66">
        <f t="shared" si="3"/>
        <v>20</v>
      </c>
      <c r="L33" s="65">
        <f>VLOOKUP($A33,'Return Data'!$B$7:$R$2700,17,0)</f>
        <v>8.6097000000000001</v>
      </c>
      <c r="M33" s="66">
        <f t="shared" si="4"/>
        <v>24</v>
      </c>
      <c r="N33" s="65">
        <f>VLOOKUP($A33,'Return Data'!$B$7:$R$2700,14,0)</f>
        <v>2.5468999999999999</v>
      </c>
      <c r="O33" s="66">
        <f t="shared" si="6"/>
        <v>26</v>
      </c>
      <c r="P33" s="65">
        <f>VLOOKUP($A33,'Return Data'!$B$7:$R$2700,15,0)</f>
        <v>11.741099999999999</v>
      </c>
      <c r="Q33" s="66">
        <f t="shared" si="7"/>
        <v>12</v>
      </c>
      <c r="R33" s="65">
        <f>VLOOKUP($A33,'Return Data'!$B$7:$R$2700,16,0)</f>
        <v>14.728</v>
      </c>
      <c r="S33" s="67">
        <f t="shared" si="5"/>
        <v>13</v>
      </c>
    </row>
    <row r="34" spans="1:19" x14ac:dyDescent="0.3">
      <c r="A34" s="63" t="s">
        <v>1352</v>
      </c>
      <c r="B34" s="64">
        <f>VLOOKUP($A34,'Return Data'!$B$7:$R$2700,3,0)</f>
        <v>44174</v>
      </c>
      <c r="C34" s="65">
        <f>VLOOKUP($A34,'Return Data'!$B$7:$R$2700,4,0)</f>
        <v>255.7038</v>
      </c>
      <c r="D34" s="65">
        <f>VLOOKUP($A34,'Return Data'!$B$7:$R$2700,10,0)</f>
        <v>20.656300000000002</v>
      </c>
      <c r="E34" s="66">
        <f t="shared" si="0"/>
        <v>11</v>
      </c>
      <c r="F34" s="65">
        <f>VLOOKUP($A34,'Return Data'!$B$7:$R$2700,11,0)</f>
        <v>49.436900000000001</v>
      </c>
      <c r="G34" s="66">
        <f t="shared" si="1"/>
        <v>1</v>
      </c>
      <c r="H34" s="65">
        <f>VLOOKUP($A34,'Return Data'!$B$7:$R$2700,12,0)</f>
        <v>53.632100000000001</v>
      </c>
      <c r="I34" s="66">
        <f t="shared" si="2"/>
        <v>1</v>
      </c>
      <c r="J34" s="65">
        <f>VLOOKUP($A34,'Return Data'!$B$7:$R$2700,13,0)</f>
        <v>37.459800000000001</v>
      </c>
      <c r="K34" s="66">
        <f t="shared" si="3"/>
        <v>1</v>
      </c>
      <c r="L34" s="65">
        <f>VLOOKUP($A34,'Return Data'!$B$7:$R$2700,17,0)</f>
        <v>21.993099999999998</v>
      </c>
      <c r="M34" s="66">
        <f t="shared" si="4"/>
        <v>1</v>
      </c>
      <c r="N34" s="65">
        <f>VLOOKUP($A34,'Return Data'!$B$7:$R$2700,14,0)</f>
        <v>13.3454</v>
      </c>
      <c r="O34" s="66">
        <f t="shared" si="6"/>
        <v>3</v>
      </c>
      <c r="P34" s="65">
        <f>VLOOKUP($A34,'Return Data'!$B$7:$R$2700,15,0)</f>
        <v>15.232900000000001</v>
      </c>
      <c r="Q34" s="66">
        <f t="shared" si="7"/>
        <v>1</v>
      </c>
      <c r="R34" s="65">
        <f>VLOOKUP($A34,'Return Data'!$B$7:$R$2700,16,0)</f>
        <v>17.848700000000001</v>
      </c>
      <c r="S34" s="67">
        <f t="shared" si="5"/>
        <v>4</v>
      </c>
    </row>
    <row r="35" spans="1:19" x14ac:dyDescent="0.3">
      <c r="A35" s="63" t="s">
        <v>1355</v>
      </c>
      <c r="B35" s="64">
        <f>VLOOKUP($A35,'Return Data'!$B$7:$R$2700,3,0)</f>
        <v>44174</v>
      </c>
      <c r="C35" s="65">
        <f>VLOOKUP($A35,'Return Data'!$B$7:$R$2700,4,0)</f>
        <v>56.674599999999998</v>
      </c>
      <c r="D35" s="65">
        <f>VLOOKUP($A35,'Return Data'!$B$7:$R$2700,10,0)</f>
        <v>21.8004</v>
      </c>
      <c r="E35" s="66">
        <f t="shared" si="0"/>
        <v>6</v>
      </c>
      <c r="F35" s="65">
        <f>VLOOKUP($A35,'Return Data'!$B$7:$R$2700,11,0)</f>
        <v>33.800600000000003</v>
      </c>
      <c r="G35" s="66">
        <f t="shared" si="1"/>
        <v>10</v>
      </c>
      <c r="H35" s="65">
        <f>VLOOKUP($A35,'Return Data'!$B$7:$R$2700,12,0)</f>
        <v>21.7149</v>
      </c>
      <c r="I35" s="66">
        <f t="shared" si="2"/>
        <v>18</v>
      </c>
      <c r="J35" s="65">
        <f>VLOOKUP($A35,'Return Data'!$B$7:$R$2700,13,0)</f>
        <v>13.170400000000001</v>
      </c>
      <c r="K35" s="66">
        <f t="shared" si="3"/>
        <v>16</v>
      </c>
      <c r="L35" s="65">
        <f>VLOOKUP($A35,'Return Data'!$B$7:$R$2700,17,0)</f>
        <v>12.537599999999999</v>
      </c>
      <c r="M35" s="66">
        <f t="shared" si="4"/>
        <v>12</v>
      </c>
      <c r="N35" s="65">
        <f>VLOOKUP($A35,'Return Data'!$B$7:$R$2700,14,0)</f>
        <v>6.2381000000000002</v>
      </c>
      <c r="O35" s="66">
        <f t="shared" si="6"/>
        <v>11</v>
      </c>
      <c r="P35" s="65">
        <f>VLOOKUP($A35,'Return Data'!$B$7:$R$2700,15,0)</f>
        <v>12.235300000000001</v>
      </c>
      <c r="Q35" s="66">
        <f t="shared" si="7"/>
        <v>10</v>
      </c>
      <c r="R35" s="65">
        <f>VLOOKUP($A35,'Return Data'!$B$7:$R$2700,16,0)</f>
        <v>12.055</v>
      </c>
      <c r="S35" s="67">
        <f t="shared" si="5"/>
        <v>22</v>
      </c>
    </row>
    <row r="36" spans="1:19" x14ac:dyDescent="0.3">
      <c r="A36" s="63" t="s">
        <v>1357</v>
      </c>
      <c r="B36" s="64">
        <f>VLOOKUP($A36,'Return Data'!$B$7:$R$2700,3,0)</f>
        <v>44174</v>
      </c>
      <c r="C36" s="65">
        <f>VLOOKUP($A36,'Return Data'!$B$7:$R$2700,4,0)</f>
        <v>11.873799999999999</v>
      </c>
      <c r="D36" s="65">
        <f>VLOOKUP($A36,'Return Data'!$B$7:$R$2700,10,0)</f>
        <v>16.357299999999999</v>
      </c>
      <c r="E36" s="66">
        <f t="shared" si="0"/>
        <v>28</v>
      </c>
      <c r="F36" s="65">
        <f>VLOOKUP($A36,'Return Data'!$B$7:$R$2700,11,0)</f>
        <v>28.623999999999999</v>
      </c>
      <c r="G36" s="66">
        <f t="shared" si="1"/>
        <v>28</v>
      </c>
      <c r="H36" s="65">
        <f>VLOOKUP($A36,'Return Data'!$B$7:$R$2700,12,0)</f>
        <v>21.053799999999999</v>
      </c>
      <c r="I36" s="66">
        <f t="shared" si="2"/>
        <v>21</v>
      </c>
      <c r="J36" s="65">
        <f>VLOOKUP($A36,'Return Data'!$B$7:$R$2700,13,0)</f>
        <v>12.0646</v>
      </c>
      <c r="K36" s="66">
        <f t="shared" si="3"/>
        <v>21</v>
      </c>
      <c r="L36" s="65"/>
      <c r="M36" s="66"/>
      <c r="N36" s="65"/>
      <c r="O36" s="66"/>
      <c r="P36" s="65"/>
      <c r="Q36" s="66"/>
      <c r="R36" s="65">
        <f>VLOOKUP($A36,'Return Data'!$B$7:$R$2700,16,0)</f>
        <v>8.1196000000000002</v>
      </c>
      <c r="S36" s="67">
        <f t="shared" si="5"/>
        <v>33</v>
      </c>
    </row>
    <row r="37" spans="1:19" x14ac:dyDescent="0.3">
      <c r="A37" s="63" t="s">
        <v>1359</v>
      </c>
      <c r="B37" s="64">
        <f>VLOOKUP($A37,'Return Data'!$B$7:$R$2700,3,0)</f>
        <v>44174</v>
      </c>
      <c r="C37" s="65">
        <f>VLOOKUP($A37,'Return Data'!$B$7:$R$2700,4,0)</f>
        <v>11.785399999999999</v>
      </c>
      <c r="D37" s="65">
        <f>VLOOKUP($A37,'Return Data'!$B$7:$R$2700,10,0)</f>
        <v>18.145800000000001</v>
      </c>
      <c r="E37" s="66">
        <f t="shared" si="0"/>
        <v>21</v>
      </c>
      <c r="F37" s="65">
        <f>VLOOKUP($A37,'Return Data'!$B$7:$R$2700,11,0)</f>
        <v>31.6952</v>
      </c>
      <c r="G37" s="66">
        <f t="shared" si="1"/>
        <v>16</v>
      </c>
      <c r="H37" s="65">
        <f>VLOOKUP($A37,'Return Data'!$B$7:$R$2700,12,0)</f>
        <v>21.677099999999999</v>
      </c>
      <c r="I37" s="66">
        <f t="shared" si="2"/>
        <v>19</v>
      </c>
      <c r="J37" s="65"/>
      <c r="K37" s="66"/>
      <c r="L37" s="65"/>
      <c r="M37" s="66"/>
      <c r="N37" s="65"/>
      <c r="O37" s="66"/>
      <c r="P37" s="65"/>
      <c r="Q37" s="66"/>
      <c r="R37" s="65">
        <f>VLOOKUP($A37,'Return Data'!$B$7:$R$2700,16,0)</f>
        <v>13.922700000000001</v>
      </c>
      <c r="S37" s="67">
        <f t="shared" si="5"/>
        <v>18</v>
      </c>
    </row>
    <row r="38" spans="1:19" x14ac:dyDescent="0.3">
      <c r="A38" s="63" t="s">
        <v>1361</v>
      </c>
      <c r="B38" s="64">
        <f>VLOOKUP($A38,'Return Data'!$B$7:$R$2700,3,0)</f>
        <v>44174</v>
      </c>
      <c r="C38" s="65">
        <f>VLOOKUP($A38,'Return Data'!$B$7:$R$2700,4,0)</f>
        <v>12.466100000000001</v>
      </c>
      <c r="D38" s="65">
        <f>VLOOKUP($A38,'Return Data'!$B$7:$R$2700,10,0)</f>
        <v>15.074199999999999</v>
      </c>
      <c r="E38" s="66">
        <f t="shared" si="0"/>
        <v>33</v>
      </c>
      <c r="F38" s="65">
        <f>VLOOKUP($A38,'Return Data'!$B$7:$R$2700,11,0)</f>
        <v>27.8247</v>
      </c>
      <c r="G38" s="66">
        <f t="shared" si="1"/>
        <v>30</v>
      </c>
      <c r="H38" s="65">
        <f>VLOOKUP($A38,'Return Data'!$B$7:$R$2700,12,0)</f>
        <v>22.126899999999999</v>
      </c>
      <c r="I38" s="66">
        <f t="shared" si="2"/>
        <v>17</v>
      </c>
      <c r="J38" s="65">
        <f>VLOOKUP($A38,'Return Data'!$B$7:$R$2700,13,0)</f>
        <v>12.153600000000001</v>
      </c>
      <c r="K38" s="66">
        <f t="shared" si="3"/>
        <v>19</v>
      </c>
      <c r="L38" s="65"/>
      <c r="M38" s="66"/>
      <c r="N38" s="65"/>
      <c r="O38" s="66"/>
      <c r="P38" s="65"/>
      <c r="Q38" s="66"/>
      <c r="R38" s="65">
        <f>VLOOKUP($A38,'Return Data'!$B$7:$R$2700,16,0)</f>
        <v>10.243600000000001</v>
      </c>
      <c r="S38" s="67">
        <f t="shared" si="5"/>
        <v>26</v>
      </c>
    </row>
    <row r="39" spans="1:19" x14ac:dyDescent="0.3">
      <c r="A39" s="63" t="s">
        <v>1363</v>
      </c>
      <c r="B39" s="64">
        <f>VLOOKUP($A39,'Return Data'!$B$7:$R$2700,3,0)</f>
        <v>44174</v>
      </c>
      <c r="C39" s="65">
        <f>VLOOKUP($A39,'Return Data'!$B$7:$R$2700,4,0)</f>
        <v>116.21</v>
      </c>
      <c r="D39" s="65">
        <f>VLOOKUP($A39,'Return Data'!$B$7:$R$2700,10,0)</f>
        <v>15.7585</v>
      </c>
      <c r="E39" s="66">
        <f t="shared" si="0"/>
        <v>31</v>
      </c>
      <c r="F39" s="65">
        <f>VLOOKUP($A39,'Return Data'!$B$7:$R$2700,11,0)</f>
        <v>27.661200000000001</v>
      </c>
      <c r="G39" s="66">
        <f t="shared" si="1"/>
        <v>31</v>
      </c>
      <c r="H39" s="65">
        <f>VLOOKUP($A39,'Return Data'!$B$7:$R$2700,12,0)</f>
        <v>18.460799999999999</v>
      </c>
      <c r="I39" s="66">
        <f t="shared" si="2"/>
        <v>26</v>
      </c>
      <c r="J39" s="65">
        <f>VLOOKUP($A39,'Return Data'!$B$7:$R$2700,13,0)</f>
        <v>5.5590999999999999</v>
      </c>
      <c r="K39" s="66">
        <f t="shared" si="3"/>
        <v>31</v>
      </c>
      <c r="L39" s="65">
        <f>VLOOKUP($A39,'Return Data'!$B$7:$R$2700,17,0)</f>
        <v>4.6315999999999997</v>
      </c>
      <c r="M39" s="66">
        <f t="shared" si="4"/>
        <v>29</v>
      </c>
      <c r="N39" s="65">
        <f>VLOOKUP($A39,'Return Data'!$B$7:$R$2700,14,0)</f>
        <v>0.47989999999999999</v>
      </c>
      <c r="O39" s="66">
        <f t="shared" si="6"/>
        <v>28</v>
      </c>
      <c r="P39" s="65">
        <f>VLOOKUP($A39,'Return Data'!$B$7:$R$2700,15,0)</f>
        <v>6.47</v>
      </c>
      <c r="Q39" s="66">
        <f t="shared" si="7"/>
        <v>26</v>
      </c>
      <c r="R39" s="65">
        <f>VLOOKUP($A39,'Return Data'!$B$7:$R$2700,16,0)</f>
        <v>9.5545000000000009</v>
      </c>
      <c r="S39" s="67">
        <f t="shared" si="5"/>
        <v>28</v>
      </c>
    </row>
    <row r="40" spans="1:19" x14ac:dyDescent="0.3">
      <c r="A40" s="63" t="s">
        <v>1365</v>
      </c>
      <c r="B40" s="64">
        <f>VLOOKUP($A40,'Return Data'!$B$7:$R$2700,3,0)</f>
        <v>44174</v>
      </c>
      <c r="C40" s="65">
        <f>VLOOKUP($A40,'Return Data'!$B$7:$R$2700,4,0)</f>
        <v>24.14</v>
      </c>
      <c r="D40" s="65">
        <f>VLOOKUP($A40,'Return Data'!$B$7:$R$2700,10,0)</f>
        <v>17.355399999999999</v>
      </c>
      <c r="E40" s="66">
        <f t="shared" si="0"/>
        <v>27</v>
      </c>
      <c r="F40" s="65">
        <f>VLOOKUP($A40,'Return Data'!$B$7:$R$2700,11,0)</f>
        <v>34.1111</v>
      </c>
      <c r="G40" s="66">
        <f t="shared" si="1"/>
        <v>9</v>
      </c>
      <c r="H40" s="65">
        <f>VLOOKUP($A40,'Return Data'!$B$7:$R$2700,12,0)</f>
        <v>28.131599999999999</v>
      </c>
      <c r="I40" s="66">
        <f t="shared" si="2"/>
        <v>6</v>
      </c>
      <c r="J40" s="65">
        <f>VLOOKUP($A40,'Return Data'!$B$7:$R$2700,13,0)</f>
        <v>18.565799999999999</v>
      </c>
      <c r="K40" s="66">
        <f t="shared" si="3"/>
        <v>6</v>
      </c>
      <c r="L40" s="65">
        <f>VLOOKUP($A40,'Return Data'!$B$7:$R$2700,17,0)</f>
        <v>14.8819</v>
      </c>
      <c r="M40" s="66">
        <f t="shared" si="4"/>
        <v>8</v>
      </c>
      <c r="N40" s="65">
        <f>VLOOKUP($A40,'Return Data'!$B$7:$R$2700,14,0)</f>
        <v>9.0032999999999994</v>
      </c>
      <c r="O40" s="66">
        <f t="shared" si="6"/>
        <v>6</v>
      </c>
      <c r="P40" s="65">
        <f>VLOOKUP($A40,'Return Data'!$B$7:$R$2700,15,0)</f>
        <v>10.8116</v>
      </c>
      <c r="Q40" s="66">
        <f t="shared" si="7"/>
        <v>14</v>
      </c>
      <c r="R40" s="65">
        <f>VLOOKUP($A40,'Return Data'!$B$7:$R$2700,16,0)</f>
        <v>9.7133000000000003</v>
      </c>
      <c r="S40" s="67">
        <f t="shared" si="5"/>
        <v>27</v>
      </c>
    </row>
    <row r="41" spans="1:19" x14ac:dyDescent="0.3">
      <c r="A41" s="63" t="s">
        <v>1367</v>
      </c>
      <c r="B41" s="64">
        <f>VLOOKUP($A41,'Return Data'!$B$7:$R$2700,3,0)</f>
        <v>44174</v>
      </c>
      <c r="C41" s="65">
        <f>VLOOKUP($A41,'Return Data'!$B$7:$R$2700,4,0)</f>
        <v>302.138498090724</v>
      </c>
      <c r="D41" s="65">
        <f>VLOOKUP($A41,'Return Data'!$B$7:$R$2700,10,0)</f>
        <v>23.154800000000002</v>
      </c>
      <c r="E41" s="66">
        <f t="shared" si="0"/>
        <v>2</v>
      </c>
      <c r="F41" s="65">
        <f>VLOOKUP($A41,'Return Data'!$B$7:$R$2700,11,0)</f>
        <v>41.498600000000003</v>
      </c>
      <c r="G41" s="66">
        <f t="shared" si="1"/>
        <v>3</v>
      </c>
      <c r="H41" s="65">
        <f>VLOOKUP($A41,'Return Data'!$B$7:$R$2700,12,0)</f>
        <v>29.046299999999999</v>
      </c>
      <c r="I41" s="66">
        <f t="shared" si="2"/>
        <v>4</v>
      </c>
      <c r="J41" s="65">
        <f>VLOOKUP($A41,'Return Data'!$B$7:$R$2700,13,0)</f>
        <v>27.633700000000001</v>
      </c>
      <c r="K41" s="66">
        <f t="shared" si="3"/>
        <v>4</v>
      </c>
      <c r="L41" s="65">
        <f>VLOOKUP($A41,'Return Data'!$B$7:$R$2700,17,0)</f>
        <v>19.139500000000002</v>
      </c>
      <c r="M41" s="66">
        <f t="shared" si="4"/>
        <v>4</v>
      </c>
      <c r="N41" s="65">
        <f>VLOOKUP($A41,'Return Data'!$B$7:$R$2700,14,0)</f>
        <v>13.9795</v>
      </c>
      <c r="O41" s="66">
        <f t="shared" si="6"/>
        <v>2</v>
      </c>
      <c r="P41" s="65">
        <f>VLOOKUP($A41,'Return Data'!$B$7:$R$2700,15,0)</f>
        <v>14.242000000000001</v>
      </c>
      <c r="Q41" s="66">
        <f t="shared" si="7"/>
        <v>3</v>
      </c>
      <c r="R41" s="65">
        <f>VLOOKUP($A41,'Return Data'!$B$7:$R$2700,16,0)</f>
        <v>12.6653</v>
      </c>
      <c r="S41" s="67">
        <f t="shared" si="5"/>
        <v>21</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19.118417647058823</v>
      </c>
      <c r="E43" s="74"/>
      <c r="F43" s="75">
        <f>AVERAGE(F8:F41)</f>
        <v>32.279244117647053</v>
      </c>
      <c r="G43" s="74"/>
      <c r="H43" s="75">
        <f>AVERAGE(H8:H41)</f>
        <v>23.466911764705884</v>
      </c>
      <c r="I43" s="74"/>
      <c r="J43" s="75">
        <f>AVERAGE(J8:J41)</f>
        <v>14.557503030303028</v>
      </c>
      <c r="K43" s="74"/>
      <c r="L43" s="75">
        <f>AVERAGE(L8:L41)</f>
        <v>12.347769999999997</v>
      </c>
      <c r="M43" s="74"/>
      <c r="N43" s="75">
        <f>AVERAGE(N8:N41)</f>
        <v>6.1663178571428565</v>
      </c>
      <c r="O43" s="74"/>
      <c r="P43" s="75">
        <f>AVERAGE(P8:P41)</f>
        <v>11.164744444444446</v>
      </c>
      <c r="Q43" s="74"/>
      <c r="R43" s="75">
        <f>AVERAGE(R8:R41)</f>
        <v>13.551644117647061</v>
      </c>
      <c r="S43" s="76"/>
    </row>
    <row r="44" spans="1:19" x14ac:dyDescent="0.3">
      <c r="A44" s="73" t="s">
        <v>28</v>
      </c>
      <c r="B44" s="74"/>
      <c r="C44" s="74"/>
      <c r="D44" s="75">
        <f>MIN(D8:D41)</f>
        <v>14.816000000000001</v>
      </c>
      <c r="E44" s="74"/>
      <c r="F44" s="75">
        <f>MIN(F8:F41)</f>
        <v>22.666</v>
      </c>
      <c r="G44" s="74"/>
      <c r="H44" s="75">
        <f>MIN(H8:H41)</f>
        <v>12.4885</v>
      </c>
      <c r="I44" s="74"/>
      <c r="J44" s="75">
        <f>MIN(J8:J41)</f>
        <v>1.0958000000000001</v>
      </c>
      <c r="K44" s="74"/>
      <c r="L44" s="75">
        <f>MIN(L8:L41)</f>
        <v>2.4746000000000001</v>
      </c>
      <c r="M44" s="74"/>
      <c r="N44" s="75">
        <f>MIN(N8:N41)</f>
        <v>0.47989999999999999</v>
      </c>
      <c r="O44" s="74"/>
      <c r="P44" s="75">
        <f>MIN(P8:P41)</f>
        <v>6.0190999999999999</v>
      </c>
      <c r="Q44" s="74"/>
      <c r="R44" s="75">
        <f>MIN(R8:R41)</f>
        <v>6.9089999999999998</v>
      </c>
      <c r="S44" s="76"/>
    </row>
    <row r="45" spans="1:19" ht="15" thickBot="1" x14ac:dyDescent="0.35">
      <c r="A45" s="77" t="s">
        <v>29</v>
      </c>
      <c r="B45" s="78"/>
      <c r="C45" s="78"/>
      <c r="D45" s="79">
        <f>MAX(D8:D41)</f>
        <v>23.371600000000001</v>
      </c>
      <c r="E45" s="78"/>
      <c r="F45" s="79">
        <f>MAX(F8:F41)</f>
        <v>49.436900000000001</v>
      </c>
      <c r="G45" s="78"/>
      <c r="H45" s="79">
        <f>MAX(H8:H41)</f>
        <v>53.632100000000001</v>
      </c>
      <c r="I45" s="78"/>
      <c r="J45" s="79">
        <f>MAX(J8:J41)</f>
        <v>37.459800000000001</v>
      </c>
      <c r="K45" s="78"/>
      <c r="L45" s="79">
        <f>MAX(L8:L41)</f>
        <v>21.993099999999998</v>
      </c>
      <c r="M45" s="78"/>
      <c r="N45" s="79">
        <f>MAX(N8:N41)</f>
        <v>14.2555</v>
      </c>
      <c r="O45" s="78"/>
      <c r="P45" s="79">
        <f>MAX(P8:P41)</f>
        <v>15.232900000000001</v>
      </c>
      <c r="Q45" s="78"/>
      <c r="R45" s="79">
        <f>MAX(R8:R41)</f>
        <v>22.122599999999998</v>
      </c>
      <c r="S45" s="80"/>
    </row>
    <row r="46" spans="1:19" x14ac:dyDescent="0.3">
      <c r="A46" s="112" t="s">
        <v>432</v>
      </c>
    </row>
    <row r="47" spans="1:19" x14ac:dyDescent="0.3">
      <c r="A47" s="14" t="s">
        <v>340</v>
      </c>
    </row>
  </sheetData>
  <sheetProtection algorithmName="SHA-512" hashValue="RZ7EOhJia8tnR57sBmoo24c3xQHMw5ntBm9Z4ZB4/CRMP6eMy1gRqFv181kUibU8eQGXO4QeycPbmTj/heGZ4w==" saltValue="0SOSwyAnxh4916wjBnYVR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C1CFC77-20B7-49C7-B6F0-2BEC0B6F68F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2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342</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30</v>
      </c>
      <c r="B8" s="64">
        <f>VLOOKUP($A8,'Return Data'!$B$7:$R$2700,3,0)</f>
        <v>44174</v>
      </c>
      <c r="C8" s="65">
        <f>VLOOKUP($A8,'Return Data'!$B$7:$R$2700,4,0)</f>
        <v>52.763599999999997</v>
      </c>
      <c r="D8" s="65">
        <f>VLOOKUP($A8,'Return Data'!$B$7:$R$2700,10,0)</f>
        <v>20.307700000000001</v>
      </c>
      <c r="E8" s="66">
        <f>RANK(D8,D$8:D$23,0)</f>
        <v>6</v>
      </c>
      <c r="F8" s="65">
        <f>VLOOKUP($A8,'Return Data'!$B$7:$R$2700,11,0)</f>
        <v>38.050199999999997</v>
      </c>
      <c r="G8" s="66">
        <f>RANK(F8,F$8:F$23,0)</f>
        <v>3</v>
      </c>
      <c r="H8" s="65">
        <f>VLOOKUP($A8,'Return Data'!$B$7:$R$2700,12,0)</f>
        <v>30.681899999999999</v>
      </c>
      <c r="I8" s="66">
        <f>RANK(H8,H$8:H$23,0)</f>
        <v>5</v>
      </c>
      <c r="J8" s="65">
        <f>VLOOKUP($A8,'Return Data'!$B$7:$R$2700,13,0)</f>
        <v>15.9224</v>
      </c>
      <c r="K8" s="66">
        <f>RANK(J8,J$8:J$23,0)</f>
        <v>4</v>
      </c>
      <c r="L8" s="65">
        <f>VLOOKUP($A8,'Return Data'!$B$7:$R$2700,17,0)</f>
        <v>3.07</v>
      </c>
      <c r="M8" s="66">
        <f>RANK(L8,L$8:L$23,0)</f>
        <v>15</v>
      </c>
      <c r="N8" s="65">
        <f>VLOOKUP($A8,'Return Data'!$B$7:$R$2700,14,0)</f>
        <v>-6.4798999999999998</v>
      </c>
      <c r="O8" s="66">
        <f>RANK(N8,N$8:N$23,0)</f>
        <v>12</v>
      </c>
      <c r="P8" s="65">
        <f>VLOOKUP($A8,'Return Data'!$B$7:$R$2700,15,0)</f>
        <v>6.8014000000000001</v>
      </c>
      <c r="Q8" s="66">
        <f>RANK(P8,P$8:P$23,0)</f>
        <v>11</v>
      </c>
      <c r="R8" s="65">
        <f>VLOOKUP($A8,'Return Data'!$B$7:$R$2700,16,0)</f>
        <v>13.9781</v>
      </c>
      <c r="S8" s="67">
        <f>RANK(R8,R$8:R$23,0)</f>
        <v>7</v>
      </c>
    </row>
    <row r="9" spans="1:20" x14ac:dyDescent="0.3">
      <c r="A9" s="63" t="s">
        <v>31</v>
      </c>
      <c r="B9" s="64">
        <f>VLOOKUP($A9,'Return Data'!$B$7:$R$2700,3,0)</f>
        <v>44174</v>
      </c>
      <c r="C9" s="65">
        <f>VLOOKUP($A9,'Return Data'!$B$7:$R$2700,4,0)</f>
        <v>313.92899999999997</v>
      </c>
      <c r="D9" s="65">
        <f>VLOOKUP($A9,'Return Data'!$B$7:$R$2700,10,0)</f>
        <v>19.680900000000001</v>
      </c>
      <c r="E9" s="66">
        <f t="shared" ref="E9:E23" si="0">RANK(D9,D$8:D$23,0)</f>
        <v>7</v>
      </c>
      <c r="F9" s="65">
        <f>VLOOKUP($A9,'Return Data'!$B$7:$R$2700,11,0)</f>
        <v>35.3078</v>
      </c>
      <c r="G9" s="66">
        <f t="shared" ref="G9:G23" si="1">RANK(F9,F$8:F$23,0)</f>
        <v>7</v>
      </c>
      <c r="H9" s="65">
        <f>VLOOKUP($A9,'Return Data'!$B$7:$R$2700,12,0)</f>
        <v>28.68</v>
      </c>
      <c r="I9" s="66">
        <f t="shared" ref="I9:I23" si="2">RANK(H9,H$8:H$23,0)</f>
        <v>6</v>
      </c>
      <c r="J9" s="65">
        <f>VLOOKUP($A9,'Return Data'!$B$7:$R$2700,13,0)</f>
        <v>11.765000000000001</v>
      </c>
      <c r="K9" s="66">
        <f t="shared" ref="K9:K23" si="3">RANK(J9,J$8:J$23,0)</f>
        <v>13</v>
      </c>
      <c r="L9" s="65">
        <f>VLOOKUP($A9,'Return Data'!$B$7:$R$2700,17,0)</f>
        <v>6.1262999999999996</v>
      </c>
      <c r="M9" s="66">
        <f t="shared" ref="M9:M23" si="4">RANK(L9,L$8:L$23,0)</f>
        <v>11</v>
      </c>
      <c r="N9" s="65">
        <f>VLOOKUP($A9,'Return Data'!$B$7:$R$2700,14,0)</f>
        <v>2.3229000000000002</v>
      </c>
      <c r="O9" s="66">
        <f t="shared" ref="O9:O23" si="5">RANK(N9,N$8:N$23,0)</f>
        <v>8</v>
      </c>
      <c r="P9" s="65">
        <f>VLOOKUP($A9,'Return Data'!$B$7:$R$2700,15,0)</f>
        <v>9.9085000000000001</v>
      </c>
      <c r="Q9" s="66">
        <f t="shared" ref="Q9:Q23" si="6">RANK(P9,P$8:P$23,0)</f>
        <v>6</v>
      </c>
      <c r="R9" s="65">
        <f>VLOOKUP($A9,'Return Data'!$B$7:$R$2700,16,0)</f>
        <v>13.6852</v>
      </c>
      <c r="S9" s="67">
        <f t="shared" ref="S9:S23" si="7">RANK(R9,R$8:R$23,0)</f>
        <v>9</v>
      </c>
    </row>
    <row r="10" spans="1:20" x14ac:dyDescent="0.3">
      <c r="A10" s="63" t="s">
        <v>32</v>
      </c>
      <c r="B10" s="64">
        <f>VLOOKUP($A10,'Return Data'!$B$7:$R$2700,3,0)</f>
        <v>44174</v>
      </c>
      <c r="C10" s="65">
        <f>VLOOKUP($A10,'Return Data'!$B$7:$R$2700,4,0)</f>
        <v>171.9</v>
      </c>
      <c r="D10" s="65">
        <f>VLOOKUP($A10,'Return Data'!$B$7:$R$2700,10,0)</f>
        <v>18.2744</v>
      </c>
      <c r="E10" s="66">
        <f t="shared" si="0"/>
        <v>11</v>
      </c>
      <c r="F10" s="65">
        <f>VLOOKUP($A10,'Return Data'!$B$7:$R$2700,11,0)</f>
        <v>28.9863</v>
      </c>
      <c r="G10" s="66">
        <f t="shared" si="1"/>
        <v>14</v>
      </c>
      <c r="H10" s="65">
        <f>VLOOKUP($A10,'Return Data'!$B$7:$R$2700,12,0)</f>
        <v>36.895800000000001</v>
      </c>
      <c r="I10" s="66">
        <f t="shared" si="2"/>
        <v>1</v>
      </c>
      <c r="J10" s="65">
        <f>VLOOKUP($A10,'Return Data'!$B$7:$R$2700,13,0)</f>
        <v>23.049399999999999</v>
      </c>
      <c r="K10" s="66">
        <f t="shared" si="3"/>
        <v>1</v>
      </c>
      <c r="L10" s="65">
        <f>VLOOKUP($A10,'Return Data'!$B$7:$R$2700,17,0)</f>
        <v>12.2616</v>
      </c>
      <c r="M10" s="66">
        <f t="shared" si="4"/>
        <v>3</v>
      </c>
      <c r="N10" s="65">
        <f>VLOOKUP($A10,'Return Data'!$B$7:$R$2700,14,0)</f>
        <v>6.5494000000000003</v>
      </c>
      <c r="O10" s="66">
        <f t="shared" si="5"/>
        <v>2</v>
      </c>
      <c r="P10" s="65">
        <f>VLOOKUP($A10,'Return Data'!$B$7:$R$2700,15,0)</f>
        <v>9.2613000000000003</v>
      </c>
      <c r="Q10" s="66">
        <f t="shared" si="6"/>
        <v>9</v>
      </c>
      <c r="R10" s="65">
        <f>VLOOKUP($A10,'Return Data'!$B$7:$R$2700,16,0)</f>
        <v>19.0318</v>
      </c>
      <c r="S10" s="67">
        <f t="shared" si="7"/>
        <v>1</v>
      </c>
    </row>
    <row r="11" spans="1:20" x14ac:dyDescent="0.3">
      <c r="A11" s="63" t="s">
        <v>33</v>
      </c>
      <c r="B11" s="64">
        <f>VLOOKUP($A11,'Return Data'!$B$7:$R$2700,3,0)</f>
        <v>44174</v>
      </c>
      <c r="C11" s="65">
        <f>VLOOKUP($A11,'Return Data'!$B$7:$R$2700,4,0)</f>
        <v>11.47</v>
      </c>
      <c r="D11" s="65">
        <f>VLOOKUP($A11,'Return Data'!$B$7:$R$2700,10,0)</f>
        <v>16.921500000000002</v>
      </c>
      <c r="E11" s="66">
        <f t="shared" si="0"/>
        <v>14</v>
      </c>
      <c r="F11" s="65">
        <f>VLOOKUP($A11,'Return Data'!$B$7:$R$2700,11,0)</f>
        <v>29.898099999999999</v>
      </c>
      <c r="G11" s="66">
        <f t="shared" si="1"/>
        <v>12</v>
      </c>
      <c r="H11" s="65">
        <f>VLOOKUP($A11,'Return Data'!$B$7:$R$2700,12,0)</f>
        <v>20.6099</v>
      </c>
      <c r="I11" s="66">
        <f t="shared" si="2"/>
        <v>13</v>
      </c>
      <c r="J11" s="65">
        <f>VLOOKUP($A11,'Return Data'!$B$7:$R$2700,13,0)</f>
        <v>12.451000000000001</v>
      </c>
      <c r="K11" s="66">
        <f t="shared" si="3"/>
        <v>12</v>
      </c>
      <c r="L11" s="65">
        <f>VLOOKUP($A11,'Return Data'!$B$7:$R$2700,17,0)</f>
        <v>6.9084000000000003</v>
      </c>
      <c r="M11" s="66">
        <f t="shared" ref="M11" si="8">RANK(L11,L$8:L$23,0)</f>
        <v>10</v>
      </c>
      <c r="N11" s="65"/>
      <c r="O11" s="66"/>
      <c r="P11" s="65"/>
      <c r="Q11" s="66"/>
      <c r="R11" s="65">
        <f>VLOOKUP($A11,'Return Data'!$B$7:$R$2700,16,0)</f>
        <v>6.1256000000000004</v>
      </c>
      <c r="S11" s="67">
        <f t="shared" si="7"/>
        <v>13</v>
      </c>
    </row>
    <row r="12" spans="1:20" x14ac:dyDescent="0.3">
      <c r="A12" s="63" t="s">
        <v>34</v>
      </c>
      <c r="B12" s="64">
        <f>VLOOKUP($A12,'Return Data'!$B$7:$R$2700,3,0)</f>
        <v>44174</v>
      </c>
      <c r="C12" s="65">
        <f>VLOOKUP($A12,'Return Data'!$B$7:$R$2700,4,0)</f>
        <v>53.78</v>
      </c>
      <c r="D12" s="65">
        <f>VLOOKUP($A12,'Return Data'!$B$7:$R$2700,10,0)</f>
        <v>25.6249</v>
      </c>
      <c r="E12" s="66">
        <f t="shared" si="0"/>
        <v>2</v>
      </c>
      <c r="F12" s="65">
        <f>VLOOKUP($A12,'Return Data'!$B$7:$R$2700,11,0)</f>
        <v>48.195099999999996</v>
      </c>
      <c r="G12" s="66">
        <f t="shared" si="1"/>
        <v>1</v>
      </c>
      <c r="H12" s="65">
        <f>VLOOKUP($A12,'Return Data'!$B$7:$R$2700,12,0)</f>
        <v>25.186199999999999</v>
      </c>
      <c r="I12" s="66">
        <f t="shared" si="2"/>
        <v>11</v>
      </c>
      <c r="J12" s="65">
        <f>VLOOKUP($A12,'Return Data'!$B$7:$R$2700,13,0)</f>
        <v>15.2593</v>
      </c>
      <c r="K12" s="66">
        <f t="shared" si="3"/>
        <v>7</v>
      </c>
      <c r="L12" s="65">
        <f>VLOOKUP($A12,'Return Data'!$B$7:$R$2700,17,0)</f>
        <v>4.7866999999999997</v>
      </c>
      <c r="M12" s="66">
        <f t="shared" si="4"/>
        <v>14</v>
      </c>
      <c r="N12" s="65">
        <f>VLOOKUP($A12,'Return Data'!$B$7:$R$2700,14,0)</f>
        <v>-1.4132</v>
      </c>
      <c r="O12" s="66">
        <f t="shared" si="5"/>
        <v>11</v>
      </c>
      <c r="P12" s="65">
        <f>VLOOKUP($A12,'Return Data'!$B$7:$R$2700,15,0)</f>
        <v>9.6251999999999995</v>
      </c>
      <c r="Q12" s="66">
        <f t="shared" si="6"/>
        <v>7</v>
      </c>
      <c r="R12" s="65">
        <f>VLOOKUP($A12,'Return Data'!$B$7:$R$2700,16,0)</f>
        <v>14.0845</v>
      </c>
      <c r="S12" s="67">
        <f t="shared" si="7"/>
        <v>6</v>
      </c>
    </row>
    <row r="13" spans="1:20" x14ac:dyDescent="0.3">
      <c r="A13" s="63" t="s">
        <v>35</v>
      </c>
      <c r="B13" s="64">
        <f>VLOOKUP($A13,'Return Data'!$B$7:$R$2700,3,0)</f>
        <v>44174</v>
      </c>
      <c r="C13" s="65">
        <f>VLOOKUP($A13,'Return Data'!$B$7:$R$2700,4,0)</f>
        <v>13.33</v>
      </c>
      <c r="D13" s="65">
        <f>VLOOKUP($A13,'Return Data'!$B$7:$R$2700,10,0)</f>
        <v>19.390999999999998</v>
      </c>
      <c r="E13" s="66">
        <f t="shared" si="0"/>
        <v>9</v>
      </c>
      <c r="F13" s="65">
        <f>VLOOKUP($A13,'Return Data'!$B$7:$R$2700,11,0)</f>
        <v>33.317300000000003</v>
      </c>
      <c r="G13" s="66">
        <f t="shared" si="1"/>
        <v>10</v>
      </c>
      <c r="H13" s="65">
        <f>VLOOKUP($A13,'Return Data'!$B$7:$R$2700,12,0)</f>
        <v>27.4452</v>
      </c>
      <c r="I13" s="66">
        <f t="shared" si="2"/>
        <v>7</v>
      </c>
      <c r="J13" s="65">
        <f>VLOOKUP($A13,'Return Data'!$B$7:$R$2700,13,0)</f>
        <v>15.2875</v>
      </c>
      <c r="K13" s="66">
        <f t="shared" si="3"/>
        <v>6</v>
      </c>
      <c r="L13" s="65">
        <f>VLOOKUP($A13,'Return Data'!$B$7:$R$2700,17,0)</f>
        <v>7.8533999999999997</v>
      </c>
      <c r="M13" s="66">
        <f t="shared" si="4"/>
        <v>9</v>
      </c>
      <c r="N13" s="65">
        <f>VLOOKUP($A13,'Return Data'!$B$7:$R$2700,14,0)</f>
        <v>-0.94789999999999996</v>
      </c>
      <c r="O13" s="66">
        <f t="shared" si="5"/>
        <v>10</v>
      </c>
      <c r="P13" s="65"/>
      <c r="Q13" s="66"/>
      <c r="R13" s="65">
        <f>VLOOKUP($A13,'Return Data'!$B$7:$R$2700,16,0)</f>
        <v>5.6162000000000001</v>
      </c>
      <c r="S13" s="67">
        <f t="shared" si="7"/>
        <v>14</v>
      </c>
    </row>
    <row r="14" spans="1:20" x14ac:dyDescent="0.3">
      <c r="A14" s="63" t="s">
        <v>36</v>
      </c>
      <c r="B14" s="64">
        <f>VLOOKUP($A14,'Return Data'!$B$7:$R$2700,3,0)</f>
        <v>44174</v>
      </c>
      <c r="C14" s="65">
        <f>VLOOKUP($A14,'Return Data'!$B$7:$R$2700,4,0)</f>
        <v>299.15690110927102</v>
      </c>
      <c r="D14" s="65">
        <f>VLOOKUP($A14,'Return Data'!$B$7:$R$2700,10,0)</f>
        <v>22.785</v>
      </c>
      <c r="E14" s="66">
        <f t="shared" si="0"/>
        <v>4</v>
      </c>
      <c r="F14" s="65">
        <f>VLOOKUP($A14,'Return Data'!$B$7:$R$2700,11,0)</f>
        <v>35.146099999999997</v>
      </c>
      <c r="G14" s="66">
        <f t="shared" si="1"/>
        <v>8</v>
      </c>
      <c r="H14" s="65">
        <f>VLOOKUP($A14,'Return Data'!$B$7:$R$2700,12,0)</f>
        <v>20.500599999999999</v>
      </c>
      <c r="I14" s="66">
        <f t="shared" si="2"/>
        <v>14</v>
      </c>
      <c r="J14" s="65">
        <f>VLOOKUP($A14,'Return Data'!$B$7:$R$2700,13,0)</f>
        <v>13.041399999999999</v>
      </c>
      <c r="K14" s="66">
        <f t="shared" si="3"/>
        <v>10</v>
      </c>
      <c r="L14" s="65">
        <f>VLOOKUP($A14,'Return Data'!$B$7:$R$2700,17,0)</f>
        <v>12.5403</v>
      </c>
      <c r="M14" s="66">
        <f t="shared" si="4"/>
        <v>2</v>
      </c>
      <c r="N14" s="65">
        <f>VLOOKUP($A14,'Return Data'!$B$7:$R$2700,14,0)</f>
        <v>4.2808000000000002</v>
      </c>
      <c r="O14" s="66">
        <f t="shared" si="5"/>
        <v>4</v>
      </c>
      <c r="P14" s="65">
        <f>VLOOKUP($A14,'Return Data'!$B$7:$R$2700,15,0)</f>
        <v>12.919</v>
      </c>
      <c r="Q14" s="66">
        <f t="shared" si="6"/>
        <v>1</v>
      </c>
      <c r="R14" s="65">
        <f>VLOOKUP($A14,'Return Data'!$B$7:$R$2700,16,0)</f>
        <v>15.5329</v>
      </c>
      <c r="S14" s="67">
        <f t="shared" si="7"/>
        <v>4</v>
      </c>
    </row>
    <row r="15" spans="1:20" x14ac:dyDescent="0.3">
      <c r="A15" s="63" t="s">
        <v>37</v>
      </c>
      <c r="B15" s="64">
        <f>VLOOKUP($A15,'Return Data'!$B$7:$R$2700,3,0)</f>
        <v>44174</v>
      </c>
      <c r="C15" s="65">
        <f>VLOOKUP($A15,'Return Data'!$B$7:$R$2700,4,0)</f>
        <v>40.366999999999997</v>
      </c>
      <c r="D15" s="65">
        <f>VLOOKUP($A15,'Return Data'!$B$7:$R$2700,10,0)</f>
        <v>18.6602</v>
      </c>
      <c r="E15" s="66">
        <f t="shared" si="0"/>
        <v>10</v>
      </c>
      <c r="F15" s="65">
        <f>VLOOKUP($A15,'Return Data'!$B$7:$R$2700,11,0)</f>
        <v>36.324300000000001</v>
      </c>
      <c r="G15" s="66">
        <f t="shared" si="1"/>
        <v>5</v>
      </c>
      <c r="H15" s="65">
        <f>VLOOKUP($A15,'Return Data'!$B$7:$R$2700,12,0)</f>
        <v>25.0565</v>
      </c>
      <c r="I15" s="66">
        <f t="shared" si="2"/>
        <v>12</v>
      </c>
      <c r="J15" s="65">
        <f>VLOOKUP($A15,'Return Data'!$B$7:$R$2700,13,0)</f>
        <v>13.9152</v>
      </c>
      <c r="K15" s="66">
        <f t="shared" si="3"/>
        <v>8</v>
      </c>
      <c r="L15" s="65">
        <f>VLOOKUP($A15,'Return Data'!$B$7:$R$2700,17,0)</f>
        <v>9.4084000000000003</v>
      </c>
      <c r="M15" s="66">
        <f t="shared" si="4"/>
        <v>5</v>
      </c>
      <c r="N15" s="65">
        <f>VLOOKUP($A15,'Return Data'!$B$7:$R$2700,14,0)</f>
        <v>2.4752000000000001</v>
      </c>
      <c r="O15" s="66">
        <f t="shared" si="5"/>
        <v>7</v>
      </c>
      <c r="P15" s="65">
        <f>VLOOKUP($A15,'Return Data'!$B$7:$R$2700,15,0)</f>
        <v>10.792899999999999</v>
      </c>
      <c r="Q15" s="66">
        <f t="shared" si="6"/>
        <v>4</v>
      </c>
      <c r="R15" s="65">
        <f>VLOOKUP($A15,'Return Data'!$B$7:$R$2700,16,0)</f>
        <v>13.622999999999999</v>
      </c>
      <c r="S15" s="67">
        <f t="shared" si="7"/>
        <v>10</v>
      </c>
    </row>
    <row r="16" spans="1:20" x14ac:dyDescent="0.3">
      <c r="A16" s="63" t="s">
        <v>38</v>
      </c>
      <c r="B16" s="64">
        <f>VLOOKUP($A16,'Return Data'!$B$7:$R$2700,3,0)</f>
        <v>44174</v>
      </c>
      <c r="C16" s="65">
        <f>VLOOKUP($A16,'Return Data'!$B$7:$R$2700,4,0)</f>
        <v>84.649299999999997</v>
      </c>
      <c r="D16" s="65">
        <f>VLOOKUP($A16,'Return Data'!$B$7:$R$2700,10,0)</f>
        <v>19.418299999999999</v>
      </c>
      <c r="E16" s="66">
        <f t="shared" si="0"/>
        <v>8</v>
      </c>
      <c r="F16" s="65">
        <f>VLOOKUP($A16,'Return Data'!$B$7:$R$2700,11,0)</f>
        <v>36.616399999999999</v>
      </c>
      <c r="G16" s="66">
        <f t="shared" si="1"/>
        <v>4</v>
      </c>
      <c r="H16" s="65">
        <f>VLOOKUP($A16,'Return Data'!$B$7:$R$2700,12,0)</f>
        <v>26.4221</v>
      </c>
      <c r="I16" s="66">
        <f t="shared" si="2"/>
        <v>10</v>
      </c>
      <c r="J16" s="65">
        <f>VLOOKUP($A16,'Return Data'!$B$7:$R$2700,13,0)</f>
        <v>15.3241</v>
      </c>
      <c r="K16" s="66">
        <f t="shared" si="3"/>
        <v>5</v>
      </c>
      <c r="L16" s="65">
        <f>VLOOKUP($A16,'Return Data'!$B$7:$R$2700,17,0)</f>
        <v>10.879099999999999</v>
      </c>
      <c r="M16" s="66">
        <f t="shared" si="4"/>
        <v>4</v>
      </c>
      <c r="N16" s="65">
        <f>VLOOKUP($A16,'Return Data'!$B$7:$R$2700,14,0)</f>
        <v>4.5709999999999997</v>
      </c>
      <c r="O16" s="66">
        <f t="shared" si="5"/>
        <v>3</v>
      </c>
      <c r="P16" s="65">
        <f>VLOOKUP($A16,'Return Data'!$B$7:$R$2700,15,0)</f>
        <v>10.212899999999999</v>
      </c>
      <c r="Q16" s="66">
        <f t="shared" si="6"/>
        <v>5</v>
      </c>
      <c r="R16" s="65">
        <f>VLOOKUP($A16,'Return Data'!$B$7:$R$2700,16,0)</f>
        <v>14.759499999999999</v>
      </c>
      <c r="S16" s="67">
        <f t="shared" si="7"/>
        <v>5</v>
      </c>
    </row>
    <row r="17" spans="1:19" x14ac:dyDescent="0.3">
      <c r="A17" s="63" t="s">
        <v>39</v>
      </c>
      <c r="B17" s="64">
        <f>VLOOKUP($A17,'Return Data'!$B$7:$R$2700,3,0)</f>
        <v>44174</v>
      </c>
      <c r="C17" s="65">
        <f>VLOOKUP($A17,'Return Data'!$B$7:$R$2700,4,0)</f>
        <v>58.86</v>
      </c>
      <c r="D17" s="65">
        <f>VLOOKUP($A17,'Return Data'!$B$7:$R$2700,10,0)</f>
        <v>22.906700000000001</v>
      </c>
      <c r="E17" s="66">
        <f t="shared" si="0"/>
        <v>3</v>
      </c>
      <c r="F17" s="65">
        <f>VLOOKUP($A17,'Return Data'!$B$7:$R$2700,11,0)</f>
        <v>35.778500000000001</v>
      </c>
      <c r="G17" s="66">
        <f t="shared" si="1"/>
        <v>6</v>
      </c>
      <c r="H17" s="65">
        <f>VLOOKUP($A17,'Return Data'!$B$7:$R$2700,12,0)</f>
        <v>31.062100000000001</v>
      </c>
      <c r="I17" s="66">
        <f t="shared" si="2"/>
        <v>4</v>
      </c>
      <c r="J17" s="65">
        <f>VLOOKUP($A17,'Return Data'!$B$7:$R$2700,13,0)</f>
        <v>13.040100000000001</v>
      </c>
      <c r="K17" s="66">
        <f t="shared" si="3"/>
        <v>11</v>
      </c>
      <c r="L17" s="65">
        <f>VLOOKUP($A17,'Return Data'!$B$7:$R$2700,17,0)</f>
        <v>5.7690000000000001</v>
      </c>
      <c r="M17" s="66">
        <f t="shared" si="4"/>
        <v>13</v>
      </c>
      <c r="N17" s="65">
        <f>VLOOKUP($A17,'Return Data'!$B$7:$R$2700,14,0)</f>
        <v>3.9702999999999999</v>
      </c>
      <c r="O17" s="66">
        <f t="shared" si="5"/>
        <v>5</v>
      </c>
      <c r="P17" s="65">
        <f>VLOOKUP($A17,'Return Data'!$B$7:$R$2700,15,0)</f>
        <v>9.4771000000000001</v>
      </c>
      <c r="Q17" s="66">
        <f t="shared" si="6"/>
        <v>8</v>
      </c>
      <c r="R17" s="65">
        <f>VLOOKUP($A17,'Return Data'!$B$7:$R$2700,16,0)</f>
        <v>12.555400000000001</v>
      </c>
      <c r="S17" s="67">
        <f t="shared" si="7"/>
        <v>11</v>
      </c>
    </row>
    <row r="18" spans="1:19" x14ac:dyDescent="0.3">
      <c r="A18" s="63" t="s">
        <v>40</v>
      </c>
      <c r="B18" s="64">
        <f>VLOOKUP($A18,'Return Data'!$B$7:$R$2700,3,0)</f>
        <v>44174</v>
      </c>
      <c r="C18" s="65">
        <f>VLOOKUP($A18,'Return Data'!$B$7:$R$2700,4,0)</f>
        <v>151.64269999999999</v>
      </c>
      <c r="D18" s="65">
        <f>VLOOKUP($A18,'Return Data'!$B$7:$R$2700,10,0)</f>
        <v>17.461600000000001</v>
      </c>
      <c r="E18" s="66">
        <f t="shared" si="0"/>
        <v>13</v>
      </c>
      <c r="F18" s="65">
        <f>VLOOKUP($A18,'Return Data'!$B$7:$R$2700,11,0)</f>
        <v>29.439499999999999</v>
      </c>
      <c r="G18" s="66">
        <f t="shared" si="1"/>
        <v>13</v>
      </c>
      <c r="H18" s="65">
        <f>VLOOKUP($A18,'Return Data'!$B$7:$R$2700,12,0)</f>
        <v>27.380299999999998</v>
      </c>
      <c r="I18" s="66">
        <f t="shared" si="2"/>
        <v>8</v>
      </c>
      <c r="J18" s="65">
        <f>VLOOKUP($A18,'Return Data'!$B$7:$R$2700,13,0)</f>
        <v>11.059699999999999</v>
      </c>
      <c r="K18" s="66">
        <f t="shared" si="3"/>
        <v>14</v>
      </c>
      <c r="L18" s="65">
        <f>VLOOKUP($A18,'Return Data'!$B$7:$R$2700,17,0)</f>
        <v>9.1809999999999992</v>
      </c>
      <c r="M18" s="66">
        <f t="shared" si="4"/>
        <v>8</v>
      </c>
      <c r="N18" s="65">
        <f>VLOOKUP($A18,'Return Data'!$B$7:$R$2700,14,0)</f>
        <v>3.5101</v>
      </c>
      <c r="O18" s="66">
        <f t="shared" si="5"/>
        <v>6</v>
      </c>
      <c r="P18" s="65">
        <f>VLOOKUP($A18,'Return Data'!$B$7:$R$2700,15,0)</f>
        <v>12.8775</v>
      </c>
      <c r="Q18" s="66">
        <f t="shared" si="6"/>
        <v>2</v>
      </c>
      <c r="R18" s="65">
        <f>VLOOKUP($A18,'Return Data'!$B$7:$R$2700,16,0)</f>
        <v>17.963999999999999</v>
      </c>
      <c r="S18" s="67">
        <f t="shared" si="7"/>
        <v>2</v>
      </c>
    </row>
    <row r="19" spans="1:19" x14ac:dyDescent="0.3">
      <c r="A19" s="63" t="s">
        <v>41</v>
      </c>
      <c r="B19" s="64">
        <f>VLOOKUP($A19,'Return Data'!$B$7:$R$2700,3,0)</f>
        <v>44174</v>
      </c>
      <c r="C19" s="65">
        <f>VLOOKUP($A19,'Return Data'!$B$7:$R$2700,4,0)</f>
        <v>11.148199999999999</v>
      </c>
      <c r="D19" s="65">
        <f>VLOOKUP($A19,'Return Data'!$B$7:$R$2700,10,0)</f>
        <v>15.6152</v>
      </c>
      <c r="E19" s="66">
        <f t="shared" si="0"/>
        <v>15</v>
      </c>
      <c r="F19" s="65">
        <f>VLOOKUP($A19,'Return Data'!$B$7:$R$2700,11,0)</f>
        <v>25.946999999999999</v>
      </c>
      <c r="G19" s="66">
        <f t="shared" si="1"/>
        <v>15</v>
      </c>
      <c r="H19" s="65">
        <f>VLOOKUP($A19,'Return Data'!$B$7:$R$2700,12,0)</f>
        <v>19.121200000000002</v>
      </c>
      <c r="I19" s="66">
        <f t="shared" si="2"/>
        <v>16</v>
      </c>
      <c r="J19" s="65">
        <f>VLOOKUP($A19,'Return Data'!$B$7:$R$2700,13,0)</f>
        <v>7.9405000000000001</v>
      </c>
      <c r="K19" s="66">
        <f t="shared" si="3"/>
        <v>16</v>
      </c>
      <c r="L19" s="65">
        <f>VLOOKUP($A19,'Return Data'!$B$7:$R$2700,17,0)</f>
        <v>9.3850999999999996</v>
      </c>
      <c r="M19" s="66">
        <f t="shared" ref="M19:M20" si="9">RANK(L19,L$8:L$23,0)</f>
        <v>6</v>
      </c>
      <c r="N19" s="65"/>
      <c r="O19" s="66"/>
      <c r="P19" s="65"/>
      <c r="Q19" s="66"/>
      <c r="R19" s="65">
        <f>VLOOKUP($A19,'Return Data'!$B$7:$R$2700,16,0)</f>
        <v>4.6115000000000004</v>
      </c>
      <c r="S19" s="67">
        <f t="shared" si="7"/>
        <v>15</v>
      </c>
    </row>
    <row r="20" spans="1:19" x14ac:dyDescent="0.3">
      <c r="A20" s="63" t="s">
        <v>42</v>
      </c>
      <c r="B20" s="64">
        <f>VLOOKUP($A20,'Return Data'!$B$7:$R$2700,3,0)</f>
        <v>44174</v>
      </c>
      <c r="C20" s="65">
        <f>VLOOKUP($A20,'Return Data'!$B$7:$R$2700,4,0)</f>
        <v>10.8727</v>
      </c>
      <c r="D20" s="65">
        <f>VLOOKUP($A20,'Return Data'!$B$7:$R$2700,10,0)</f>
        <v>15.3003</v>
      </c>
      <c r="E20" s="66">
        <f t="shared" si="0"/>
        <v>16</v>
      </c>
      <c r="F20" s="65">
        <f>VLOOKUP($A20,'Return Data'!$B$7:$R$2700,11,0)</f>
        <v>25.290400000000002</v>
      </c>
      <c r="G20" s="66">
        <f t="shared" si="1"/>
        <v>16</v>
      </c>
      <c r="H20" s="65">
        <f>VLOOKUP($A20,'Return Data'!$B$7:$R$2700,12,0)</f>
        <v>19.426400000000001</v>
      </c>
      <c r="I20" s="66">
        <f t="shared" si="2"/>
        <v>15</v>
      </c>
      <c r="J20" s="65">
        <f>VLOOKUP($A20,'Return Data'!$B$7:$R$2700,13,0)</f>
        <v>8.8053000000000008</v>
      </c>
      <c r="K20" s="66">
        <f t="shared" si="3"/>
        <v>15</v>
      </c>
      <c r="L20" s="65">
        <f>VLOOKUP($A20,'Return Data'!$B$7:$R$2700,17,0)</f>
        <v>9.2081</v>
      </c>
      <c r="M20" s="66">
        <f t="shared" si="9"/>
        <v>7</v>
      </c>
      <c r="N20" s="65"/>
      <c r="O20" s="66"/>
      <c r="P20" s="65"/>
      <c r="Q20" s="66"/>
      <c r="R20" s="65">
        <f>VLOOKUP($A20,'Return Data'!$B$7:$R$2700,16,0)</f>
        <v>3.6192000000000002</v>
      </c>
      <c r="S20" s="67">
        <f t="shared" si="7"/>
        <v>16</v>
      </c>
    </row>
    <row r="21" spans="1:19" x14ac:dyDescent="0.3">
      <c r="A21" s="63" t="s">
        <v>43</v>
      </c>
      <c r="B21" s="64">
        <f>VLOOKUP($A21,'Return Data'!$B$7:$R$2700,3,0)</f>
        <v>44174</v>
      </c>
      <c r="C21" s="65">
        <f>VLOOKUP($A21,'Return Data'!$B$7:$R$2700,4,0)</f>
        <v>268.37099999999998</v>
      </c>
      <c r="D21" s="65">
        <f>VLOOKUP($A21,'Return Data'!$B$7:$R$2700,10,0)</f>
        <v>25.8583</v>
      </c>
      <c r="E21" s="66">
        <f t="shared" si="0"/>
        <v>1</v>
      </c>
      <c r="F21" s="65">
        <f>VLOOKUP($A21,'Return Data'!$B$7:$R$2700,11,0)</f>
        <v>39.219000000000001</v>
      </c>
      <c r="G21" s="66">
        <f t="shared" si="1"/>
        <v>2</v>
      </c>
      <c r="H21" s="65">
        <f>VLOOKUP($A21,'Return Data'!$B$7:$R$2700,12,0)</f>
        <v>31.9102</v>
      </c>
      <c r="I21" s="66">
        <f t="shared" si="2"/>
        <v>3</v>
      </c>
      <c r="J21" s="65">
        <f>VLOOKUP($A21,'Return Data'!$B$7:$R$2700,13,0)</f>
        <v>13.2133</v>
      </c>
      <c r="K21" s="66">
        <f t="shared" si="3"/>
        <v>9</v>
      </c>
      <c r="L21" s="65">
        <f>VLOOKUP($A21,'Return Data'!$B$7:$R$2700,17,0)</f>
        <v>6.0483000000000002</v>
      </c>
      <c r="M21" s="66">
        <f t="shared" si="4"/>
        <v>12</v>
      </c>
      <c r="N21" s="65">
        <f>VLOOKUP($A21,'Return Data'!$B$7:$R$2700,14,0)</f>
        <v>-0.5998</v>
      </c>
      <c r="O21" s="66">
        <f t="shared" si="5"/>
        <v>9</v>
      </c>
      <c r="P21" s="65">
        <f>VLOOKUP($A21,'Return Data'!$B$7:$R$2700,15,0)</f>
        <v>8.1258999999999997</v>
      </c>
      <c r="Q21" s="66">
        <f t="shared" si="6"/>
        <v>10</v>
      </c>
      <c r="R21" s="65">
        <f>VLOOKUP($A21,'Return Data'!$B$7:$R$2700,16,0)</f>
        <v>16.025300000000001</v>
      </c>
      <c r="S21" s="67">
        <f t="shared" si="7"/>
        <v>3</v>
      </c>
    </row>
    <row r="22" spans="1:19" x14ac:dyDescent="0.3">
      <c r="A22" s="63" t="s">
        <v>44</v>
      </c>
      <c r="B22" s="64">
        <f>VLOOKUP($A22,'Return Data'!$B$7:$R$2700,3,0)</f>
        <v>44174</v>
      </c>
      <c r="C22" s="65">
        <f>VLOOKUP($A22,'Return Data'!$B$7:$R$2700,4,0)</f>
        <v>12.34</v>
      </c>
      <c r="D22" s="65">
        <f>VLOOKUP($A22,'Return Data'!$B$7:$R$2700,10,0)</f>
        <v>17.6358</v>
      </c>
      <c r="E22" s="66">
        <f t="shared" si="0"/>
        <v>12</v>
      </c>
      <c r="F22" s="65">
        <f>VLOOKUP($A22,'Return Data'!$B$7:$R$2700,11,0)</f>
        <v>31.5565</v>
      </c>
      <c r="G22" s="66">
        <f t="shared" si="1"/>
        <v>11</v>
      </c>
      <c r="H22" s="65">
        <f>VLOOKUP($A22,'Return Data'!$B$7:$R$2700,12,0)</f>
        <v>33.261299999999999</v>
      </c>
      <c r="I22" s="66">
        <f t="shared" si="2"/>
        <v>2</v>
      </c>
      <c r="J22" s="65">
        <f>VLOOKUP($A22,'Return Data'!$B$7:$R$2700,13,0)</f>
        <v>17.0778</v>
      </c>
      <c r="K22" s="66">
        <f t="shared" si="3"/>
        <v>3</v>
      </c>
      <c r="L22" s="65"/>
      <c r="M22" s="66"/>
      <c r="N22" s="65"/>
      <c r="O22" s="66"/>
      <c r="P22" s="65"/>
      <c r="Q22" s="66"/>
      <c r="R22" s="65">
        <f>VLOOKUP($A22,'Return Data'!$B$7:$R$2700,16,0)</f>
        <v>11.0061</v>
      </c>
      <c r="S22" s="67">
        <f t="shared" si="7"/>
        <v>12</v>
      </c>
    </row>
    <row r="23" spans="1:19" x14ac:dyDescent="0.3">
      <c r="A23" s="63" t="s">
        <v>45</v>
      </c>
      <c r="B23" s="64">
        <f>VLOOKUP($A23,'Return Data'!$B$7:$R$2700,3,0)</f>
        <v>44174</v>
      </c>
      <c r="C23" s="65">
        <f>VLOOKUP($A23,'Return Data'!$B$7:$R$2700,4,0)</f>
        <v>74.897400000000005</v>
      </c>
      <c r="D23" s="65">
        <f>VLOOKUP($A23,'Return Data'!$B$7:$R$2700,10,0)</f>
        <v>21.7347</v>
      </c>
      <c r="E23" s="66">
        <f t="shared" si="0"/>
        <v>5</v>
      </c>
      <c r="F23" s="65">
        <f>VLOOKUP($A23,'Return Data'!$B$7:$R$2700,11,0)</f>
        <v>34.483600000000003</v>
      </c>
      <c r="G23" s="66">
        <f t="shared" si="1"/>
        <v>9</v>
      </c>
      <c r="H23" s="65">
        <f>VLOOKUP($A23,'Return Data'!$B$7:$R$2700,12,0)</f>
        <v>26.901900000000001</v>
      </c>
      <c r="I23" s="66">
        <f t="shared" si="2"/>
        <v>9</v>
      </c>
      <c r="J23" s="65">
        <f>VLOOKUP($A23,'Return Data'!$B$7:$R$2700,13,0)</f>
        <v>18.944400000000002</v>
      </c>
      <c r="K23" s="66">
        <f t="shared" si="3"/>
        <v>2</v>
      </c>
      <c r="L23" s="65">
        <f>VLOOKUP($A23,'Return Data'!$B$7:$R$2700,17,0)</f>
        <v>15.0174</v>
      </c>
      <c r="M23" s="66">
        <f t="shared" si="4"/>
        <v>1</v>
      </c>
      <c r="N23" s="65">
        <f>VLOOKUP($A23,'Return Data'!$B$7:$R$2700,14,0)</f>
        <v>8.9563000000000006</v>
      </c>
      <c r="O23" s="66">
        <f t="shared" si="5"/>
        <v>1</v>
      </c>
      <c r="P23" s="65">
        <f>VLOOKUP($A23,'Return Data'!$B$7:$R$2700,15,0)</f>
        <v>11.3262</v>
      </c>
      <c r="Q23" s="66">
        <f t="shared" si="6"/>
        <v>3</v>
      </c>
      <c r="R23" s="65">
        <f>VLOOKUP($A23,'Return Data'!$B$7:$R$2700,16,0)</f>
        <v>13.9682</v>
      </c>
      <c r="S23" s="67">
        <f t="shared" si="7"/>
        <v>8</v>
      </c>
    </row>
    <row r="24" spans="1:19" x14ac:dyDescent="0.3">
      <c r="A24" s="69"/>
      <c r="B24" s="70"/>
      <c r="C24" s="70"/>
      <c r="D24" s="71"/>
      <c r="E24" s="70"/>
      <c r="F24" s="71"/>
      <c r="G24" s="70"/>
      <c r="H24" s="71"/>
      <c r="I24" s="70"/>
      <c r="J24" s="71"/>
      <c r="K24" s="70"/>
      <c r="L24" s="71"/>
      <c r="M24" s="70"/>
      <c r="N24" s="71"/>
      <c r="O24" s="70"/>
      <c r="P24" s="71"/>
      <c r="Q24" s="70"/>
      <c r="R24" s="71"/>
      <c r="S24" s="72"/>
    </row>
    <row r="25" spans="1:19" x14ac:dyDescent="0.3">
      <c r="A25" s="73" t="s">
        <v>27</v>
      </c>
      <c r="B25" s="74"/>
      <c r="C25" s="74"/>
      <c r="D25" s="75">
        <f>AVERAGE(D8:D23)</f>
        <v>19.848531249999997</v>
      </c>
      <c r="E25" s="74"/>
      <c r="F25" s="75">
        <f>AVERAGE(F8:F23)</f>
        <v>33.972256250000001</v>
      </c>
      <c r="G25" s="74"/>
      <c r="H25" s="75">
        <f>AVERAGE(H8:H23)</f>
        <v>26.908849999999997</v>
      </c>
      <c r="I25" s="74"/>
      <c r="J25" s="75">
        <f>AVERAGE(J8:J23)</f>
        <v>14.131024999999998</v>
      </c>
      <c r="K25" s="74"/>
      <c r="L25" s="75">
        <f>AVERAGE(L8:L23)</f>
        <v>8.5628733333333322</v>
      </c>
      <c r="M25" s="74"/>
      <c r="N25" s="75">
        <f>AVERAGE(N8:N23)</f>
        <v>2.2662666666666667</v>
      </c>
      <c r="O25" s="74"/>
      <c r="P25" s="75">
        <f>AVERAGE(P8:P23)</f>
        <v>10.120718181818182</v>
      </c>
      <c r="Q25" s="74"/>
      <c r="R25" s="75">
        <f>AVERAGE(R8:R23)</f>
        <v>12.26165625</v>
      </c>
      <c r="S25" s="76"/>
    </row>
    <row r="26" spans="1:19" x14ac:dyDescent="0.3">
      <c r="A26" s="73" t="s">
        <v>28</v>
      </c>
      <c r="B26" s="74"/>
      <c r="C26" s="74"/>
      <c r="D26" s="75">
        <f>MIN(D8:D23)</f>
        <v>15.3003</v>
      </c>
      <c r="E26" s="74"/>
      <c r="F26" s="75">
        <f>MIN(F8:F23)</f>
        <v>25.290400000000002</v>
      </c>
      <c r="G26" s="74"/>
      <c r="H26" s="75">
        <f>MIN(H8:H23)</f>
        <v>19.121200000000002</v>
      </c>
      <c r="I26" s="74"/>
      <c r="J26" s="75">
        <f>MIN(J8:J23)</f>
        <v>7.9405000000000001</v>
      </c>
      <c r="K26" s="74"/>
      <c r="L26" s="75">
        <f>MIN(L8:L23)</f>
        <v>3.07</v>
      </c>
      <c r="M26" s="74"/>
      <c r="N26" s="75">
        <f>MIN(N8:N23)</f>
        <v>-6.4798999999999998</v>
      </c>
      <c r="O26" s="74"/>
      <c r="P26" s="75">
        <f>MIN(P8:P23)</f>
        <v>6.8014000000000001</v>
      </c>
      <c r="Q26" s="74"/>
      <c r="R26" s="75">
        <f>MIN(R8:R23)</f>
        <v>3.6192000000000002</v>
      </c>
      <c r="S26" s="76"/>
    </row>
    <row r="27" spans="1:19" ht="15" thickBot="1" x14ac:dyDescent="0.35">
      <c r="A27" s="77" t="s">
        <v>29</v>
      </c>
      <c r="B27" s="78"/>
      <c r="C27" s="78"/>
      <c r="D27" s="79">
        <f>MAX(D8:D23)</f>
        <v>25.8583</v>
      </c>
      <c r="E27" s="78"/>
      <c r="F27" s="79">
        <f>MAX(F8:F23)</f>
        <v>48.195099999999996</v>
      </c>
      <c r="G27" s="78"/>
      <c r="H27" s="79">
        <f>MAX(H8:H23)</f>
        <v>36.895800000000001</v>
      </c>
      <c r="I27" s="78"/>
      <c r="J27" s="79">
        <f>MAX(J8:J23)</f>
        <v>23.049399999999999</v>
      </c>
      <c r="K27" s="78"/>
      <c r="L27" s="79">
        <f>MAX(L8:L23)</f>
        <v>15.0174</v>
      </c>
      <c r="M27" s="78"/>
      <c r="N27" s="79">
        <f>MAX(N8:N23)</f>
        <v>8.9563000000000006</v>
      </c>
      <c r="O27" s="78"/>
      <c r="P27" s="79">
        <f>MAX(P8:P23)</f>
        <v>12.919</v>
      </c>
      <c r="Q27" s="78"/>
      <c r="R27" s="79">
        <f>MAX(R8:R23)</f>
        <v>19.0318</v>
      </c>
      <c r="S27" s="80"/>
    </row>
    <row r="28" spans="1:19" x14ac:dyDescent="0.3">
      <c r="A28" s="112" t="s">
        <v>432</v>
      </c>
    </row>
    <row r="29" spans="1:19" x14ac:dyDescent="0.3">
      <c r="A29" s="14" t="s">
        <v>340</v>
      </c>
    </row>
  </sheetData>
  <sheetProtection algorithmName="SHA-512" hashValue="EefMkxfDSCE2sp1qbk8ulMYb35eJemlZvQkZ7cd5iyEEWQZDdeR2tK2HOQXi+EZzvL2I36BR/5WoQ7MVANKfUQ==" saltValue="H/ty0eSiTi2jYQM59/Ewkw=="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FF9E9-1121-40F9-A7B6-A92C845ACCEE}">
  <sheetPr codeName="Sheet43"/>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1653</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917</v>
      </c>
      <c r="B8" s="64">
        <f>VLOOKUP($A8,'Return Data'!$B$7:$R$2700,3,0)</f>
        <v>44174</v>
      </c>
      <c r="C8" s="65">
        <f>VLOOKUP($A8,'Return Data'!$B$7:$R$2700,4,0)</f>
        <v>246.68796532638601</v>
      </c>
      <c r="D8" s="65">
        <f>VLOOKUP($A8,'Return Data'!$B$7:$R$2700,10,0)</f>
        <v>23.6602</v>
      </c>
      <c r="E8" s="66">
        <f t="shared" ref="E8:E34" si="0">RANK(D8,D$8:D$34,0)</f>
        <v>2</v>
      </c>
      <c r="F8" s="65">
        <f>VLOOKUP($A8,'Return Data'!$B$7:$R$2700,11,0)</f>
        <v>39.5702</v>
      </c>
      <c r="G8" s="66">
        <f t="shared" ref="G8:G23" si="1">RANK(F8,F$8:F$34,0)</f>
        <v>3</v>
      </c>
      <c r="H8" s="65">
        <f>VLOOKUP($A8,'Return Data'!$B$7:$R$2700,12,0)</f>
        <v>23.8843</v>
      </c>
      <c r="I8" s="66">
        <f t="shared" ref="I8:I23" si="2">RANK(H8,H$8:H$34,0)</f>
        <v>14</v>
      </c>
      <c r="J8" s="65">
        <f>VLOOKUP($A8,'Return Data'!$B$7:$R$2700,13,0)</f>
        <v>16.654499999999999</v>
      </c>
      <c r="K8" s="66">
        <f t="shared" ref="K8:K23" si="3">RANK(J8,J$8:J$34,0)</f>
        <v>10</v>
      </c>
      <c r="L8" s="65">
        <f>VLOOKUP($A8,'Return Data'!$B$7:$R$2700,17,0)</f>
        <v>13.8691</v>
      </c>
      <c r="M8" s="66">
        <f>RANK(L8,L$8:L$34,0)</f>
        <v>11</v>
      </c>
      <c r="N8" s="65">
        <f>VLOOKUP($A8,'Return Data'!$B$7:$R$2700,14,0)</f>
        <v>4.1146000000000003</v>
      </c>
      <c r="O8" s="66">
        <f>RANK(N8,N$8:N$34,0)</f>
        <v>19</v>
      </c>
      <c r="P8" s="65">
        <f>VLOOKUP($A8,'Return Data'!$B$7:$R$2700,15,0)</f>
        <v>12.650600000000001</v>
      </c>
      <c r="Q8" s="66">
        <f>RANK(P8,P$8:P$34,0)</f>
        <v>12</v>
      </c>
      <c r="R8" s="65">
        <f>VLOOKUP($A8,'Return Data'!$B$7:$R$2700,16,0)</f>
        <v>15.440899999999999</v>
      </c>
      <c r="S8" s="67">
        <f t="shared" ref="S8:S34" si="4">RANK(R8,R$8:R$34,0)</f>
        <v>10</v>
      </c>
    </row>
    <row r="9" spans="1:20" x14ac:dyDescent="0.3">
      <c r="A9" s="63" t="s">
        <v>918</v>
      </c>
      <c r="B9" s="64">
        <f>VLOOKUP($A9,'Return Data'!$B$7:$R$2700,3,0)</f>
        <v>44174</v>
      </c>
      <c r="C9" s="65">
        <f>VLOOKUP($A9,'Return Data'!$B$7:$R$2700,4,0)</f>
        <v>14.91</v>
      </c>
      <c r="D9" s="65">
        <f>VLOOKUP($A9,'Return Data'!$B$7:$R$2700,10,0)</f>
        <v>18.6158</v>
      </c>
      <c r="E9" s="66">
        <f t="shared" si="0"/>
        <v>20</v>
      </c>
      <c r="F9" s="65">
        <f>VLOOKUP($A9,'Return Data'!$B$7:$R$2700,11,0)</f>
        <v>32.533299999999997</v>
      </c>
      <c r="G9" s="66">
        <f t="shared" si="1"/>
        <v>21</v>
      </c>
      <c r="H9" s="65">
        <f>VLOOKUP($A9,'Return Data'!$B$7:$R$2700,12,0)</f>
        <v>27.0017</v>
      </c>
      <c r="I9" s="66">
        <f t="shared" si="2"/>
        <v>7</v>
      </c>
      <c r="J9" s="65">
        <f>VLOOKUP($A9,'Return Data'!$B$7:$R$2700,13,0)</f>
        <v>25.3995</v>
      </c>
      <c r="K9" s="66">
        <f t="shared" si="3"/>
        <v>1</v>
      </c>
      <c r="L9" s="65"/>
      <c r="M9" s="66"/>
      <c r="N9" s="65"/>
      <c r="O9" s="66"/>
      <c r="P9" s="65"/>
      <c r="Q9" s="66"/>
      <c r="R9" s="65">
        <f>VLOOKUP($A9,'Return Data'!$B$7:$R$2700,16,0)</f>
        <v>20.582100000000001</v>
      </c>
      <c r="S9" s="67">
        <f t="shared" si="4"/>
        <v>4</v>
      </c>
    </row>
    <row r="10" spans="1:20" x14ac:dyDescent="0.3">
      <c r="A10" s="63" t="s">
        <v>920</v>
      </c>
      <c r="B10" s="64">
        <f>VLOOKUP($A10,'Return Data'!$B$7:$R$2700,3,0)</f>
        <v>44174</v>
      </c>
      <c r="C10" s="65">
        <f>VLOOKUP($A10,'Return Data'!$B$7:$R$2700,4,0)</f>
        <v>44.59</v>
      </c>
      <c r="D10" s="65">
        <f>VLOOKUP($A10,'Return Data'!$B$7:$R$2700,10,0)</f>
        <v>20.415900000000001</v>
      </c>
      <c r="E10" s="66">
        <f t="shared" si="0"/>
        <v>11</v>
      </c>
      <c r="F10" s="65">
        <f>VLOOKUP($A10,'Return Data'!$B$7:$R$2700,11,0)</f>
        <v>33.984400000000001</v>
      </c>
      <c r="G10" s="66">
        <f t="shared" si="1"/>
        <v>15</v>
      </c>
      <c r="H10" s="65">
        <f>VLOOKUP($A10,'Return Data'!$B$7:$R$2700,12,0)</f>
        <v>21.863900000000001</v>
      </c>
      <c r="I10" s="66">
        <f t="shared" si="2"/>
        <v>21</v>
      </c>
      <c r="J10" s="65">
        <f>VLOOKUP($A10,'Return Data'!$B$7:$R$2700,13,0)</f>
        <v>17.373000000000001</v>
      </c>
      <c r="K10" s="66">
        <f t="shared" si="3"/>
        <v>9</v>
      </c>
      <c r="L10" s="65">
        <f>VLOOKUP($A10,'Return Data'!$B$7:$R$2700,17,0)</f>
        <v>14.372199999999999</v>
      </c>
      <c r="M10" s="66">
        <f t="shared" ref="M10:M16" si="5">RANK(L10,L$8:L$34,0)</f>
        <v>10</v>
      </c>
      <c r="N10" s="65">
        <f>VLOOKUP($A10,'Return Data'!$B$7:$R$2700,14,0)</f>
        <v>4.2295999999999996</v>
      </c>
      <c r="O10" s="66">
        <f t="shared" ref="O10:O16" si="6">RANK(N10,N$8:N$34,0)</f>
        <v>18</v>
      </c>
      <c r="P10" s="65">
        <f>VLOOKUP($A10,'Return Data'!$B$7:$R$2700,15,0)</f>
        <v>10.7807</v>
      </c>
      <c r="Q10" s="66">
        <f>RANK(P10,P$8:P$34,0)</f>
        <v>16</v>
      </c>
      <c r="R10" s="65">
        <f>VLOOKUP($A10,'Return Data'!$B$7:$R$2700,16,0)</f>
        <v>11.758800000000001</v>
      </c>
      <c r="S10" s="67">
        <f t="shared" si="4"/>
        <v>23</v>
      </c>
    </row>
    <row r="11" spans="1:20" x14ac:dyDescent="0.3">
      <c r="A11" s="63" t="s">
        <v>922</v>
      </c>
      <c r="B11" s="64">
        <f>VLOOKUP($A11,'Return Data'!$B$7:$R$2700,3,0)</f>
        <v>44174</v>
      </c>
      <c r="C11" s="65">
        <f>VLOOKUP($A11,'Return Data'!$B$7:$R$2700,4,0)</f>
        <v>127.3</v>
      </c>
      <c r="D11" s="65">
        <f>VLOOKUP($A11,'Return Data'!$B$7:$R$2700,10,0)</f>
        <v>20.048999999999999</v>
      </c>
      <c r="E11" s="66">
        <f t="shared" si="0"/>
        <v>14</v>
      </c>
      <c r="F11" s="65">
        <f>VLOOKUP($A11,'Return Data'!$B$7:$R$2700,11,0)</f>
        <v>37.073300000000003</v>
      </c>
      <c r="G11" s="66">
        <f t="shared" si="1"/>
        <v>5</v>
      </c>
      <c r="H11" s="65">
        <f>VLOOKUP($A11,'Return Data'!$B$7:$R$2700,12,0)</f>
        <v>26.077100000000002</v>
      </c>
      <c r="I11" s="66">
        <f t="shared" si="2"/>
        <v>9</v>
      </c>
      <c r="J11" s="65">
        <f>VLOOKUP($A11,'Return Data'!$B$7:$R$2700,13,0)</f>
        <v>24.28</v>
      </c>
      <c r="K11" s="66">
        <f t="shared" si="3"/>
        <v>3</v>
      </c>
      <c r="L11" s="65">
        <f>VLOOKUP($A11,'Return Data'!$B$7:$R$2700,17,0)</f>
        <v>17.488900000000001</v>
      </c>
      <c r="M11" s="66">
        <f t="shared" si="5"/>
        <v>2</v>
      </c>
      <c r="N11" s="65">
        <f>VLOOKUP($A11,'Return Data'!$B$7:$R$2700,14,0)</f>
        <v>8.8831000000000007</v>
      </c>
      <c r="O11" s="66">
        <f t="shared" si="6"/>
        <v>5</v>
      </c>
      <c r="P11" s="65">
        <f>VLOOKUP($A11,'Return Data'!$B$7:$R$2700,15,0)</f>
        <v>15.7151</v>
      </c>
      <c r="Q11" s="66">
        <f>RANK(P11,P$8:P$34,0)</f>
        <v>3</v>
      </c>
      <c r="R11" s="65">
        <f>VLOOKUP($A11,'Return Data'!$B$7:$R$2700,16,0)</f>
        <v>21.152999999999999</v>
      </c>
      <c r="S11" s="67">
        <f t="shared" si="4"/>
        <v>2</v>
      </c>
    </row>
    <row r="12" spans="1:20" x14ac:dyDescent="0.3">
      <c r="A12" s="63" t="s">
        <v>924</v>
      </c>
      <c r="B12" s="64">
        <f>VLOOKUP($A12,'Return Data'!$B$7:$R$2700,3,0)</f>
        <v>44174</v>
      </c>
      <c r="C12" s="65">
        <f>VLOOKUP($A12,'Return Data'!$B$7:$R$2700,4,0)</f>
        <v>280.52499999999998</v>
      </c>
      <c r="D12" s="65">
        <f>VLOOKUP($A12,'Return Data'!$B$7:$R$2700,10,0)</f>
        <v>20.853400000000001</v>
      </c>
      <c r="E12" s="66">
        <f t="shared" si="0"/>
        <v>9</v>
      </c>
      <c r="F12" s="65">
        <f>VLOOKUP($A12,'Return Data'!$B$7:$R$2700,11,0)</f>
        <v>34.094200000000001</v>
      </c>
      <c r="G12" s="66">
        <f t="shared" si="1"/>
        <v>14</v>
      </c>
      <c r="H12" s="65">
        <f>VLOOKUP($A12,'Return Data'!$B$7:$R$2700,12,0)</f>
        <v>23.615200000000002</v>
      </c>
      <c r="I12" s="66">
        <f t="shared" si="2"/>
        <v>16</v>
      </c>
      <c r="J12" s="65">
        <f>VLOOKUP($A12,'Return Data'!$B$7:$R$2700,13,0)</f>
        <v>14.950900000000001</v>
      </c>
      <c r="K12" s="66">
        <f t="shared" si="3"/>
        <v>15</v>
      </c>
      <c r="L12" s="65">
        <f>VLOOKUP($A12,'Return Data'!$B$7:$R$2700,17,0)</f>
        <v>14.7166</v>
      </c>
      <c r="M12" s="66">
        <f t="shared" si="5"/>
        <v>9</v>
      </c>
      <c r="N12" s="65">
        <f>VLOOKUP($A12,'Return Data'!$B$7:$R$2700,14,0)</f>
        <v>6.3733000000000004</v>
      </c>
      <c r="O12" s="66">
        <f t="shared" si="6"/>
        <v>11</v>
      </c>
      <c r="P12" s="65">
        <f>VLOOKUP($A12,'Return Data'!$B$7:$R$2700,15,0)</f>
        <v>13.951499999999999</v>
      </c>
      <c r="Q12" s="66">
        <f>RANK(P12,P$8:P$34,0)</f>
        <v>7</v>
      </c>
      <c r="R12" s="65">
        <f>VLOOKUP($A12,'Return Data'!$B$7:$R$2700,16,0)</f>
        <v>15.2896</v>
      </c>
      <c r="S12" s="67">
        <f t="shared" si="4"/>
        <v>11</v>
      </c>
    </row>
    <row r="13" spans="1:20" x14ac:dyDescent="0.3">
      <c r="A13" s="63" t="s">
        <v>926</v>
      </c>
      <c r="B13" s="64">
        <f>VLOOKUP($A13,'Return Data'!$B$7:$R$2700,3,0)</f>
        <v>44174</v>
      </c>
      <c r="C13" s="65">
        <f>VLOOKUP($A13,'Return Data'!$B$7:$R$2700,4,0)</f>
        <v>41.11</v>
      </c>
      <c r="D13" s="65">
        <f>VLOOKUP($A13,'Return Data'!$B$7:$R$2700,10,0)</f>
        <v>18.469200000000001</v>
      </c>
      <c r="E13" s="66">
        <f t="shared" si="0"/>
        <v>21</v>
      </c>
      <c r="F13" s="65">
        <f>VLOOKUP($A13,'Return Data'!$B$7:$R$2700,11,0)</f>
        <v>35.216900000000003</v>
      </c>
      <c r="G13" s="66">
        <f t="shared" si="1"/>
        <v>10</v>
      </c>
      <c r="H13" s="65">
        <f>VLOOKUP($A13,'Return Data'!$B$7:$R$2700,12,0)</f>
        <v>22.921900000000001</v>
      </c>
      <c r="I13" s="66">
        <f t="shared" si="2"/>
        <v>18</v>
      </c>
      <c r="J13" s="65">
        <f>VLOOKUP($A13,'Return Data'!$B$7:$R$2700,13,0)</f>
        <v>17.770099999999999</v>
      </c>
      <c r="K13" s="66">
        <f t="shared" si="3"/>
        <v>8</v>
      </c>
      <c r="L13" s="65">
        <f>VLOOKUP($A13,'Return Data'!$B$7:$R$2700,17,0)</f>
        <v>15.1874</v>
      </c>
      <c r="M13" s="66">
        <f t="shared" si="5"/>
        <v>6</v>
      </c>
      <c r="N13" s="65">
        <f>VLOOKUP($A13,'Return Data'!$B$7:$R$2700,14,0)</f>
        <v>9.4802</v>
      </c>
      <c r="O13" s="66">
        <f t="shared" si="6"/>
        <v>2</v>
      </c>
      <c r="P13" s="65">
        <f>VLOOKUP($A13,'Return Data'!$B$7:$R$2700,15,0)</f>
        <v>13.2897</v>
      </c>
      <c r="Q13" s="66">
        <f>RANK(P13,P$8:P$34,0)</f>
        <v>9</v>
      </c>
      <c r="R13" s="65">
        <f>VLOOKUP($A13,'Return Data'!$B$7:$R$2700,16,0)</f>
        <v>14.229900000000001</v>
      </c>
      <c r="S13" s="67">
        <f t="shared" si="4"/>
        <v>15</v>
      </c>
    </row>
    <row r="14" spans="1:20" x14ac:dyDescent="0.3">
      <c r="A14" s="63" t="s">
        <v>928</v>
      </c>
      <c r="B14" s="64">
        <f>VLOOKUP($A14,'Return Data'!$B$7:$R$2700,3,0)</f>
        <v>44174</v>
      </c>
      <c r="C14" s="65">
        <f>VLOOKUP($A14,'Return Data'!$B$7:$R$2700,4,0)</f>
        <v>18.223700000000001</v>
      </c>
      <c r="D14" s="65">
        <f>VLOOKUP($A14,'Return Data'!$B$7:$R$2700,10,0)</f>
        <v>15.9099</v>
      </c>
      <c r="E14" s="66">
        <f t="shared" si="0"/>
        <v>26</v>
      </c>
      <c r="F14" s="65">
        <f>VLOOKUP($A14,'Return Data'!$B$7:$R$2700,11,0)</f>
        <v>30.023499999999999</v>
      </c>
      <c r="G14" s="66">
        <f t="shared" si="1"/>
        <v>25</v>
      </c>
      <c r="H14" s="65">
        <f>VLOOKUP($A14,'Return Data'!$B$7:$R$2700,12,0)</f>
        <v>16.838799999999999</v>
      </c>
      <c r="I14" s="66">
        <f t="shared" si="2"/>
        <v>26</v>
      </c>
      <c r="J14" s="65">
        <f>VLOOKUP($A14,'Return Data'!$B$7:$R$2700,13,0)</f>
        <v>8.9830000000000005</v>
      </c>
      <c r="K14" s="66">
        <f t="shared" si="3"/>
        <v>25</v>
      </c>
      <c r="L14" s="65">
        <f>VLOOKUP($A14,'Return Data'!$B$7:$R$2700,17,0)</f>
        <v>11.4008</v>
      </c>
      <c r="M14" s="66">
        <f t="shared" si="5"/>
        <v>14</v>
      </c>
      <c r="N14" s="65">
        <f>VLOOKUP($A14,'Return Data'!$B$7:$R$2700,14,0)</f>
        <v>4.9981999999999998</v>
      </c>
      <c r="O14" s="66">
        <f t="shared" si="6"/>
        <v>14</v>
      </c>
      <c r="P14" s="65"/>
      <c r="Q14" s="66"/>
      <c r="R14" s="65">
        <f>VLOOKUP($A14,'Return Data'!$B$7:$R$2700,16,0)</f>
        <v>12.7232</v>
      </c>
      <c r="S14" s="67">
        <f t="shared" si="4"/>
        <v>19</v>
      </c>
    </row>
    <row r="15" spans="1:20" x14ac:dyDescent="0.3">
      <c r="A15" s="63" t="s">
        <v>931</v>
      </c>
      <c r="B15" s="64">
        <f>VLOOKUP($A15,'Return Data'!$B$7:$R$2700,3,0)</f>
        <v>44174</v>
      </c>
      <c r="C15" s="65">
        <f>VLOOKUP($A15,'Return Data'!$B$7:$R$2700,4,0)</f>
        <v>93.785200000000003</v>
      </c>
      <c r="D15" s="65">
        <f>VLOOKUP($A15,'Return Data'!$B$7:$R$2700,10,0)</f>
        <v>26.7438</v>
      </c>
      <c r="E15" s="66">
        <f t="shared" si="0"/>
        <v>1</v>
      </c>
      <c r="F15" s="65">
        <f>VLOOKUP($A15,'Return Data'!$B$7:$R$2700,11,0)</f>
        <v>41.694299999999998</v>
      </c>
      <c r="G15" s="66">
        <f t="shared" si="1"/>
        <v>1</v>
      </c>
      <c r="H15" s="65">
        <f>VLOOKUP($A15,'Return Data'!$B$7:$R$2700,12,0)</f>
        <v>27.743300000000001</v>
      </c>
      <c r="I15" s="66">
        <f t="shared" si="2"/>
        <v>6</v>
      </c>
      <c r="J15" s="65">
        <f>VLOOKUP($A15,'Return Data'!$B$7:$R$2700,13,0)</f>
        <v>13.972200000000001</v>
      </c>
      <c r="K15" s="66">
        <f t="shared" si="3"/>
        <v>18</v>
      </c>
      <c r="L15" s="65">
        <f>VLOOKUP($A15,'Return Data'!$B$7:$R$2700,17,0)</f>
        <v>9.1119000000000003</v>
      </c>
      <c r="M15" s="66">
        <f t="shared" si="5"/>
        <v>21</v>
      </c>
      <c r="N15" s="65">
        <f>VLOOKUP($A15,'Return Data'!$B$7:$R$2700,14,0)</f>
        <v>4.2678000000000003</v>
      </c>
      <c r="O15" s="66">
        <f t="shared" si="6"/>
        <v>17</v>
      </c>
      <c r="P15" s="65">
        <f>VLOOKUP($A15,'Return Data'!$B$7:$R$2700,15,0)</f>
        <v>9.1024999999999991</v>
      </c>
      <c r="Q15" s="66">
        <f>RANK(P15,P$8:P$34,0)</f>
        <v>19</v>
      </c>
      <c r="R15" s="65">
        <f>VLOOKUP($A15,'Return Data'!$B$7:$R$2700,16,0)</f>
        <v>12.936400000000001</v>
      </c>
      <c r="S15" s="67">
        <f t="shared" si="4"/>
        <v>18</v>
      </c>
    </row>
    <row r="16" spans="1:20" x14ac:dyDescent="0.3">
      <c r="A16" s="63" t="s">
        <v>932</v>
      </c>
      <c r="B16" s="64">
        <f>VLOOKUP($A16,'Return Data'!$B$7:$R$2700,3,0)</f>
        <v>44174</v>
      </c>
      <c r="C16" s="65">
        <f>VLOOKUP($A16,'Return Data'!$B$7:$R$2700,4,0)</f>
        <v>129.636</v>
      </c>
      <c r="D16" s="65">
        <f>VLOOKUP($A16,'Return Data'!$B$7:$R$2700,10,0)</f>
        <v>19.903400000000001</v>
      </c>
      <c r="E16" s="66">
        <f t="shared" si="0"/>
        <v>15</v>
      </c>
      <c r="F16" s="65">
        <f>VLOOKUP($A16,'Return Data'!$B$7:$R$2700,11,0)</f>
        <v>35.336399999999998</v>
      </c>
      <c r="G16" s="66">
        <f t="shared" si="1"/>
        <v>9</v>
      </c>
      <c r="H16" s="65">
        <f>VLOOKUP($A16,'Return Data'!$B$7:$R$2700,12,0)</f>
        <v>29.1877</v>
      </c>
      <c r="I16" s="66">
        <f t="shared" si="2"/>
        <v>3</v>
      </c>
      <c r="J16" s="65">
        <f>VLOOKUP($A16,'Return Data'!$B$7:$R$2700,13,0)</f>
        <v>12.6104</v>
      </c>
      <c r="K16" s="66">
        <f t="shared" si="3"/>
        <v>22</v>
      </c>
      <c r="L16" s="65">
        <f>VLOOKUP($A16,'Return Data'!$B$7:$R$2700,17,0)</f>
        <v>10.5959</v>
      </c>
      <c r="M16" s="66">
        <f t="shared" si="5"/>
        <v>16</v>
      </c>
      <c r="N16" s="65">
        <f>VLOOKUP($A16,'Return Data'!$B$7:$R$2700,14,0)</f>
        <v>4.9284999999999997</v>
      </c>
      <c r="O16" s="66">
        <f t="shared" si="6"/>
        <v>15</v>
      </c>
      <c r="P16" s="65">
        <f>VLOOKUP($A16,'Return Data'!$B$7:$R$2700,15,0)</f>
        <v>9.3362999999999996</v>
      </c>
      <c r="Q16" s="66">
        <f>RANK(P16,P$8:P$34,0)</f>
        <v>18</v>
      </c>
      <c r="R16" s="65">
        <f>VLOOKUP($A16,'Return Data'!$B$7:$R$2700,16,0)</f>
        <v>8.6801999999999992</v>
      </c>
      <c r="S16" s="67">
        <f t="shared" si="4"/>
        <v>27</v>
      </c>
    </row>
    <row r="17" spans="1:19" x14ac:dyDescent="0.3">
      <c r="A17" s="63" t="s">
        <v>934</v>
      </c>
      <c r="B17" s="64">
        <f>VLOOKUP($A17,'Return Data'!$B$7:$R$2700,3,0)</f>
        <v>44174</v>
      </c>
      <c r="C17" s="65">
        <f>VLOOKUP($A17,'Return Data'!$B$7:$R$2700,4,0)</f>
        <v>12.004099999999999</v>
      </c>
      <c r="D17" s="65">
        <f>VLOOKUP($A17,'Return Data'!$B$7:$R$2700,10,0)</f>
        <v>20.854299999999999</v>
      </c>
      <c r="E17" s="66">
        <f t="shared" si="0"/>
        <v>8</v>
      </c>
      <c r="F17" s="65">
        <f>VLOOKUP($A17,'Return Data'!$B$7:$R$2700,11,0)</f>
        <v>35.061199999999999</v>
      </c>
      <c r="G17" s="66">
        <f t="shared" si="1"/>
        <v>11</v>
      </c>
      <c r="H17" s="65">
        <f>VLOOKUP($A17,'Return Data'!$B$7:$R$2700,12,0)</f>
        <v>22.180399999999999</v>
      </c>
      <c r="I17" s="66">
        <f t="shared" si="2"/>
        <v>20</v>
      </c>
      <c r="J17" s="65">
        <f>VLOOKUP($A17,'Return Data'!$B$7:$R$2700,13,0)</f>
        <v>15.393000000000001</v>
      </c>
      <c r="K17" s="66">
        <f t="shared" si="3"/>
        <v>14</v>
      </c>
      <c r="L17" s="65"/>
      <c r="M17" s="66"/>
      <c r="N17" s="65"/>
      <c r="O17" s="66"/>
      <c r="P17" s="65"/>
      <c r="Q17" s="66"/>
      <c r="R17" s="65">
        <f>VLOOKUP($A17,'Return Data'!$B$7:$R$2700,16,0)</f>
        <v>11.3146</v>
      </c>
      <c r="S17" s="67">
        <f t="shared" si="4"/>
        <v>24</v>
      </c>
    </row>
    <row r="18" spans="1:19" x14ac:dyDescent="0.3">
      <c r="A18" s="63" t="s">
        <v>937</v>
      </c>
      <c r="B18" s="64">
        <f>VLOOKUP($A18,'Return Data'!$B$7:$R$2700,3,0)</f>
        <v>44174</v>
      </c>
      <c r="C18" s="65">
        <f>VLOOKUP($A18,'Return Data'!$B$7:$R$2700,4,0)</f>
        <v>391.53</v>
      </c>
      <c r="D18" s="65">
        <f>VLOOKUP($A18,'Return Data'!$B$7:$R$2700,10,0)</f>
        <v>20.3005</v>
      </c>
      <c r="E18" s="66">
        <f t="shared" si="0"/>
        <v>12</v>
      </c>
      <c r="F18" s="65">
        <f>VLOOKUP($A18,'Return Data'!$B$7:$R$2700,11,0)</f>
        <v>32.304900000000004</v>
      </c>
      <c r="G18" s="66">
        <f t="shared" si="1"/>
        <v>23</v>
      </c>
      <c r="H18" s="65">
        <f>VLOOKUP($A18,'Return Data'!$B$7:$R$2700,12,0)</f>
        <v>25.185400000000001</v>
      </c>
      <c r="I18" s="66">
        <f t="shared" si="2"/>
        <v>13</v>
      </c>
      <c r="J18" s="65">
        <f>VLOOKUP($A18,'Return Data'!$B$7:$R$2700,13,0)</f>
        <v>13.0838</v>
      </c>
      <c r="K18" s="66">
        <f t="shared" si="3"/>
        <v>20</v>
      </c>
      <c r="L18" s="65">
        <f>VLOOKUP($A18,'Return Data'!$B$7:$R$2700,17,0)</f>
        <v>10.5608</v>
      </c>
      <c r="M18" s="66">
        <f t="shared" ref="M18:M23" si="7">RANK(L18,L$8:L$34,0)</f>
        <v>18</v>
      </c>
      <c r="N18" s="65">
        <f>VLOOKUP($A18,'Return Data'!$B$7:$R$2700,14,0)</f>
        <v>4.5227000000000004</v>
      </c>
      <c r="O18" s="66">
        <f t="shared" ref="O18:O23" si="8">RANK(N18,N$8:N$34,0)</f>
        <v>16</v>
      </c>
      <c r="P18" s="65">
        <f>VLOOKUP($A18,'Return Data'!$B$7:$R$2700,15,0)</f>
        <v>11.427099999999999</v>
      </c>
      <c r="Q18" s="66">
        <f t="shared" ref="Q18:Q23" si="9">RANK(P18,P$8:P$34,0)</f>
        <v>15</v>
      </c>
      <c r="R18" s="65">
        <f>VLOOKUP($A18,'Return Data'!$B$7:$R$2700,16,0)</f>
        <v>12.438800000000001</v>
      </c>
      <c r="S18" s="67">
        <f t="shared" si="4"/>
        <v>20</v>
      </c>
    </row>
    <row r="19" spans="1:19" x14ac:dyDescent="0.3">
      <c r="A19" s="63" t="s">
        <v>938</v>
      </c>
      <c r="B19" s="64">
        <f>VLOOKUP($A19,'Return Data'!$B$7:$R$2700,3,0)</f>
        <v>44174</v>
      </c>
      <c r="C19" s="65">
        <f>VLOOKUP($A19,'Return Data'!$B$7:$R$2700,4,0)</f>
        <v>56.42</v>
      </c>
      <c r="D19" s="65">
        <f>VLOOKUP($A19,'Return Data'!$B$7:$R$2700,10,0)</f>
        <v>21.4117</v>
      </c>
      <c r="E19" s="66">
        <f t="shared" si="0"/>
        <v>5</v>
      </c>
      <c r="F19" s="65">
        <f>VLOOKUP($A19,'Return Data'!$B$7:$R$2700,11,0)</f>
        <v>38.182699999999997</v>
      </c>
      <c r="G19" s="66">
        <f t="shared" si="1"/>
        <v>4</v>
      </c>
      <c r="H19" s="65">
        <f>VLOOKUP($A19,'Return Data'!$B$7:$R$2700,12,0)</f>
        <v>23.782399999999999</v>
      </c>
      <c r="I19" s="66">
        <f t="shared" si="2"/>
        <v>15</v>
      </c>
      <c r="J19" s="65">
        <f>VLOOKUP($A19,'Return Data'!$B$7:$R$2700,13,0)</f>
        <v>15.401899999999999</v>
      </c>
      <c r="K19" s="66">
        <f t="shared" si="3"/>
        <v>13</v>
      </c>
      <c r="L19" s="65">
        <f>VLOOKUP($A19,'Return Data'!$B$7:$R$2700,17,0)</f>
        <v>10.570600000000001</v>
      </c>
      <c r="M19" s="66">
        <f t="shared" si="7"/>
        <v>17</v>
      </c>
      <c r="N19" s="65">
        <f>VLOOKUP($A19,'Return Data'!$B$7:$R$2700,14,0)</f>
        <v>5.5941999999999998</v>
      </c>
      <c r="O19" s="66">
        <f t="shared" si="8"/>
        <v>13</v>
      </c>
      <c r="P19" s="65">
        <f>VLOOKUP($A19,'Return Data'!$B$7:$R$2700,15,0)</f>
        <v>13.19</v>
      </c>
      <c r="Q19" s="66">
        <f t="shared" si="9"/>
        <v>11</v>
      </c>
      <c r="R19" s="65">
        <f>VLOOKUP($A19,'Return Data'!$B$7:$R$2700,16,0)</f>
        <v>12.0816</v>
      </c>
      <c r="S19" s="67">
        <f t="shared" si="4"/>
        <v>21</v>
      </c>
    </row>
    <row r="20" spans="1:19" x14ac:dyDescent="0.3">
      <c r="A20" s="63" t="s">
        <v>941</v>
      </c>
      <c r="B20" s="64">
        <f>VLOOKUP($A20,'Return Data'!$B$7:$R$2700,3,0)</f>
        <v>44174</v>
      </c>
      <c r="C20" s="65">
        <f>VLOOKUP($A20,'Return Data'!$B$7:$R$2700,4,0)</f>
        <v>44.38</v>
      </c>
      <c r="D20" s="65">
        <f>VLOOKUP($A20,'Return Data'!$B$7:$R$2700,10,0)</f>
        <v>17.5318</v>
      </c>
      <c r="E20" s="66">
        <f t="shared" si="0"/>
        <v>23</v>
      </c>
      <c r="F20" s="65">
        <f>VLOOKUP($A20,'Return Data'!$B$7:$R$2700,11,0)</f>
        <v>29.841999999999999</v>
      </c>
      <c r="G20" s="66">
        <f t="shared" si="1"/>
        <v>26</v>
      </c>
      <c r="H20" s="65">
        <f>VLOOKUP($A20,'Return Data'!$B$7:$R$2700,12,0)</f>
        <v>21.025400000000001</v>
      </c>
      <c r="I20" s="66">
        <f t="shared" si="2"/>
        <v>22</v>
      </c>
      <c r="J20" s="65">
        <f>VLOOKUP($A20,'Return Data'!$B$7:$R$2700,13,0)</f>
        <v>12.042400000000001</v>
      </c>
      <c r="K20" s="66">
        <f t="shared" si="3"/>
        <v>23</v>
      </c>
      <c r="L20" s="65">
        <f>VLOOKUP($A20,'Return Data'!$B$7:$R$2700,17,0)</f>
        <v>13.245799999999999</v>
      </c>
      <c r="M20" s="66">
        <f t="shared" si="7"/>
        <v>12</v>
      </c>
      <c r="N20" s="65">
        <f>VLOOKUP($A20,'Return Data'!$B$7:$R$2700,14,0)</f>
        <v>8.8031000000000006</v>
      </c>
      <c r="O20" s="66">
        <f t="shared" si="8"/>
        <v>6</v>
      </c>
      <c r="P20" s="65">
        <f>VLOOKUP($A20,'Return Data'!$B$7:$R$2700,15,0)</f>
        <v>14.3927</v>
      </c>
      <c r="Q20" s="66">
        <f t="shared" si="9"/>
        <v>6</v>
      </c>
      <c r="R20" s="65">
        <f>VLOOKUP($A20,'Return Data'!$B$7:$R$2700,16,0)</f>
        <v>15.886200000000001</v>
      </c>
      <c r="S20" s="67">
        <f t="shared" si="4"/>
        <v>8</v>
      </c>
    </row>
    <row r="21" spans="1:19" x14ac:dyDescent="0.3">
      <c r="A21" s="63" t="s">
        <v>943</v>
      </c>
      <c r="B21" s="64">
        <f>VLOOKUP($A21,'Return Data'!$B$7:$R$2700,3,0)</f>
        <v>44174</v>
      </c>
      <c r="C21" s="65">
        <f>VLOOKUP($A21,'Return Data'!$B$7:$R$2700,4,0)</f>
        <v>159.36799999999999</v>
      </c>
      <c r="D21" s="65">
        <f>VLOOKUP($A21,'Return Data'!$B$7:$R$2700,10,0)</f>
        <v>20.978000000000002</v>
      </c>
      <c r="E21" s="66">
        <f t="shared" si="0"/>
        <v>7</v>
      </c>
      <c r="F21" s="65">
        <f>VLOOKUP($A21,'Return Data'!$B$7:$R$2700,11,0)</f>
        <v>33.408099999999997</v>
      </c>
      <c r="G21" s="66">
        <f t="shared" si="1"/>
        <v>18</v>
      </c>
      <c r="H21" s="65">
        <f>VLOOKUP($A21,'Return Data'!$B$7:$R$2700,12,0)</f>
        <v>25.714300000000001</v>
      </c>
      <c r="I21" s="66">
        <f t="shared" si="2"/>
        <v>12</v>
      </c>
      <c r="J21" s="65">
        <f>VLOOKUP($A21,'Return Data'!$B$7:$R$2700,13,0)</f>
        <v>18.191299999999998</v>
      </c>
      <c r="K21" s="66">
        <f t="shared" si="3"/>
        <v>7</v>
      </c>
      <c r="L21" s="65">
        <f>VLOOKUP($A21,'Return Data'!$B$7:$R$2700,17,0)</f>
        <v>16.486000000000001</v>
      </c>
      <c r="M21" s="66">
        <f t="shared" si="7"/>
        <v>3</v>
      </c>
      <c r="N21" s="65">
        <f>VLOOKUP($A21,'Return Data'!$B$7:$R$2700,14,0)</f>
        <v>9.2786000000000008</v>
      </c>
      <c r="O21" s="66">
        <f t="shared" si="8"/>
        <v>3</v>
      </c>
      <c r="P21" s="65">
        <f>VLOOKUP($A21,'Return Data'!$B$7:$R$2700,15,0)</f>
        <v>14.7376</v>
      </c>
      <c r="Q21" s="66">
        <f t="shared" si="9"/>
        <v>5</v>
      </c>
      <c r="R21" s="65">
        <f>VLOOKUP($A21,'Return Data'!$B$7:$R$2700,16,0)</f>
        <v>15.494999999999999</v>
      </c>
      <c r="S21" s="67">
        <f t="shared" si="4"/>
        <v>9</v>
      </c>
    </row>
    <row r="22" spans="1:19" x14ac:dyDescent="0.3">
      <c r="A22" s="63" t="s">
        <v>944</v>
      </c>
      <c r="B22" s="64">
        <f>VLOOKUP($A22,'Return Data'!$B$7:$R$2700,3,0)</f>
        <v>44174</v>
      </c>
      <c r="C22" s="65">
        <f>VLOOKUP($A22,'Return Data'!$B$7:$R$2700,4,0)</f>
        <v>56.911999999999999</v>
      </c>
      <c r="D22" s="65">
        <f>VLOOKUP($A22,'Return Data'!$B$7:$R$2700,10,0)</f>
        <v>13.7148</v>
      </c>
      <c r="E22" s="66">
        <f t="shared" si="0"/>
        <v>27</v>
      </c>
      <c r="F22" s="65">
        <f>VLOOKUP($A22,'Return Data'!$B$7:$R$2700,11,0)</f>
        <v>30.093499999999999</v>
      </c>
      <c r="G22" s="66">
        <f t="shared" si="1"/>
        <v>24</v>
      </c>
      <c r="H22" s="65">
        <f>VLOOKUP($A22,'Return Data'!$B$7:$R$2700,12,0)</f>
        <v>20.4054</v>
      </c>
      <c r="I22" s="66">
        <f t="shared" si="2"/>
        <v>23</v>
      </c>
      <c r="J22" s="65">
        <f>VLOOKUP($A22,'Return Data'!$B$7:$R$2700,13,0)</f>
        <v>12.934100000000001</v>
      </c>
      <c r="K22" s="66">
        <f t="shared" si="3"/>
        <v>21</v>
      </c>
      <c r="L22" s="65">
        <f>VLOOKUP($A22,'Return Data'!$B$7:$R$2700,17,0)</f>
        <v>10.4466</v>
      </c>
      <c r="M22" s="66">
        <f t="shared" si="7"/>
        <v>19</v>
      </c>
      <c r="N22" s="65">
        <f>VLOOKUP($A22,'Return Data'!$B$7:$R$2700,14,0)</f>
        <v>3.4140000000000001</v>
      </c>
      <c r="O22" s="66">
        <f t="shared" si="8"/>
        <v>20</v>
      </c>
      <c r="P22" s="65">
        <f>VLOOKUP($A22,'Return Data'!$B$7:$R$2700,15,0)</f>
        <v>10.701700000000001</v>
      </c>
      <c r="Q22" s="66">
        <f t="shared" si="9"/>
        <v>17</v>
      </c>
      <c r="R22" s="65">
        <f>VLOOKUP($A22,'Return Data'!$B$7:$R$2700,16,0)</f>
        <v>13.0159</v>
      </c>
      <c r="S22" s="67">
        <f t="shared" si="4"/>
        <v>17</v>
      </c>
    </row>
    <row r="23" spans="1:19" x14ac:dyDescent="0.3">
      <c r="A23" s="63" t="s">
        <v>946</v>
      </c>
      <c r="B23" s="64">
        <f>VLOOKUP($A23,'Return Data'!$B$7:$R$2700,3,0)</f>
        <v>44174</v>
      </c>
      <c r="C23" s="65">
        <f>VLOOKUP($A23,'Return Data'!$B$7:$R$2700,4,0)</f>
        <v>19.328800000000001</v>
      </c>
      <c r="D23" s="65">
        <f>VLOOKUP($A23,'Return Data'!$B$7:$R$2700,10,0)</f>
        <v>19.68</v>
      </c>
      <c r="E23" s="66">
        <f t="shared" si="0"/>
        <v>17</v>
      </c>
      <c r="F23" s="65">
        <f>VLOOKUP($A23,'Return Data'!$B$7:$R$2700,11,0)</f>
        <v>34.226799999999997</v>
      </c>
      <c r="G23" s="66">
        <f t="shared" si="1"/>
        <v>13</v>
      </c>
      <c r="H23" s="65">
        <f>VLOOKUP($A23,'Return Data'!$B$7:$R$2700,12,0)</f>
        <v>19.806899999999999</v>
      </c>
      <c r="I23" s="66">
        <f t="shared" si="2"/>
        <v>24</v>
      </c>
      <c r="J23" s="65">
        <f>VLOOKUP($A23,'Return Data'!$B$7:$R$2700,13,0)</f>
        <v>14.9491</v>
      </c>
      <c r="K23" s="66">
        <f t="shared" si="3"/>
        <v>16</v>
      </c>
      <c r="L23" s="65">
        <f>VLOOKUP($A23,'Return Data'!$B$7:$R$2700,17,0)</f>
        <v>14.842499999999999</v>
      </c>
      <c r="M23" s="66">
        <f t="shared" si="7"/>
        <v>7</v>
      </c>
      <c r="N23" s="65">
        <f>VLOOKUP($A23,'Return Data'!$B$7:$R$2700,14,0)</f>
        <v>8.2692999999999994</v>
      </c>
      <c r="O23" s="66">
        <f t="shared" si="8"/>
        <v>7</v>
      </c>
      <c r="P23" s="65">
        <f>VLOOKUP($A23,'Return Data'!$B$7:$R$2700,15,0)</f>
        <v>15.8042</v>
      </c>
      <c r="Q23" s="66">
        <f t="shared" si="9"/>
        <v>2</v>
      </c>
      <c r="R23" s="65">
        <f>VLOOKUP($A23,'Return Data'!$B$7:$R$2700,16,0)</f>
        <v>12.051</v>
      </c>
      <c r="S23" s="67">
        <f t="shared" si="4"/>
        <v>22</v>
      </c>
    </row>
    <row r="24" spans="1:19" x14ac:dyDescent="0.3">
      <c r="A24" s="63" t="s">
        <v>948</v>
      </c>
      <c r="B24" s="64">
        <f>VLOOKUP($A24,'Return Data'!$B$7:$R$2700,3,0)</f>
        <v>44174</v>
      </c>
      <c r="C24" s="65">
        <f>VLOOKUP($A24,'Return Data'!$B$7:$R$2700,4,0)</f>
        <v>11.620100000000001</v>
      </c>
      <c r="D24" s="65">
        <f>VLOOKUP($A24,'Return Data'!$B$7:$R$2700,10,0)</f>
        <v>18.270700000000001</v>
      </c>
      <c r="E24" s="66">
        <f t="shared" si="0"/>
        <v>22</v>
      </c>
      <c r="F24" s="65">
        <f>VLOOKUP($A24,'Return Data'!$B$7:$R$2700,11,0)</f>
        <v>33.0642</v>
      </c>
      <c r="G24" s="66">
        <f t="shared" ref="G24" si="10">RANK(F24,F$8:F$34,0)</f>
        <v>19</v>
      </c>
      <c r="H24" s="65">
        <f>VLOOKUP($A24,'Return Data'!$B$7:$R$2700,12,0)</f>
        <v>26.035599999999999</v>
      </c>
      <c r="I24" s="66">
        <f t="shared" ref="I24" si="11">RANK(H24,H$8:H$34,0)</f>
        <v>10</v>
      </c>
      <c r="J24" s="65"/>
      <c r="K24" s="66"/>
      <c r="L24" s="65"/>
      <c r="M24" s="66"/>
      <c r="N24" s="65"/>
      <c r="O24" s="66"/>
      <c r="P24" s="65"/>
      <c r="Q24" s="66"/>
      <c r="R24" s="65">
        <f>VLOOKUP($A24,'Return Data'!$B$7:$R$2700,16,0)</f>
        <v>16.201000000000001</v>
      </c>
      <c r="S24" s="67">
        <f t="shared" si="4"/>
        <v>6</v>
      </c>
    </row>
    <row r="25" spans="1:19" x14ac:dyDescent="0.3">
      <c r="A25" s="63" t="s">
        <v>950</v>
      </c>
      <c r="B25" s="64">
        <f>VLOOKUP($A25,'Return Data'!$B$7:$R$2700,3,0)</f>
        <v>44174</v>
      </c>
      <c r="C25" s="65">
        <f>VLOOKUP($A25,'Return Data'!$B$7:$R$2700,4,0)</f>
        <v>74.275000000000006</v>
      </c>
      <c r="D25" s="65">
        <f>VLOOKUP($A25,'Return Data'!$B$7:$R$2700,10,0)</f>
        <v>21.297000000000001</v>
      </c>
      <c r="E25" s="66">
        <f t="shared" si="0"/>
        <v>6</v>
      </c>
      <c r="F25" s="65">
        <f>VLOOKUP($A25,'Return Data'!$B$7:$R$2700,11,0)</f>
        <v>39.967199999999998</v>
      </c>
      <c r="G25" s="66">
        <f t="shared" ref="G25:G34" si="12">RANK(F25,F$8:F$34,0)</f>
        <v>2</v>
      </c>
      <c r="H25" s="65">
        <f>VLOOKUP($A25,'Return Data'!$B$7:$R$2700,12,0)</f>
        <v>33.059199999999997</v>
      </c>
      <c r="I25" s="66">
        <f>RANK(H25,H$8:H$34,0)</f>
        <v>2</v>
      </c>
      <c r="J25" s="65">
        <f>VLOOKUP($A25,'Return Data'!$B$7:$R$2700,13,0)</f>
        <v>23.771000000000001</v>
      </c>
      <c r="K25" s="66">
        <f>RANK(J25,J$8:J$34,0)</f>
        <v>4</v>
      </c>
      <c r="L25" s="65">
        <f>VLOOKUP($A25,'Return Data'!$B$7:$R$2700,17,0)</f>
        <v>20.322199999999999</v>
      </c>
      <c r="M25" s="66">
        <f>RANK(L25,L$8:L$34,0)</f>
        <v>1</v>
      </c>
      <c r="N25" s="65">
        <f>VLOOKUP($A25,'Return Data'!$B$7:$R$2700,14,0)</f>
        <v>11.5929</v>
      </c>
      <c r="O25" s="66">
        <f>RANK(N25,N$8:N$34,0)</f>
        <v>1</v>
      </c>
      <c r="P25" s="65">
        <f>VLOOKUP($A25,'Return Data'!$B$7:$R$2700,15,0)</f>
        <v>18.829699999999999</v>
      </c>
      <c r="Q25" s="66">
        <f>RANK(P25,P$8:P$34,0)</f>
        <v>1</v>
      </c>
      <c r="R25" s="65">
        <f>VLOOKUP($A25,'Return Data'!$B$7:$R$2700,16,0)</f>
        <v>23.358000000000001</v>
      </c>
      <c r="S25" s="67">
        <f t="shared" si="4"/>
        <v>1</v>
      </c>
    </row>
    <row r="26" spans="1:19" x14ac:dyDescent="0.3">
      <c r="A26" s="63" t="s">
        <v>952</v>
      </c>
      <c r="B26" s="64">
        <f>VLOOKUP($A26,'Return Data'!$B$7:$R$2700,3,0)</f>
        <v>44174</v>
      </c>
      <c r="C26" s="65">
        <f>VLOOKUP($A26,'Return Data'!$B$7:$R$2700,4,0)</f>
        <v>11.772600000000001</v>
      </c>
      <c r="D26" s="65">
        <f>VLOOKUP($A26,'Return Data'!$B$7:$R$2700,10,0)</f>
        <v>21.4146</v>
      </c>
      <c r="E26" s="66">
        <f t="shared" si="0"/>
        <v>4</v>
      </c>
      <c r="F26" s="65">
        <f>VLOOKUP($A26,'Return Data'!$B$7:$R$2700,11,0)</f>
        <v>32.569800000000001</v>
      </c>
      <c r="G26" s="66">
        <f t="shared" si="12"/>
        <v>20</v>
      </c>
      <c r="H26" s="65">
        <f>VLOOKUP($A26,'Return Data'!$B$7:$R$2700,12,0)</f>
        <v>14.957800000000001</v>
      </c>
      <c r="I26" s="66">
        <f>RANK(H26,H$8:H$34,0)</f>
        <v>27</v>
      </c>
      <c r="J26" s="65">
        <f>VLOOKUP($A26,'Return Data'!$B$7:$R$2700,13,0)</f>
        <v>11.893000000000001</v>
      </c>
      <c r="K26" s="66">
        <f>RANK(J26,J$8:J$34,0)</f>
        <v>24</v>
      </c>
      <c r="L26" s="65"/>
      <c r="M26" s="66"/>
      <c r="N26" s="65"/>
      <c r="O26" s="66"/>
      <c r="P26" s="65"/>
      <c r="Q26" s="66"/>
      <c r="R26" s="65">
        <f>VLOOKUP($A26,'Return Data'!$B$7:$R$2700,16,0)</f>
        <v>15.2759</v>
      </c>
      <c r="S26" s="67">
        <f t="shared" si="4"/>
        <v>12</v>
      </c>
    </row>
    <row r="27" spans="1:19" x14ac:dyDescent="0.3">
      <c r="A27" s="63" t="s">
        <v>955</v>
      </c>
      <c r="B27" s="64">
        <f>VLOOKUP($A27,'Return Data'!$B$7:$R$2700,3,0)</f>
        <v>44174</v>
      </c>
      <c r="C27" s="65">
        <f>VLOOKUP($A27,'Return Data'!$B$7:$R$2700,4,0)</f>
        <v>625.29960000000005</v>
      </c>
      <c r="D27" s="65">
        <f>VLOOKUP($A27,'Return Data'!$B$7:$R$2700,10,0)</f>
        <v>20.1281</v>
      </c>
      <c r="E27" s="66">
        <f t="shared" si="0"/>
        <v>13</v>
      </c>
      <c r="F27" s="65">
        <f>VLOOKUP($A27,'Return Data'!$B$7:$R$2700,11,0)</f>
        <v>37.034100000000002</v>
      </c>
      <c r="G27" s="66">
        <f t="shared" si="12"/>
        <v>6</v>
      </c>
      <c r="H27" s="65">
        <f>VLOOKUP($A27,'Return Data'!$B$7:$R$2700,12,0)</f>
        <v>23.610499999999998</v>
      </c>
      <c r="I27" s="66">
        <f t="shared" ref="I27:I32" si="13">RANK(H27,H$8:H$34,0)</f>
        <v>17</v>
      </c>
      <c r="J27" s="65">
        <f>VLOOKUP($A27,'Return Data'!$B$7:$R$2700,13,0)</f>
        <v>13.0847</v>
      </c>
      <c r="K27" s="66">
        <f t="shared" ref="K27:K32" si="14">RANK(J27,J$8:J$34,0)</f>
        <v>19</v>
      </c>
      <c r="L27" s="65">
        <f>VLOOKUP($A27,'Return Data'!$B$7:$R$2700,17,0)</f>
        <v>10.4412</v>
      </c>
      <c r="M27" s="66">
        <f t="shared" ref="M27:M32" si="15">RANK(L27,L$8:L$34,0)</f>
        <v>20</v>
      </c>
      <c r="N27" s="65">
        <f>VLOOKUP($A27,'Return Data'!$B$7:$R$2700,14,0)</f>
        <v>0.12529999999999999</v>
      </c>
      <c r="O27" s="66">
        <f t="shared" ref="O27:O32" si="16">RANK(N27,N$8:N$34,0)</f>
        <v>22</v>
      </c>
      <c r="P27" s="65">
        <f>VLOOKUP($A27,'Return Data'!$B$7:$R$2700,15,0)</f>
        <v>8.6259999999999994</v>
      </c>
      <c r="Q27" s="66">
        <f t="shared" ref="Q27:Q32" si="17">RANK(P27,P$8:P$34,0)</f>
        <v>21</v>
      </c>
      <c r="R27" s="65">
        <f>VLOOKUP($A27,'Return Data'!$B$7:$R$2700,16,0)</f>
        <v>11.049099999999999</v>
      </c>
      <c r="S27" s="67">
        <f t="shared" si="4"/>
        <v>25</v>
      </c>
    </row>
    <row r="28" spans="1:19" x14ac:dyDescent="0.3">
      <c r="A28" s="63" t="s">
        <v>957</v>
      </c>
      <c r="B28" s="64">
        <f>VLOOKUP($A28,'Return Data'!$B$7:$R$2700,3,0)</f>
        <v>44174</v>
      </c>
      <c r="C28" s="65">
        <f>VLOOKUP($A28,'Return Data'!$B$7:$R$2700,4,0)</f>
        <v>137.36000000000001</v>
      </c>
      <c r="D28" s="65">
        <f>VLOOKUP($A28,'Return Data'!$B$7:$R$2700,10,0)</f>
        <v>19.122399999999999</v>
      </c>
      <c r="E28" s="66">
        <f t="shared" si="0"/>
        <v>18</v>
      </c>
      <c r="F28" s="65">
        <f>VLOOKUP($A28,'Return Data'!$B$7:$R$2700,11,0)</f>
        <v>36.8127</v>
      </c>
      <c r="G28" s="66">
        <f t="shared" si="12"/>
        <v>7</v>
      </c>
      <c r="H28" s="65">
        <f>VLOOKUP($A28,'Return Data'!$B$7:$R$2700,12,0)</f>
        <v>26.110900000000001</v>
      </c>
      <c r="I28" s="66">
        <f t="shared" si="13"/>
        <v>8</v>
      </c>
      <c r="J28" s="65">
        <f>VLOOKUP($A28,'Return Data'!$B$7:$R$2700,13,0)</f>
        <v>21.773</v>
      </c>
      <c r="K28" s="66">
        <f t="shared" si="14"/>
        <v>5</v>
      </c>
      <c r="L28" s="65">
        <f>VLOOKUP($A28,'Return Data'!$B$7:$R$2700,17,0)</f>
        <v>14.7714</v>
      </c>
      <c r="M28" s="66">
        <f t="shared" si="15"/>
        <v>8</v>
      </c>
      <c r="N28" s="65">
        <f>VLOOKUP($A28,'Return Data'!$B$7:$R$2700,14,0)</f>
        <v>6.3490000000000002</v>
      </c>
      <c r="O28" s="66">
        <f t="shared" si="16"/>
        <v>12</v>
      </c>
      <c r="P28" s="65">
        <f>VLOOKUP($A28,'Return Data'!$B$7:$R$2700,15,0)</f>
        <v>15.6366</v>
      </c>
      <c r="Q28" s="66">
        <f t="shared" si="17"/>
        <v>4</v>
      </c>
      <c r="R28" s="65">
        <f>VLOOKUP($A28,'Return Data'!$B$7:$R$2700,16,0)</f>
        <v>19.122599999999998</v>
      </c>
      <c r="S28" s="67">
        <f t="shared" si="4"/>
        <v>5</v>
      </c>
    </row>
    <row r="29" spans="1:19" x14ac:dyDescent="0.3">
      <c r="A29" s="63" t="s">
        <v>959</v>
      </c>
      <c r="B29" s="64">
        <f>VLOOKUP($A29,'Return Data'!$B$7:$R$2700,3,0)</f>
        <v>44174</v>
      </c>
      <c r="C29" s="65">
        <f>VLOOKUP($A29,'Return Data'!$B$7:$R$2700,4,0)</f>
        <v>47.4223</v>
      </c>
      <c r="D29" s="65">
        <f>VLOOKUP($A29,'Return Data'!$B$7:$R$2700,10,0)</f>
        <v>18.884499999999999</v>
      </c>
      <c r="E29" s="66">
        <f t="shared" si="0"/>
        <v>19</v>
      </c>
      <c r="F29" s="65">
        <f>VLOOKUP($A29,'Return Data'!$B$7:$R$2700,11,0)</f>
        <v>24.4693</v>
      </c>
      <c r="G29" s="66">
        <f t="shared" si="12"/>
        <v>27</v>
      </c>
      <c r="H29" s="65">
        <f>VLOOKUP($A29,'Return Data'!$B$7:$R$2700,12,0)</f>
        <v>34.211500000000001</v>
      </c>
      <c r="I29" s="66">
        <f t="shared" si="13"/>
        <v>1</v>
      </c>
      <c r="J29" s="65">
        <f>VLOOKUP($A29,'Return Data'!$B$7:$R$2700,13,0)</f>
        <v>24.3782</v>
      </c>
      <c r="K29" s="66">
        <f t="shared" si="14"/>
        <v>2</v>
      </c>
      <c r="L29" s="65">
        <f>VLOOKUP($A29,'Return Data'!$B$7:$R$2700,17,0)</f>
        <v>15.232900000000001</v>
      </c>
      <c r="M29" s="66">
        <f t="shared" si="15"/>
        <v>5</v>
      </c>
      <c r="N29" s="65">
        <f>VLOOKUP($A29,'Return Data'!$B$7:$R$2700,14,0)</f>
        <v>6.5170000000000003</v>
      </c>
      <c r="O29" s="66">
        <f t="shared" si="16"/>
        <v>10</v>
      </c>
      <c r="P29" s="65">
        <f>VLOOKUP($A29,'Return Data'!$B$7:$R$2700,15,0)</f>
        <v>13.408300000000001</v>
      </c>
      <c r="Q29" s="66">
        <f t="shared" si="17"/>
        <v>8</v>
      </c>
      <c r="R29" s="65">
        <f>VLOOKUP($A29,'Return Data'!$B$7:$R$2700,16,0)</f>
        <v>16.093299999999999</v>
      </c>
      <c r="S29" s="67">
        <f t="shared" si="4"/>
        <v>7</v>
      </c>
    </row>
    <row r="30" spans="1:19" x14ac:dyDescent="0.3">
      <c r="A30" s="63" t="s">
        <v>960</v>
      </c>
      <c r="B30" s="64">
        <f>VLOOKUP($A30,'Return Data'!$B$7:$R$2700,3,0)</f>
        <v>44174</v>
      </c>
      <c r="C30" s="65">
        <f>VLOOKUP($A30,'Return Data'!$B$7:$R$2700,4,0)</f>
        <v>171.88156455323801</v>
      </c>
      <c r="D30" s="65">
        <f>VLOOKUP($A30,'Return Data'!$B$7:$R$2700,10,0)</f>
        <v>23.194099999999999</v>
      </c>
      <c r="E30" s="66">
        <f t="shared" si="0"/>
        <v>3</v>
      </c>
      <c r="F30" s="65">
        <f>VLOOKUP($A30,'Return Data'!$B$7:$R$2700,11,0)</f>
        <v>35.663499999999999</v>
      </c>
      <c r="G30" s="66">
        <f t="shared" si="12"/>
        <v>8</v>
      </c>
      <c r="H30" s="65">
        <f>VLOOKUP($A30,'Return Data'!$B$7:$R$2700,12,0)</f>
        <v>22.731200000000001</v>
      </c>
      <c r="I30" s="66">
        <f t="shared" si="13"/>
        <v>19</v>
      </c>
      <c r="J30" s="65">
        <f>VLOOKUP($A30,'Return Data'!$B$7:$R$2700,13,0)</f>
        <v>16.540400000000002</v>
      </c>
      <c r="K30" s="66">
        <f t="shared" si="14"/>
        <v>11</v>
      </c>
      <c r="L30" s="65">
        <f>VLOOKUP($A30,'Return Data'!$B$7:$R$2700,17,0)</f>
        <v>12.577500000000001</v>
      </c>
      <c r="M30" s="66">
        <f t="shared" si="15"/>
        <v>13</v>
      </c>
      <c r="N30" s="65">
        <f>VLOOKUP($A30,'Return Data'!$B$7:$R$2700,14,0)</f>
        <v>7.0003000000000002</v>
      </c>
      <c r="O30" s="66">
        <f t="shared" si="16"/>
        <v>9</v>
      </c>
      <c r="P30" s="65">
        <f>VLOOKUP($A30,'Return Data'!$B$7:$R$2700,15,0)</f>
        <v>12.096</v>
      </c>
      <c r="Q30" s="66">
        <f t="shared" si="17"/>
        <v>14</v>
      </c>
      <c r="R30" s="65">
        <f>VLOOKUP($A30,'Return Data'!$B$7:$R$2700,16,0)</f>
        <v>15.1496</v>
      </c>
      <c r="S30" s="67">
        <f t="shared" si="4"/>
        <v>13</v>
      </c>
    </row>
    <row r="31" spans="1:19" x14ac:dyDescent="0.3">
      <c r="A31" s="63" t="s">
        <v>963</v>
      </c>
      <c r="B31" s="64">
        <f>VLOOKUP($A31,'Return Data'!$B$7:$R$2700,3,0)</f>
        <v>44174</v>
      </c>
      <c r="C31" s="65">
        <f>VLOOKUP($A31,'Return Data'!$B$7:$R$2700,4,0)</f>
        <v>41.4833</v>
      </c>
      <c r="D31" s="65">
        <f>VLOOKUP($A31,'Return Data'!$B$7:$R$2700,10,0)</f>
        <v>17.488099999999999</v>
      </c>
      <c r="E31" s="66">
        <f t="shared" si="0"/>
        <v>24</v>
      </c>
      <c r="F31" s="65">
        <f>VLOOKUP($A31,'Return Data'!$B$7:$R$2700,11,0)</f>
        <v>32.4604</v>
      </c>
      <c r="G31" s="66">
        <f t="shared" si="12"/>
        <v>22</v>
      </c>
      <c r="H31" s="65">
        <f>VLOOKUP($A31,'Return Data'!$B$7:$R$2700,12,0)</f>
        <v>17.035399999999999</v>
      </c>
      <c r="I31" s="66">
        <f t="shared" si="13"/>
        <v>25</v>
      </c>
      <c r="J31" s="65">
        <f>VLOOKUP($A31,'Return Data'!$B$7:$R$2700,13,0)</f>
        <v>8.5996000000000006</v>
      </c>
      <c r="K31" s="66">
        <f t="shared" si="14"/>
        <v>26</v>
      </c>
      <c r="L31" s="65">
        <f>VLOOKUP($A31,'Return Data'!$B$7:$R$2700,17,0)</f>
        <v>11.266299999999999</v>
      </c>
      <c r="M31" s="66">
        <f t="shared" si="15"/>
        <v>15</v>
      </c>
      <c r="N31" s="65">
        <f>VLOOKUP($A31,'Return Data'!$B$7:$R$2700,14,0)</f>
        <v>7.8127000000000004</v>
      </c>
      <c r="O31" s="66">
        <f t="shared" si="16"/>
        <v>8</v>
      </c>
      <c r="P31" s="65">
        <f>VLOOKUP($A31,'Return Data'!$B$7:$R$2700,15,0)</f>
        <v>13.217700000000001</v>
      </c>
      <c r="Q31" s="66">
        <f t="shared" si="17"/>
        <v>10</v>
      </c>
      <c r="R31" s="65">
        <f>VLOOKUP($A31,'Return Data'!$B$7:$R$2700,16,0)</f>
        <v>13.351900000000001</v>
      </c>
      <c r="S31" s="67">
        <f t="shared" si="4"/>
        <v>16</v>
      </c>
    </row>
    <row r="32" spans="1:19" x14ac:dyDescent="0.3">
      <c r="A32" s="63" t="s">
        <v>965</v>
      </c>
      <c r="B32" s="64">
        <f>VLOOKUP($A32,'Return Data'!$B$7:$R$2700,3,0)</f>
        <v>44174</v>
      </c>
      <c r="C32" s="65">
        <f>VLOOKUP($A32,'Return Data'!$B$7:$R$2700,4,0)</f>
        <v>271.20170000000002</v>
      </c>
      <c r="D32" s="65">
        <f>VLOOKUP($A32,'Return Data'!$B$7:$R$2700,10,0)</f>
        <v>20.685500000000001</v>
      </c>
      <c r="E32" s="66">
        <f t="shared" si="0"/>
        <v>10</v>
      </c>
      <c r="F32" s="65">
        <f>VLOOKUP($A32,'Return Data'!$B$7:$R$2700,11,0)</f>
        <v>33.7376</v>
      </c>
      <c r="G32" s="66">
        <f t="shared" si="12"/>
        <v>16</v>
      </c>
      <c r="H32" s="65">
        <f>VLOOKUP($A32,'Return Data'!$B$7:$R$2700,12,0)</f>
        <v>25.9693</v>
      </c>
      <c r="I32" s="66">
        <f t="shared" si="13"/>
        <v>11</v>
      </c>
      <c r="J32" s="65">
        <f>VLOOKUP($A32,'Return Data'!$B$7:$R$2700,13,0)</f>
        <v>15.603300000000001</v>
      </c>
      <c r="K32" s="66">
        <f t="shared" si="14"/>
        <v>12</v>
      </c>
      <c r="L32" s="65">
        <f>VLOOKUP($A32,'Return Data'!$B$7:$R$2700,17,0)</f>
        <v>15.4945</v>
      </c>
      <c r="M32" s="66">
        <f t="shared" si="15"/>
        <v>4</v>
      </c>
      <c r="N32" s="65">
        <f>VLOOKUP($A32,'Return Data'!$B$7:$R$2700,14,0)</f>
        <v>9.2715999999999994</v>
      </c>
      <c r="O32" s="66">
        <f t="shared" si="16"/>
        <v>4</v>
      </c>
      <c r="P32" s="65">
        <f>VLOOKUP($A32,'Return Data'!$B$7:$R$2700,15,0)</f>
        <v>12.648400000000001</v>
      </c>
      <c r="Q32" s="66">
        <f t="shared" si="17"/>
        <v>13</v>
      </c>
      <c r="R32" s="65">
        <f>VLOOKUP($A32,'Return Data'!$B$7:$R$2700,16,0)</f>
        <v>15.0969</v>
      </c>
      <c r="S32" s="67">
        <f t="shared" si="4"/>
        <v>14</v>
      </c>
    </row>
    <row r="33" spans="1:19" x14ac:dyDescent="0.3">
      <c r="A33" s="63" t="s">
        <v>966</v>
      </c>
      <c r="B33" s="64">
        <f>VLOOKUP($A33,'Return Data'!$B$7:$R$2700,3,0)</f>
        <v>44174</v>
      </c>
      <c r="C33" s="65">
        <f>VLOOKUP($A33,'Return Data'!$B$7:$R$2700,4,0)</f>
        <v>12.11</v>
      </c>
      <c r="D33" s="65">
        <f>VLOOKUP($A33,'Return Data'!$B$7:$R$2700,10,0)</f>
        <v>17.344999999999999</v>
      </c>
      <c r="E33" s="66">
        <f t="shared" si="0"/>
        <v>25</v>
      </c>
      <c r="F33" s="65">
        <f>VLOOKUP($A33,'Return Data'!$B$7:$R$2700,11,0)</f>
        <v>34.855200000000004</v>
      </c>
      <c r="G33" s="66">
        <f t="shared" si="12"/>
        <v>12</v>
      </c>
      <c r="H33" s="65">
        <f>VLOOKUP($A33,'Return Data'!$B$7:$R$2700,12,0)</f>
        <v>28.012699999999999</v>
      </c>
      <c r="I33" s="66">
        <f t="shared" ref="I33" si="18">RANK(H33,H$8:H$34,0)</f>
        <v>5</v>
      </c>
      <c r="J33" s="65">
        <f>VLOOKUP($A33,'Return Data'!$B$7:$R$2700,13,0)</f>
        <v>21.1</v>
      </c>
      <c r="K33" s="66">
        <f t="shared" ref="K33" si="19">RANK(J33,J$8:J$34,0)</f>
        <v>6</v>
      </c>
      <c r="L33" s="65"/>
      <c r="M33" s="66"/>
      <c r="N33" s="65"/>
      <c r="O33" s="66"/>
      <c r="P33" s="65"/>
      <c r="Q33" s="66"/>
      <c r="R33" s="65">
        <f>VLOOKUP($A33,'Return Data'!$B$7:$R$2700,16,0)</f>
        <v>20.8489</v>
      </c>
      <c r="S33" s="67">
        <f t="shared" si="4"/>
        <v>3</v>
      </c>
    </row>
    <row r="34" spans="1:19" x14ac:dyDescent="0.3">
      <c r="A34" s="63" t="s">
        <v>968</v>
      </c>
      <c r="B34" s="64">
        <f>VLOOKUP($A34,'Return Data'!$B$7:$R$2700,3,0)</f>
        <v>44174</v>
      </c>
      <c r="C34" s="65">
        <f>VLOOKUP($A34,'Return Data'!$B$7:$R$2700,4,0)</f>
        <v>70.831299999999999</v>
      </c>
      <c r="D34" s="65">
        <f>VLOOKUP($A34,'Return Data'!$B$7:$R$2700,10,0)</f>
        <v>19.701899999999998</v>
      </c>
      <c r="E34" s="66">
        <f t="shared" si="0"/>
        <v>16</v>
      </c>
      <c r="F34" s="65">
        <f>VLOOKUP($A34,'Return Data'!$B$7:$R$2700,11,0)</f>
        <v>33.409399999999998</v>
      </c>
      <c r="G34" s="66">
        <f t="shared" si="12"/>
        <v>17</v>
      </c>
      <c r="H34" s="65">
        <f>VLOOKUP($A34,'Return Data'!$B$7:$R$2700,12,0)</f>
        <v>28.761700000000001</v>
      </c>
      <c r="I34" s="66">
        <f>RANK(H34,H$8:H$34,0)</f>
        <v>4</v>
      </c>
      <c r="J34" s="65">
        <f>VLOOKUP($A34,'Return Data'!$B$7:$R$2700,13,0)</f>
        <v>14.11</v>
      </c>
      <c r="K34" s="66">
        <f>RANK(J34,J$8:J$34,0)</f>
        <v>17</v>
      </c>
      <c r="L34" s="65">
        <f>VLOOKUP($A34,'Return Data'!$B$7:$R$2700,17,0)</f>
        <v>8.1889000000000003</v>
      </c>
      <c r="M34" s="66">
        <f>RANK(L34,L$8:L$34,0)</f>
        <v>22</v>
      </c>
      <c r="N34" s="65">
        <f>VLOOKUP($A34,'Return Data'!$B$7:$R$2700,14,0)</f>
        <v>2.9496000000000002</v>
      </c>
      <c r="O34" s="66">
        <f>RANK(N34,N$8:N$34,0)</f>
        <v>21</v>
      </c>
      <c r="P34" s="65">
        <f>VLOOKUP($A34,'Return Data'!$B$7:$R$2700,15,0)</f>
        <v>8.8176000000000005</v>
      </c>
      <c r="Q34" s="66">
        <f>RANK(P34,P$8:P$34,0)</f>
        <v>20</v>
      </c>
      <c r="R34" s="65">
        <f>VLOOKUP($A34,'Return Data'!$B$7:$R$2700,16,0)</f>
        <v>10.763</v>
      </c>
      <c r="S34" s="67">
        <f t="shared" si="4"/>
        <v>26</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19.87494814814815</v>
      </c>
      <c r="E36" s="74"/>
      <c r="F36" s="75">
        <f>AVERAGE(F8:F34)</f>
        <v>34.321818518518519</v>
      </c>
      <c r="G36" s="74"/>
      <c r="H36" s="75">
        <f>AVERAGE(H8:H34)</f>
        <v>24.360366666666661</v>
      </c>
      <c r="I36" s="74"/>
      <c r="J36" s="75">
        <f>AVERAGE(J8:J34)</f>
        <v>16.340092307692313</v>
      </c>
      <c r="K36" s="74"/>
      <c r="L36" s="75">
        <f>AVERAGE(L8:L34)</f>
        <v>13.235909090909091</v>
      </c>
      <c r="M36" s="74"/>
      <c r="N36" s="75">
        <f>AVERAGE(N8:N34)</f>
        <v>6.3079818181818181</v>
      </c>
      <c r="O36" s="74"/>
      <c r="P36" s="75">
        <f>AVERAGE(P8:P34)</f>
        <v>12.779047619047621</v>
      </c>
      <c r="Q36" s="74"/>
      <c r="R36" s="75">
        <f>AVERAGE(R8:R34)</f>
        <v>14.866199999999999</v>
      </c>
      <c r="S36" s="76"/>
    </row>
    <row r="37" spans="1:19" x14ac:dyDescent="0.3">
      <c r="A37" s="73" t="s">
        <v>28</v>
      </c>
      <c r="B37" s="74"/>
      <c r="C37" s="74"/>
      <c r="D37" s="75">
        <f>MIN(D8:D34)</f>
        <v>13.7148</v>
      </c>
      <c r="E37" s="74"/>
      <c r="F37" s="75">
        <f>MIN(F8:F34)</f>
        <v>24.4693</v>
      </c>
      <c r="G37" s="74"/>
      <c r="H37" s="75">
        <f>MIN(H8:H34)</f>
        <v>14.957800000000001</v>
      </c>
      <c r="I37" s="74"/>
      <c r="J37" s="75">
        <f>MIN(J8:J34)</f>
        <v>8.5996000000000006</v>
      </c>
      <c r="K37" s="74"/>
      <c r="L37" s="75">
        <f>MIN(L8:L34)</f>
        <v>8.1889000000000003</v>
      </c>
      <c r="M37" s="74"/>
      <c r="N37" s="75">
        <f>MIN(N8:N34)</f>
        <v>0.12529999999999999</v>
      </c>
      <c r="O37" s="74"/>
      <c r="P37" s="75">
        <f>MIN(P8:P34)</f>
        <v>8.6259999999999994</v>
      </c>
      <c r="Q37" s="74"/>
      <c r="R37" s="75">
        <f>MIN(R8:R34)</f>
        <v>8.6801999999999992</v>
      </c>
      <c r="S37" s="76"/>
    </row>
    <row r="38" spans="1:19" ht="15" thickBot="1" x14ac:dyDescent="0.35">
      <c r="A38" s="77" t="s">
        <v>29</v>
      </c>
      <c r="B38" s="78"/>
      <c r="C38" s="78"/>
      <c r="D38" s="79">
        <f>MAX(D8:D34)</f>
        <v>26.7438</v>
      </c>
      <c r="E38" s="78"/>
      <c r="F38" s="79">
        <f>MAX(F8:F34)</f>
        <v>41.694299999999998</v>
      </c>
      <c r="G38" s="78"/>
      <c r="H38" s="79">
        <f>MAX(H8:H34)</f>
        <v>34.211500000000001</v>
      </c>
      <c r="I38" s="78"/>
      <c r="J38" s="79">
        <f>MAX(J8:J34)</f>
        <v>25.3995</v>
      </c>
      <c r="K38" s="78"/>
      <c r="L38" s="79">
        <f>MAX(L8:L34)</f>
        <v>20.322199999999999</v>
      </c>
      <c r="M38" s="78"/>
      <c r="N38" s="79">
        <f>MAX(N8:N34)</f>
        <v>11.5929</v>
      </c>
      <c r="O38" s="78"/>
      <c r="P38" s="79">
        <f>MAX(P8:P34)</f>
        <v>18.829699999999999</v>
      </c>
      <c r="Q38" s="78"/>
      <c r="R38" s="79">
        <f>MAX(R8:R34)</f>
        <v>23.358000000000001</v>
      </c>
      <c r="S38" s="80"/>
    </row>
    <row r="39" spans="1:19" x14ac:dyDescent="0.3">
      <c r="A39" s="112" t="s">
        <v>432</v>
      </c>
    </row>
    <row r="40" spans="1:19" x14ac:dyDescent="0.3">
      <c r="A40" s="14" t="s">
        <v>340</v>
      </c>
    </row>
  </sheetData>
  <sheetProtection algorithmName="SHA-512" hashValue="UNB+xOzhEG4k6IwMrsH4qEfimj921l4Fdkb+l5BDPnI85DBK7PbzZCyiRxvnPR5gOgj+Vbajpk1QUrfGVdFYVw==" saltValue="ZD2oHbeCRYr/GbqRH1H6F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810338A8-A923-48A5-82F6-A4942886AD2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863D2-6044-4246-AB4E-7D93E9D98ABE}">
  <sheetPr codeName="Sheet44"/>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1654</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916</v>
      </c>
      <c r="B8" s="64">
        <f>VLOOKUP($A8,'Return Data'!$B$7:$R$2700,3,0)</f>
        <v>44174</v>
      </c>
      <c r="C8" s="65">
        <f>VLOOKUP($A8,'Return Data'!$B$7:$R$2700,4,0)</f>
        <v>575.64797274790703</v>
      </c>
      <c r="D8" s="65">
        <f>VLOOKUP($A8,'Return Data'!$B$7:$R$2700,10,0)</f>
        <v>23.3537</v>
      </c>
      <c r="E8" s="66">
        <f t="shared" ref="E8:E34" si="0">RANK(D8,D$8:D$34,0)</f>
        <v>2</v>
      </c>
      <c r="F8" s="65">
        <f>VLOOKUP($A8,'Return Data'!$B$7:$R$2700,11,0)</f>
        <v>38.889800000000001</v>
      </c>
      <c r="G8" s="66">
        <f t="shared" ref="G8:G23" si="1">RANK(F8,F$8:F$34,0)</f>
        <v>3</v>
      </c>
      <c r="H8" s="65">
        <f>VLOOKUP($A8,'Return Data'!$B$7:$R$2700,12,0)</f>
        <v>22.987200000000001</v>
      </c>
      <c r="I8" s="66">
        <f t="shared" ref="I8:I23" si="2">RANK(H8,H$8:H$34,0)</f>
        <v>15</v>
      </c>
      <c r="J8" s="65">
        <f>VLOOKUP($A8,'Return Data'!$B$7:$R$2700,13,0)</f>
        <v>15.556900000000001</v>
      </c>
      <c r="K8" s="66">
        <f t="shared" ref="K8:K23" si="3">RANK(J8,J$8:J$34,0)</f>
        <v>11</v>
      </c>
      <c r="L8" s="65">
        <f>VLOOKUP($A8,'Return Data'!$B$7:$R$2700,17,0)</f>
        <v>12.370799999999999</v>
      </c>
      <c r="M8" s="66">
        <f>RANK(L8,L$8:L$34,0)</f>
        <v>11</v>
      </c>
      <c r="N8" s="65">
        <f>VLOOKUP($A8,'Return Data'!$B$7:$R$2700,14,0)</f>
        <v>2.8007</v>
      </c>
      <c r="O8" s="66">
        <f>RANK(N8,N$8:N$34,0)</f>
        <v>19</v>
      </c>
      <c r="P8" s="65">
        <f>VLOOKUP($A8,'Return Data'!$B$7:$R$2700,15,0)</f>
        <v>11.2621</v>
      </c>
      <c r="Q8" s="66">
        <f>RANK(P8,P$8:P$34,0)</f>
        <v>14</v>
      </c>
      <c r="R8" s="65">
        <f>VLOOKUP($A8,'Return Data'!$B$7:$R$2700,16,0)</f>
        <v>17.004200000000001</v>
      </c>
      <c r="S8" s="67">
        <f t="shared" ref="S8:S34" si="4">RANK(R8,R$8:R$34,0)</f>
        <v>9</v>
      </c>
    </row>
    <row r="9" spans="1:20" x14ac:dyDescent="0.3">
      <c r="A9" s="63" t="s">
        <v>919</v>
      </c>
      <c r="B9" s="64">
        <f>VLOOKUP($A9,'Return Data'!$B$7:$R$2700,3,0)</f>
        <v>44174</v>
      </c>
      <c r="C9" s="65">
        <f>VLOOKUP($A9,'Return Data'!$B$7:$R$2700,4,0)</f>
        <v>14.36</v>
      </c>
      <c r="D9" s="65">
        <f>VLOOKUP($A9,'Return Data'!$B$7:$R$2700,10,0)</f>
        <v>18.189299999999999</v>
      </c>
      <c r="E9" s="66">
        <f t="shared" si="0"/>
        <v>20</v>
      </c>
      <c r="F9" s="65">
        <f>VLOOKUP($A9,'Return Data'!$B$7:$R$2700,11,0)</f>
        <v>31.622399999999999</v>
      </c>
      <c r="G9" s="66">
        <f t="shared" si="1"/>
        <v>21</v>
      </c>
      <c r="H9" s="65">
        <f>VLOOKUP($A9,'Return Data'!$B$7:$R$2700,12,0)</f>
        <v>25.5245</v>
      </c>
      <c r="I9" s="66">
        <f t="shared" si="2"/>
        <v>8</v>
      </c>
      <c r="J9" s="65">
        <f>VLOOKUP($A9,'Return Data'!$B$7:$R$2700,13,0)</f>
        <v>23.473800000000001</v>
      </c>
      <c r="K9" s="66">
        <f t="shared" si="3"/>
        <v>2</v>
      </c>
      <c r="L9" s="65"/>
      <c r="M9" s="66"/>
      <c r="N9" s="65"/>
      <c r="O9" s="66"/>
      <c r="P9" s="65"/>
      <c r="Q9" s="66"/>
      <c r="R9" s="65">
        <f>VLOOKUP($A9,'Return Data'!$B$7:$R$2700,16,0)</f>
        <v>18.4772</v>
      </c>
      <c r="S9" s="67">
        <f t="shared" si="4"/>
        <v>4</v>
      </c>
    </row>
    <row r="10" spans="1:20" x14ac:dyDescent="0.3">
      <c r="A10" s="63" t="s">
        <v>921</v>
      </c>
      <c r="B10" s="64">
        <f>VLOOKUP($A10,'Return Data'!$B$7:$R$2700,3,0)</f>
        <v>44174</v>
      </c>
      <c r="C10" s="65">
        <f>VLOOKUP($A10,'Return Data'!$B$7:$R$2700,4,0)</f>
        <v>40.74</v>
      </c>
      <c r="D10" s="65">
        <f>VLOOKUP($A10,'Return Data'!$B$7:$R$2700,10,0)</f>
        <v>20.106100000000001</v>
      </c>
      <c r="E10" s="66">
        <f t="shared" si="0"/>
        <v>11</v>
      </c>
      <c r="F10" s="65">
        <f>VLOOKUP($A10,'Return Data'!$B$7:$R$2700,11,0)</f>
        <v>33.224299999999999</v>
      </c>
      <c r="G10" s="66">
        <f t="shared" si="1"/>
        <v>15</v>
      </c>
      <c r="H10" s="65">
        <f>VLOOKUP($A10,'Return Data'!$B$7:$R$2700,12,0)</f>
        <v>20.8185</v>
      </c>
      <c r="I10" s="66">
        <f t="shared" si="2"/>
        <v>20</v>
      </c>
      <c r="J10" s="65">
        <f>VLOOKUP($A10,'Return Data'!$B$7:$R$2700,13,0)</f>
        <v>16.002300000000002</v>
      </c>
      <c r="K10" s="66">
        <f t="shared" si="3"/>
        <v>7</v>
      </c>
      <c r="L10" s="65">
        <f>VLOOKUP($A10,'Return Data'!$B$7:$R$2700,17,0)</f>
        <v>12.988300000000001</v>
      </c>
      <c r="M10" s="66">
        <f t="shared" ref="M10:M16" si="5">RANK(L10,L$8:L$34,0)</f>
        <v>10</v>
      </c>
      <c r="N10" s="65">
        <f>VLOOKUP($A10,'Return Data'!$B$7:$R$2700,14,0)</f>
        <v>2.9786999999999999</v>
      </c>
      <c r="O10" s="66">
        <f t="shared" ref="O10:O16" si="6">RANK(N10,N$8:N$34,0)</f>
        <v>18</v>
      </c>
      <c r="P10" s="65">
        <f>VLOOKUP($A10,'Return Data'!$B$7:$R$2700,15,0)</f>
        <v>9.4461999999999993</v>
      </c>
      <c r="Q10" s="66">
        <f>RANK(P10,P$8:P$34,0)</f>
        <v>17</v>
      </c>
      <c r="R10" s="65">
        <f>VLOOKUP($A10,'Return Data'!$B$7:$R$2700,16,0)</f>
        <v>12.263500000000001</v>
      </c>
      <c r="S10" s="67">
        <f t="shared" si="4"/>
        <v>16</v>
      </c>
    </row>
    <row r="11" spans="1:20" x14ac:dyDescent="0.3">
      <c r="A11" s="63" t="s">
        <v>923</v>
      </c>
      <c r="B11" s="64">
        <f>VLOOKUP($A11,'Return Data'!$B$7:$R$2700,3,0)</f>
        <v>44174</v>
      </c>
      <c r="C11" s="65">
        <f>VLOOKUP($A11,'Return Data'!$B$7:$R$2700,4,0)</f>
        <v>117.04</v>
      </c>
      <c r="D11" s="65">
        <f>VLOOKUP($A11,'Return Data'!$B$7:$R$2700,10,0)</f>
        <v>19.697299999999998</v>
      </c>
      <c r="E11" s="66">
        <f t="shared" si="0"/>
        <v>15</v>
      </c>
      <c r="F11" s="65">
        <f>VLOOKUP($A11,'Return Data'!$B$7:$R$2700,11,0)</f>
        <v>36.267299999999999</v>
      </c>
      <c r="G11" s="66">
        <f t="shared" si="1"/>
        <v>6</v>
      </c>
      <c r="H11" s="65">
        <f>VLOOKUP($A11,'Return Data'!$B$7:$R$2700,12,0)</f>
        <v>24.9893</v>
      </c>
      <c r="I11" s="66">
        <f t="shared" si="2"/>
        <v>10</v>
      </c>
      <c r="J11" s="65">
        <f>VLOOKUP($A11,'Return Data'!$B$7:$R$2700,13,0)</f>
        <v>22.838000000000001</v>
      </c>
      <c r="K11" s="66">
        <f t="shared" si="3"/>
        <v>3</v>
      </c>
      <c r="L11" s="65">
        <f>VLOOKUP($A11,'Return Data'!$B$7:$R$2700,17,0)</f>
        <v>16.1357</v>
      </c>
      <c r="M11" s="66">
        <f t="shared" si="5"/>
        <v>2</v>
      </c>
      <c r="N11" s="65">
        <f>VLOOKUP($A11,'Return Data'!$B$7:$R$2700,14,0)</f>
        <v>7.6047000000000002</v>
      </c>
      <c r="O11" s="66">
        <f t="shared" si="6"/>
        <v>5</v>
      </c>
      <c r="P11" s="65">
        <f>VLOOKUP($A11,'Return Data'!$B$7:$R$2700,15,0)</f>
        <v>14.337899999999999</v>
      </c>
      <c r="Q11" s="66">
        <f>RANK(P11,P$8:P$34,0)</f>
        <v>3</v>
      </c>
      <c r="R11" s="65">
        <f>VLOOKUP($A11,'Return Data'!$B$7:$R$2700,16,0)</f>
        <v>16.894100000000002</v>
      </c>
      <c r="S11" s="67">
        <f t="shared" si="4"/>
        <v>10</v>
      </c>
    </row>
    <row r="12" spans="1:20" x14ac:dyDescent="0.3">
      <c r="A12" s="63" t="s">
        <v>925</v>
      </c>
      <c r="B12" s="64">
        <f>VLOOKUP($A12,'Return Data'!$B$7:$R$2700,3,0)</f>
        <v>44174</v>
      </c>
      <c r="C12" s="65">
        <f>VLOOKUP($A12,'Return Data'!$B$7:$R$2700,4,0)</f>
        <v>262.63400000000001</v>
      </c>
      <c r="D12" s="65">
        <f>VLOOKUP($A12,'Return Data'!$B$7:$R$2700,10,0)</f>
        <v>20.573899999999998</v>
      </c>
      <c r="E12" s="66">
        <f t="shared" si="0"/>
        <v>8</v>
      </c>
      <c r="F12" s="65">
        <f>VLOOKUP($A12,'Return Data'!$B$7:$R$2700,11,0)</f>
        <v>33.463099999999997</v>
      </c>
      <c r="G12" s="66">
        <f t="shared" si="1"/>
        <v>14</v>
      </c>
      <c r="H12" s="65">
        <f>VLOOKUP($A12,'Return Data'!$B$7:$R$2700,12,0)</f>
        <v>22.727900000000002</v>
      </c>
      <c r="I12" s="66">
        <f t="shared" si="2"/>
        <v>16</v>
      </c>
      <c r="J12" s="65">
        <f>VLOOKUP($A12,'Return Data'!$B$7:$R$2700,13,0)</f>
        <v>13.878299999999999</v>
      </c>
      <c r="K12" s="66">
        <f t="shared" si="3"/>
        <v>13</v>
      </c>
      <c r="L12" s="65">
        <f>VLOOKUP($A12,'Return Data'!$B$7:$R$2700,17,0)</f>
        <v>13.6264</v>
      </c>
      <c r="M12" s="66">
        <f t="shared" si="5"/>
        <v>6</v>
      </c>
      <c r="N12" s="65">
        <f>VLOOKUP($A12,'Return Data'!$B$7:$R$2700,14,0)</f>
        <v>5.3388</v>
      </c>
      <c r="O12" s="66">
        <f t="shared" si="6"/>
        <v>11</v>
      </c>
      <c r="P12" s="65">
        <f>VLOOKUP($A12,'Return Data'!$B$7:$R$2700,15,0)</f>
        <v>12.820600000000001</v>
      </c>
      <c r="Q12" s="66">
        <f>RANK(P12,P$8:P$34,0)</f>
        <v>7</v>
      </c>
      <c r="R12" s="65">
        <f>VLOOKUP($A12,'Return Data'!$B$7:$R$2700,16,0)</f>
        <v>17.21</v>
      </c>
      <c r="S12" s="67">
        <f t="shared" si="4"/>
        <v>8</v>
      </c>
    </row>
    <row r="13" spans="1:20" x14ac:dyDescent="0.3">
      <c r="A13" s="63" t="s">
        <v>927</v>
      </c>
      <c r="B13" s="64">
        <f>VLOOKUP($A13,'Return Data'!$B$7:$R$2700,3,0)</f>
        <v>44174</v>
      </c>
      <c r="C13" s="65">
        <f>VLOOKUP($A13,'Return Data'!$B$7:$R$2700,4,0)</f>
        <v>37.518000000000001</v>
      </c>
      <c r="D13" s="65">
        <f>VLOOKUP($A13,'Return Data'!$B$7:$R$2700,10,0)</f>
        <v>18.040500000000002</v>
      </c>
      <c r="E13" s="66">
        <f t="shared" si="0"/>
        <v>21</v>
      </c>
      <c r="F13" s="65">
        <f>VLOOKUP($A13,'Return Data'!$B$7:$R$2700,11,0)</f>
        <v>34.194099999999999</v>
      </c>
      <c r="G13" s="66">
        <f t="shared" si="1"/>
        <v>12</v>
      </c>
      <c r="H13" s="65">
        <f>VLOOKUP($A13,'Return Data'!$B$7:$R$2700,12,0)</f>
        <v>21.5</v>
      </c>
      <c r="I13" s="66">
        <f t="shared" si="2"/>
        <v>19</v>
      </c>
      <c r="J13" s="65">
        <f>VLOOKUP($A13,'Return Data'!$B$7:$R$2700,13,0)</f>
        <v>15.953799999999999</v>
      </c>
      <c r="K13" s="66">
        <f t="shared" si="3"/>
        <v>9</v>
      </c>
      <c r="L13" s="65">
        <f>VLOOKUP($A13,'Return Data'!$B$7:$R$2700,17,0)</f>
        <v>13.427199999999999</v>
      </c>
      <c r="M13" s="66">
        <f t="shared" si="5"/>
        <v>8</v>
      </c>
      <c r="N13" s="65">
        <f>VLOOKUP($A13,'Return Data'!$B$7:$R$2700,14,0)</f>
        <v>7.915</v>
      </c>
      <c r="O13" s="66">
        <f t="shared" si="6"/>
        <v>4</v>
      </c>
      <c r="P13" s="65">
        <f>VLOOKUP($A13,'Return Data'!$B$7:$R$2700,15,0)</f>
        <v>11.9963</v>
      </c>
      <c r="Q13" s="66">
        <f>RANK(P13,P$8:P$34,0)</f>
        <v>10</v>
      </c>
      <c r="R13" s="65">
        <f>VLOOKUP($A13,'Return Data'!$B$7:$R$2700,16,0)</f>
        <v>10.2911</v>
      </c>
      <c r="S13" s="67">
        <f t="shared" si="4"/>
        <v>26</v>
      </c>
    </row>
    <row r="14" spans="1:20" x14ac:dyDescent="0.3">
      <c r="A14" s="63" t="s">
        <v>929</v>
      </c>
      <c r="B14" s="64">
        <f>VLOOKUP($A14,'Return Data'!$B$7:$R$2700,3,0)</f>
        <v>44174</v>
      </c>
      <c r="C14" s="65">
        <f>VLOOKUP($A14,'Return Data'!$B$7:$R$2700,4,0)</f>
        <v>16.6709</v>
      </c>
      <c r="D14" s="65">
        <f>VLOOKUP($A14,'Return Data'!$B$7:$R$2700,10,0)</f>
        <v>15.260300000000001</v>
      </c>
      <c r="E14" s="66">
        <f t="shared" si="0"/>
        <v>26</v>
      </c>
      <c r="F14" s="65">
        <f>VLOOKUP($A14,'Return Data'!$B$7:$R$2700,11,0)</f>
        <v>28.713899999999999</v>
      </c>
      <c r="G14" s="66">
        <f t="shared" si="1"/>
        <v>26</v>
      </c>
      <c r="H14" s="65">
        <f>VLOOKUP($A14,'Return Data'!$B$7:$R$2700,12,0)</f>
        <v>15.045500000000001</v>
      </c>
      <c r="I14" s="66">
        <f t="shared" si="2"/>
        <v>26</v>
      </c>
      <c r="J14" s="65">
        <f>VLOOKUP($A14,'Return Data'!$B$7:$R$2700,13,0)</f>
        <v>6.8948999999999998</v>
      </c>
      <c r="K14" s="66">
        <f t="shared" si="3"/>
        <v>25</v>
      </c>
      <c r="L14" s="65">
        <f>VLOOKUP($A14,'Return Data'!$B$7:$R$2700,17,0)</f>
        <v>9.2829999999999995</v>
      </c>
      <c r="M14" s="66">
        <f t="shared" si="5"/>
        <v>19</v>
      </c>
      <c r="N14" s="65">
        <f>VLOOKUP($A14,'Return Data'!$B$7:$R$2700,14,0)</f>
        <v>3.1532</v>
      </c>
      <c r="O14" s="66">
        <f t="shared" si="6"/>
        <v>17</v>
      </c>
      <c r="P14" s="65"/>
      <c r="Q14" s="66"/>
      <c r="R14" s="65">
        <f>VLOOKUP($A14,'Return Data'!$B$7:$R$2700,16,0)</f>
        <v>10.737500000000001</v>
      </c>
      <c r="S14" s="67">
        <f t="shared" si="4"/>
        <v>22</v>
      </c>
    </row>
    <row r="15" spans="1:20" x14ac:dyDescent="0.3">
      <c r="A15" s="63" t="s">
        <v>930</v>
      </c>
      <c r="B15" s="64">
        <f>VLOOKUP($A15,'Return Data'!$B$7:$R$2700,3,0)</f>
        <v>44174</v>
      </c>
      <c r="C15" s="65">
        <f>VLOOKUP($A15,'Return Data'!$B$7:$R$2700,4,0)</f>
        <v>88.318799999999996</v>
      </c>
      <c r="D15" s="65">
        <f>VLOOKUP($A15,'Return Data'!$B$7:$R$2700,10,0)</f>
        <v>26.468699999999998</v>
      </c>
      <c r="E15" s="66">
        <f t="shared" si="0"/>
        <v>1</v>
      </c>
      <c r="F15" s="65">
        <f>VLOOKUP($A15,'Return Data'!$B$7:$R$2700,11,0)</f>
        <v>41.032800000000002</v>
      </c>
      <c r="G15" s="66">
        <f t="shared" si="1"/>
        <v>1</v>
      </c>
      <c r="H15" s="65">
        <f>VLOOKUP($A15,'Return Data'!$B$7:$R$2700,12,0)</f>
        <v>26.809699999999999</v>
      </c>
      <c r="I15" s="66">
        <f t="shared" si="2"/>
        <v>6</v>
      </c>
      <c r="J15" s="65">
        <f>VLOOKUP($A15,'Return Data'!$B$7:$R$2700,13,0)</f>
        <v>12.876099999999999</v>
      </c>
      <c r="K15" s="66">
        <f t="shared" si="3"/>
        <v>17</v>
      </c>
      <c r="L15" s="65">
        <f>VLOOKUP($A15,'Return Data'!$B$7:$R$2700,17,0)</f>
        <v>8.1942000000000004</v>
      </c>
      <c r="M15" s="66">
        <f t="shared" si="5"/>
        <v>21</v>
      </c>
      <c r="N15" s="65">
        <f>VLOOKUP($A15,'Return Data'!$B$7:$R$2700,14,0)</f>
        <v>3.4167000000000001</v>
      </c>
      <c r="O15" s="66">
        <f t="shared" si="6"/>
        <v>16</v>
      </c>
      <c r="P15" s="65">
        <f>VLOOKUP($A15,'Return Data'!$B$7:$R$2700,15,0)</f>
        <v>8.2245000000000008</v>
      </c>
      <c r="Q15" s="66">
        <f>RANK(P15,P$8:P$34,0)</f>
        <v>20</v>
      </c>
      <c r="R15" s="65">
        <f>VLOOKUP($A15,'Return Data'!$B$7:$R$2700,16,0)</f>
        <v>14.799300000000001</v>
      </c>
      <c r="S15" s="67">
        <f t="shared" si="4"/>
        <v>11</v>
      </c>
    </row>
    <row r="16" spans="1:20" x14ac:dyDescent="0.3">
      <c r="A16" s="63" t="s">
        <v>933</v>
      </c>
      <c r="B16" s="64">
        <f>VLOOKUP($A16,'Return Data'!$B$7:$R$2700,3,0)</f>
        <v>44174</v>
      </c>
      <c r="C16" s="65">
        <f>VLOOKUP($A16,'Return Data'!$B$7:$R$2700,4,0)</f>
        <v>172.16506730157801</v>
      </c>
      <c r="D16" s="65">
        <f>VLOOKUP($A16,'Return Data'!$B$7:$R$2700,10,0)</f>
        <v>19.799499999999998</v>
      </c>
      <c r="E16" s="66">
        <f t="shared" si="0"/>
        <v>14</v>
      </c>
      <c r="F16" s="65">
        <f>VLOOKUP($A16,'Return Data'!$B$7:$R$2700,11,0)</f>
        <v>35.114199999999997</v>
      </c>
      <c r="G16" s="66">
        <f t="shared" si="1"/>
        <v>9</v>
      </c>
      <c r="H16" s="65">
        <f>VLOOKUP($A16,'Return Data'!$B$7:$R$2700,12,0)</f>
        <v>28.869900000000001</v>
      </c>
      <c r="I16" s="66">
        <f t="shared" si="2"/>
        <v>3</v>
      </c>
      <c r="J16" s="65">
        <f>VLOOKUP($A16,'Return Data'!$B$7:$R$2700,13,0)</f>
        <v>12.260300000000001</v>
      </c>
      <c r="K16" s="66">
        <f t="shared" si="3"/>
        <v>19</v>
      </c>
      <c r="L16" s="65">
        <f>VLOOKUP($A16,'Return Data'!$B$7:$R$2700,17,0)</f>
        <v>10.3346</v>
      </c>
      <c r="M16" s="66">
        <f t="shared" si="5"/>
        <v>14</v>
      </c>
      <c r="N16" s="65">
        <f>VLOOKUP($A16,'Return Data'!$B$7:$R$2700,14,0)</f>
        <v>4.7225000000000001</v>
      </c>
      <c r="O16" s="66">
        <f t="shared" si="6"/>
        <v>13</v>
      </c>
      <c r="P16" s="65">
        <f>VLOOKUP($A16,'Return Data'!$B$7:$R$2700,15,0)</f>
        <v>9.1530000000000005</v>
      </c>
      <c r="Q16" s="66">
        <f>RANK(P16,P$8:P$34,0)</f>
        <v>18</v>
      </c>
      <c r="R16" s="65">
        <f>VLOOKUP($A16,'Return Data'!$B$7:$R$2700,16,0)</f>
        <v>11.192399999999999</v>
      </c>
      <c r="S16" s="67">
        <f t="shared" si="4"/>
        <v>20</v>
      </c>
    </row>
    <row r="17" spans="1:19" x14ac:dyDescent="0.3">
      <c r="A17" s="63" t="s">
        <v>935</v>
      </c>
      <c r="B17" s="64">
        <f>VLOOKUP($A17,'Return Data'!$B$7:$R$2700,3,0)</f>
        <v>44174</v>
      </c>
      <c r="C17" s="65">
        <f>VLOOKUP($A17,'Return Data'!$B$7:$R$2700,4,0)</f>
        <v>11.675599999999999</v>
      </c>
      <c r="D17" s="65">
        <f>VLOOKUP($A17,'Return Data'!$B$7:$R$2700,10,0)</f>
        <v>20.350899999999999</v>
      </c>
      <c r="E17" s="66">
        <f t="shared" si="0"/>
        <v>10</v>
      </c>
      <c r="F17" s="65">
        <f>VLOOKUP($A17,'Return Data'!$B$7:$R$2700,11,0)</f>
        <v>33.936</v>
      </c>
      <c r="G17" s="66">
        <f t="shared" si="1"/>
        <v>13</v>
      </c>
      <c r="H17" s="65">
        <f>VLOOKUP($A17,'Return Data'!$B$7:$R$2700,12,0)</f>
        <v>20.651800000000001</v>
      </c>
      <c r="I17" s="66">
        <f t="shared" si="2"/>
        <v>21</v>
      </c>
      <c r="J17" s="65">
        <f>VLOOKUP($A17,'Return Data'!$B$7:$R$2700,13,0)</f>
        <v>13.4964</v>
      </c>
      <c r="K17" s="66">
        <f t="shared" si="3"/>
        <v>15</v>
      </c>
      <c r="L17" s="65"/>
      <c r="M17" s="66"/>
      <c r="N17" s="65"/>
      <c r="O17" s="66"/>
      <c r="P17" s="65"/>
      <c r="Q17" s="66"/>
      <c r="R17" s="65">
        <f>VLOOKUP($A17,'Return Data'!$B$7:$R$2700,16,0)</f>
        <v>9.5167999999999999</v>
      </c>
      <c r="S17" s="67">
        <f t="shared" si="4"/>
        <v>27</v>
      </c>
    </row>
    <row r="18" spans="1:19" x14ac:dyDescent="0.3">
      <c r="A18" s="63" t="s">
        <v>936</v>
      </c>
      <c r="B18" s="64">
        <f>VLOOKUP($A18,'Return Data'!$B$7:$R$2700,3,0)</f>
        <v>44174</v>
      </c>
      <c r="C18" s="65">
        <f>VLOOKUP($A18,'Return Data'!$B$7:$R$2700,4,0)</f>
        <v>364.32</v>
      </c>
      <c r="D18" s="65">
        <f>VLOOKUP($A18,'Return Data'!$B$7:$R$2700,10,0)</f>
        <v>20.063300000000002</v>
      </c>
      <c r="E18" s="66">
        <f t="shared" si="0"/>
        <v>12</v>
      </c>
      <c r="F18" s="65">
        <f>VLOOKUP($A18,'Return Data'!$B$7:$R$2700,11,0)</f>
        <v>31.747</v>
      </c>
      <c r="G18" s="66">
        <f t="shared" si="1"/>
        <v>20</v>
      </c>
      <c r="H18" s="65">
        <f>VLOOKUP($A18,'Return Data'!$B$7:$R$2700,12,0)</f>
        <v>24.468699999999998</v>
      </c>
      <c r="I18" s="66">
        <f t="shared" si="2"/>
        <v>12</v>
      </c>
      <c r="J18" s="65">
        <f>VLOOKUP($A18,'Return Data'!$B$7:$R$2700,13,0)</f>
        <v>12.229699999999999</v>
      </c>
      <c r="K18" s="66">
        <f t="shared" si="3"/>
        <v>20</v>
      </c>
      <c r="L18" s="65">
        <f>VLOOKUP($A18,'Return Data'!$B$7:$R$2700,17,0)</f>
        <v>9.6675000000000004</v>
      </c>
      <c r="M18" s="66">
        <f t="shared" ref="M18:M23" si="7">RANK(L18,L$8:L$34,0)</f>
        <v>17</v>
      </c>
      <c r="N18" s="65">
        <f>VLOOKUP($A18,'Return Data'!$B$7:$R$2700,14,0)</f>
        <v>3.5728</v>
      </c>
      <c r="O18" s="66">
        <f t="shared" ref="O18:O23" si="8">RANK(N18,N$8:N$34,0)</f>
        <v>15</v>
      </c>
      <c r="P18" s="65">
        <f>VLOOKUP($A18,'Return Data'!$B$7:$R$2700,15,0)</f>
        <v>10.331099999999999</v>
      </c>
      <c r="Q18" s="66">
        <f t="shared" ref="Q18:Q23" si="9">RANK(P18,P$8:P$34,0)</f>
        <v>15</v>
      </c>
      <c r="R18" s="65">
        <f>VLOOKUP($A18,'Return Data'!$B$7:$R$2700,16,0)</f>
        <v>17.3812</v>
      </c>
      <c r="S18" s="67">
        <f t="shared" si="4"/>
        <v>7</v>
      </c>
    </row>
    <row r="19" spans="1:19" x14ac:dyDescent="0.3">
      <c r="A19" s="63" t="s">
        <v>939</v>
      </c>
      <c r="B19" s="64">
        <f>VLOOKUP($A19,'Return Data'!$B$7:$R$2700,3,0)</f>
        <v>44174</v>
      </c>
      <c r="C19" s="65">
        <f>VLOOKUP($A19,'Return Data'!$B$7:$R$2700,4,0)</f>
        <v>51.11</v>
      </c>
      <c r="D19" s="65">
        <f>VLOOKUP($A19,'Return Data'!$B$7:$R$2700,10,0)</f>
        <v>21.0564</v>
      </c>
      <c r="E19" s="66">
        <f t="shared" si="0"/>
        <v>4</v>
      </c>
      <c r="F19" s="65">
        <f>VLOOKUP($A19,'Return Data'!$B$7:$R$2700,11,0)</f>
        <v>37.355499999999999</v>
      </c>
      <c r="G19" s="66">
        <f t="shared" si="1"/>
        <v>4</v>
      </c>
      <c r="H19" s="65">
        <f>VLOOKUP($A19,'Return Data'!$B$7:$R$2700,12,0)</f>
        <v>22.683599999999998</v>
      </c>
      <c r="I19" s="66">
        <f t="shared" si="2"/>
        <v>17</v>
      </c>
      <c r="J19" s="65">
        <f>VLOOKUP($A19,'Return Data'!$B$7:$R$2700,13,0)</f>
        <v>14.0085</v>
      </c>
      <c r="K19" s="66">
        <f t="shared" si="3"/>
        <v>12</v>
      </c>
      <c r="L19" s="65">
        <f>VLOOKUP($A19,'Return Data'!$B$7:$R$2700,17,0)</f>
        <v>9.2251999999999992</v>
      </c>
      <c r="M19" s="66">
        <f t="shared" si="7"/>
        <v>20</v>
      </c>
      <c r="N19" s="65">
        <f>VLOOKUP($A19,'Return Data'!$B$7:$R$2700,14,0)</f>
        <v>4.2458</v>
      </c>
      <c r="O19" s="66">
        <f t="shared" si="8"/>
        <v>14</v>
      </c>
      <c r="P19" s="65">
        <f>VLOOKUP($A19,'Return Data'!$B$7:$R$2700,15,0)</f>
        <v>11.555</v>
      </c>
      <c r="Q19" s="66">
        <f t="shared" si="9"/>
        <v>11</v>
      </c>
      <c r="R19" s="65">
        <f>VLOOKUP($A19,'Return Data'!$B$7:$R$2700,16,0)</f>
        <v>11.217000000000001</v>
      </c>
      <c r="S19" s="67">
        <f t="shared" si="4"/>
        <v>19</v>
      </c>
    </row>
    <row r="20" spans="1:19" x14ac:dyDescent="0.3">
      <c r="A20" s="63" t="s">
        <v>940</v>
      </c>
      <c r="B20" s="64">
        <f>VLOOKUP($A20,'Return Data'!$B$7:$R$2700,3,0)</f>
        <v>44174</v>
      </c>
      <c r="C20" s="65">
        <f>VLOOKUP($A20,'Return Data'!$B$7:$R$2700,4,0)</f>
        <v>39.700000000000003</v>
      </c>
      <c r="D20" s="65">
        <f>VLOOKUP($A20,'Return Data'!$B$7:$R$2700,10,0)</f>
        <v>17.143699999999999</v>
      </c>
      <c r="E20" s="66">
        <f t="shared" si="0"/>
        <v>23</v>
      </c>
      <c r="F20" s="65">
        <f>VLOOKUP($A20,'Return Data'!$B$7:$R$2700,11,0)</f>
        <v>28.979900000000001</v>
      </c>
      <c r="G20" s="66">
        <f t="shared" si="1"/>
        <v>25</v>
      </c>
      <c r="H20" s="65">
        <f>VLOOKUP($A20,'Return Data'!$B$7:$R$2700,12,0)</f>
        <v>19.903400000000001</v>
      </c>
      <c r="I20" s="66">
        <f t="shared" si="2"/>
        <v>22</v>
      </c>
      <c r="J20" s="65">
        <f>VLOOKUP($A20,'Return Data'!$B$7:$R$2700,13,0)</f>
        <v>10.7392</v>
      </c>
      <c r="K20" s="66">
        <f t="shared" si="3"/>
        <v>22</v>
      </c>
      <c r="L20" s="65">
        <f>VLOOKUP($A20,'Return Data'!$B$7:$R$2700,17,0)</f>
        <v>11.928000000000001</v>
      </c>
      <c r="M20" s="66">
        <f t="shared" si="7"/>
        <v>12</v>
      </c>
      <c r="N20" s="65">
        <f>VLOOKUP($A20,'Return Data'!$B$7:$R$2700,14,0)</f>
        <v>7.4264999999999999</v>
      </c>
      <c r="O20" s="66">
        <f t="shared" si="8"/>
        <v>6</v>
      </c>
      <c r="P20" s="65">
        <f>VLOOKUP($A20,'Return Data'!$B$7:$R$2700,15,0)</f>
        <v>12.7326</v>
      </c>
      <c r="Q20" s="66">
        <f t="shared" si="9"/>
        <v>8</v>
      </c>
      <c r="R20" s="65">
        <f>VLOOKUP($A20,'Return Data'!$B$7:$R$2700,16,0)</f>
        <v>10.8841</v>
      </c>
      <c r="S20" s="67">
        <f t="shared" si="4"/>
        <v>21</v>
      </c>
    </row>
    <row r="21" spans="1:19" x14ac:dyDescent="0.3">
      <c r="A21" s="63" t="s">
        <v>942</v>
      </c>
      <c r="B21" s="64">
        <f>VLOOKUP($A21,'Return Data'!$B$7:$R$2700,3,0)</f>
        <v>44174</v>
      </c>
      <c r="C21" s="65">
        <f>VLOOKUP($A21,'Return Data'!$B$7:$R$2700,4,0)</f>
        <v>146.46100000000001</v>
      </c>
      <c r="D21" s="65">
        <f>VLOOKUP($A21,'Return Data'!$B$7:$R$2700,10,0)</f>
        <v>20.6294</v>
      </c>
      <c r="E21" s="66">
        <f t="shared" si="0"/>
        <v>7</v>
      </c>
      <c r="F21" s="65">
        <f>VLOOKUP($A21,'Return Data'!$B$7:$R$2700,11,0)</f>
        <v>32.627899999999997</v>
      </c>
      <c r="G21" s="66">
        <f t="shared" si="1"/>
        <v>18</v>
      </c>
      <c r="H21" s="65">
        <f>VLOOKUP($A21,'Return Data'!$B$7:$R$2700,12,0)</f>
        <v>24.589300000000001</v>
      </c>
      <c r="I21" s="66">
        <f t="shared" si="2"/>
        <v>11</v>
      </c>
      <c r="J21" s="65">
        <f>VLOOKUP($A21,'Return Data'!$B$7:$R$2700,13,0)</f>
        <v>16.8323</v>
      </c>
      <c r="K21" s="66">
        <f t="shared" si="3"/>
        <v>6</v>
      </c>
      <c r="L21" s="65">
        <f>VLOOKUP($A21,'Return Data'!$B$7:$R$2700,17,0)</f>
        <v>15.224</v>
      </c>
      <c r="M21" s="66">
        <f t="shared" si="7"/>
        <v>3</v>
      </c>
      <c r="N21" s="65">
        <f>VLOOKUP($A21,'Return Data'!$B$7:$R$2700,14,0)</f>
        <v>8.0421999999999993</v>
      </c>
      <c r="O21" s="66">
        <f t="shared" si="8"/>
        <v>3</v>
      </c>
      <c r="P21" s="65">
        <f>VLOOKUP($A21,'Return Data'!$B$7:$R$2700,15,0)</f>
        <v>13.3482</v>
      </c>
      <c r="Q21" s="66">
        <f t="shared" si="9"/>
        <v>5</v>
      </c>
      <c r="R21" s="65">
        <f>VLOOKUP($A21,'Return Data'!$B$7:$R$2700,16,0)</f>
        <v>17.9482</v>
      </c>
      <c r="S21" s="67">
        <f t="shared" si="4"/>
        <v>5</v>
      </c>
    </row>
    <row r="22" spans="1:19" x14ac:dyDescent="0.3">
      <c r="A22" s="63" t="s">
        <v>945</v>
      </c>
      <c r="B22" s="64">
        <f>VLOOKUP($A22,'Return Data'!$B$7:$R$2700,3,0)</f>
        <v>44174</v>
      </c>
      <c r="C22" s="65">
        <f>VLOOKUP($A22,'Return Data'!$B$7:$R$2700,4,0)</f>
        <v>53.588999999999999</v>
      </c>
      <c r="D22" s="65">
        <f>VLOOKUP($A22,'Return Data'!$B$7:$R$2700,10,0)</f>
        <v>13.4663</v>
      </c>
      <c r="E22" s="66">
        <f t="shared" si="0"/>
        <v>27</v>
      </c>
      <c r="F22" s="65">
        <f>VLOOKUP($A22,'Return Data'!$B$7:$R$2700,11,0)</f>
        <v>29.513999999999999</v>
      </c>
      <c r="G22" s="66">
        <f t="shared" si="1"/>
        <v>24</v>
      </c>
      <c r="H22" s="65">
        <f>VLOOKUP($A22,'Return Data'!$B$7:$R$2700,12,0)</f>
        <v>19.618300000000001</v>
      </c>
      <c r="I22" s="66">
        <f t="shared" si="2"/>
        <v>23</v>
      </c>
      <c r="J22" s="65">
        <f>VLOOKUP($A22,'Return Data'!$B$7:$R$2700,13,0)</f>
        <v>11.981999999999999</v>
      </c>
      <c r="K22" s="66">
        <f t="shared" si="3"/>
        <v>21</v>
      </c>
      <c r="L22" s="65">
        <f>VLOOKUP($A22,'Return Data'!$B$7:$R$2700,17,0)</f>
        <v>9.5006000000000004</v>
      </c>
      <c r="M22" s="66">
        <f t="shared" si="7"/>
        <v>18</v>
      </c>
      <c r="N22" s="65">
        <f>VLOOKUP($A22,'Return Data'!$B$7:$R$2700,14,0)</f>
        <v>2.548</v>
      </c>
      <c r="O22" s="66">
        <f t="shared" si="8"/>
        <v>20</v>
      </c>
      <c r="P22" s="65">
        <f>VLOOKUP($A22,'Return Data'!$B$7:$R$2700,15,0)</f>
        <v>9.8114000000000008</v>
      </c>
      <c r="Q22" s="66">
        <f t="shared" si="9"/>
        <v>16</v>
      </c>
      <c r="R22" s="65">
        <f>VLOOKUP($A22,'Return Data'!$B$7:$R$2700,16,0)</f>
        <v>12.2195</v>
      </c>
      <c r="S22" s="67">
        <f t="shared" si="4"/>
        <v>17</v>
      </c>
    </row>
    <row r="23" spans="1:19" x14ac:dyDescent="0.3">
      <c r="A23" s="63" t="s">
        <v>947</v>
      </c>
      <c r="B23" s="64">
        <f>VLOOKUP($A23,'Return Data'!$B$7:$R$2700,3,0)</f>
        <v>44174</v>
      </c>
      <c r="C23" s="65">
        <f>VLOOKUP($A23,'Return Data'!$B$7:$R$2700,4,0)</f>
        <v>17.923500000000001</v>
      </c>
      <c r="D23" s="65">
        <f>VLOOKUP($A23,'Return Data'!$B$7:$R$2700,10,0)</f>
        <v>19.222899999999999</v>
      </c>
      <c r="E23" s="66">
        <f t="shared" si="0"/>
        <v>17</v>
      </c>
      <c r="F23" s="65">
        <f>VLOOKUP($A23,'Return Data'!$B$7:$R$2700,11,0)</f>
        <v>33.171100000000003</v>
      </c>
      <c r="G23" s="66">
        <f t="shared" si="1"/>
        <v>16</v>
      </c>
      <c r="H23" s="65">
        <f>VLOOKUP($A23,'Return Data'!$B$7:$R$2700,12,0)</f>
        <v>18.303799999999999</v>
      </c>
      <c r="I23" s="66">
        <f t="shared" si="2"/>
        <v>24</v>
      </c>
      <c r="J23" s="65">
        <f>VLOOKUP($A23,'Return Data'!$B$7:$R$2700,13,0)</f>
        <v>12.985799999999999</v>
      </c>
      <c r="K23" s="66">
        <f t="shared" si="3"/>
        <v>16</v>
      </c>
      <c r="L23" s="65">
        <f>VLOOKUP($A23,'Return Data'!$B$7:$R$2700,17,0)</f>
        <v>13.228</v>
      </c>
      <c r="M23" s="66">
        <f t="shared" si="7"/>
        <v>9</v>
      </c>
      <c r="N23" s="65">
        <f>VLOOKUP($A23,'Return Data'!$B$7:$R$2700,14,0)</f>
        <v>6.6371000000000002</v>
      </c>
      <c r="O23" s="66">
        <f t="shared" si="8"/>
        <v>7</v>
      </c>
      <c r="P23" s="65">
        <f>VLOOKUP($A23,'Return Data'!$B$7:$R$2700,15,0)</f>
        <v>14.159599999999999</v>
      </c>
      <c r="Q23" s="66">
        <f t="shared" si="9"/>
        <v>4</v>
      </c>
      <c r="R23" s="65">
        <f>VLOOKUP($A23,'Return Data'!$B$7:$R$2700,16,0)</f>
        <v>10.600099999999999</v>
      </c>
      <c r="S23" s="67">
        <f t="shared" si="4"/>
        <v>23</v>
      </c>
    </row>
    <row r="24" spans="1:19" x14ac:dyDescent="0.3">
      <c r="A24" s="63" t="s">
        <v>949</v>
      </c>
      <c r="B24" s="64">
        <f>VLOOKUP($A24,'Return Data'!$B$7:$R$2700,3,0)</f>
        <v>44174</v>
      </c>
      <c r="C24" s="65">
        <f>VLOOKUP($A24,'Return Data'!$B$7:$R$2700,4,0)</f>
        <v>11.424899999999999</v>
      </c>
      <c r="D24" s="65">
        <f>VLOOKUP($A24,'Return Data'!$B$7:$R$2700,10,0)</f>
        <v>17.7303</v>
      </c>
      <c r="E24" s="66">
        <f t="shared" si="0"/>
        <v>22</v>
      </c>
      <c r="F24" s="65">
        <f>VLOOKUP($A24,'Return Data'!$B$7:$R$2700,11,0)</f>
        <v>31.820699999999999</v>
      </c>
      <c r="G24" s="66">
        <f t="shared" ref="G24" si="10">RANK(F24,F$8:F$34,0)</f>
        <v>19</v>
      </c>
      <c r="H24" s="65">
        <f>VLOOKUP($A24,'Return Data'!$B$7:$R$2700,12,0)</f>
        <v>24.382400000000001</v>
      </c>
      <c r="I24" s="66">
        <f t="shared" ref="I24" si="11">RANK(H24,H$8:H$34,0)</f>
        <v>13</v>
      </c>
      <c r="J24" s="65"/>
      <c r="K24" s="66"/>
      <c r="L24" s="65"/>
      <c r="M24" s="66"/>
      <c r="N24" s="65"/>
      <c r="O24" s="66"/>
      <c r="P24" s="65"/>
      <c r="Q24" s="66"/>
      <c r="R24" s="65">
        <f>VLOOKUP($A24,'Return Data'!$B$7:$R$2700,16,0)</f>
        <v>14.249000000000001</v>
      </c>
      <c r="S24" s="67">
        <f t="shared" si="4"/>
        <v>12</v>
      </c>
    </row>
    <row r="25" spans="1:19" x14ac:dyDescent="0.3">
      <c r="A25" s="63" t="s">
        <v>951</v>
      </c>
      <c r="B25" s="64">
        <f>VLOOKUP($A25,'Return Data'!$B$7:$R$2700,3,0)</f>
        <v>44174</v>
      </c>
      <c r="C25" s="65">
        <f>VLOOKUP($A25,'Return Data'!$B$7:$R$2700,4,0)</f>
        <v>69.022999999999996</v>
      </c>
      <c r="D25" s="65">
        <f>VLOOKUP($A25,'Return Data'!$B$7:$R$2700,10,0)</f>
        <v>20.976299999999998</v>
      </c>
      <c r="E25" s="66">
        <f t="shared" si="0"/>
        <v>5</v>
      </c>
      <c r="F25" s="65">
        <f>VLOOKUP($A25,'Return Data'!$B$7:$R$2700,11,0)</f>
        <v>39.220999999999997</v>
      </c>
      <c r="G25" s="66">
        <f t="shared" ref="G25:G34" si="12">RANK(F25,F$8:F$34,0)</f>
        <v>2</v>
      </c>
      <c r="H25" s="65">
        <f>VLOOKUP($A25,'Return Data'!$B$7:$R$2700,12,0)</f>
        <v>32.050899999999999</v>
      </c>
      <c r="I25" s="66">
        <f>RANK(H25,H$8:H$34,0)</f>
        <v>2</v>
      </c>
      <c r="J25" s="65">
        <f>VLOOKUP($A25,'Return Data'!$B$7:$R$2700,13,0)</f>
        <v>22.542000000000002</v>
      </c>
      <c r="K25" s="66">
        <f>RANK(J25,J$8:J$34,0)</f>
        <v>4</v>
      </c>
      <c r="L25" s="65">
        <f>VLOOKUP($A25,'Return Data'!$B$7:$R$2700,17,0)</f>
        <v>19.082799999999999</v>
      </c>
      <c r="M25" s="66">
        <f>RANK(L25,L$8:L$34,0)</f>
        <v>1</v>
      </c>
      <c r="N25" s="65">
        <f>VLOOKUP($A25,'Return Data'!$B$7:$R$2700,14,0)</f>
        <v>10.5808</v>
      </c>
      <c r="O25" s="66">
        <f>RANK(N25,N$8:N$34,0)</f>
        <v>1</v>
      </c>
      <c r="P25" s="65">
        <f>VLOOKUP($A25,'Return Data'!$B$7:$R$2700,15,0)</f>
        <v>17.805599999999998</v>
      </c>
      <c r="Q25" s="66">
        <f>RANK(P25,P$8:P$34,0)</f>
        <v>1</v>
      </c>
      <c r="R25" s="65">
        <f>VLOOKUP($A25,'Return Data'!$B$7:$R$2700,16,0)</f>
        <v>20.353999999999999</v>
      </c>
      <c r="S25" s="67">
        <f t="shared" si="4"/>
        <v>2</v>
      </c>
    </row>
    <row r="26" spans="1:19" x14ac:dyDescent="0.3">
      <c r="A26" s="63" t="s">
        <v>953</v>
      </c>
      <c r="B26" s="64">
        <f>VLOOKUP($A26,'Return Data'!$B$7:$R$2700,3,0)</f>
        <v>44174</v>
      </c>
      <c r="C26" s="65">
        <f>VLOOKUP($A26,'Return Data'!$B$7:$R$2700,4,0)</f>
        <v>11.536899999999999</v>
      </c>
      <c r="D26" s="65">
        <f>VLOOKUP($A26,'Return Data'!$B$7:$R$2700,10,0)</f>
        <v>20.8888</v>
      </c>
      <c r="E26" s="66">
        <f t="shared" si="0"/>
        <v>6</v>
      </c>
      <c r="F26" s="65">
        <f>VLOOKUP($A26,'Return Data'!$B$7:$R$2700,11,0)</f>
        <v>31.380299999999998</v>
      </c>
      <c r="G26" s="66">
        <f t="shared" si="12"/>
        <v>23</v>
      </c>
      <c r="H26" s="65">
        <f>VLOOKUP($A26,'Return Data'!$B$7:$R$2700,12,0)</f>
        <v>13.418200000000001</v>
      </c>
      <c r="I26" s="66">
        <f>RANK(H26,H$8:H$34,0)</f>
        <v>27</v>
      </c>
      <c r="J26" s="65">
        <f>VLOOKUP($A26,'Return Data'!$B$7:$R$2700,13,0)</f>
        <v>9.9285999999999994</v>
      </c>
      <c r="K26" s="66">
        <f>RANK(J26,J$8:J$34,0)</f>
        <v>23</v>
      </c>
      <c r="L26" s="65"/>
      <c r="M26" s="66"/>
      <c r="N26" s="65"/>
      <c r="O26" s="66"/>
      <c r="P26" s="65"/>
      <c r="Q26" s="66"/>
      <c r="R26" s="65">
        <f>VLOOKUP($A26,'Return Data'!$B$7:$R$2700,16,0)</f>
        <v>13.2628</v>
      </c>
      <c r="S26" s="67">
        <f t="shared" si="4"/>
        <v>14</v>
      </c>
    </row>
    <row r="27" spans="1:19" x14ac:dyDescent="0.3">
      <c r="A27" s="63" t="s">
        <v>954</v>
      </c>
      <c r="B27" s="64">
        <f>VLOOKUP($A27,'Return Data'!$B$7:$R$2700,3,0)</f>
        <v>44174</v>
      </c>
      <c r="C27" s="65">
        <f>VLOOKUP($A27,'Return Data'!$B$7:$R$2700,4,0)</f>
        <v>595.44820000000004</v>
      </c>
      <c r="D27" s="65">
        <f>VLOOKUP($A27,'Return Data'!$B$7:$R$2700,10,0)</f>
        <v>19.962299999999999</v>
      </c>
      <c r="E27" s="66">
        <f t="shared" si="0"/>
        <v>13</v>
      </c>
      <c r="F27" s="65">
        <f>VLOOKUP($A27,'Return Data'!$B$7:$R$2700,11,0)</f>
        <v>36.691000000000003</v>
      </c>
      <c r="G27" s="66">
        <f t="shared" si="12"/>
        <v>5</v>
      </c>
      <c r="H27" s="65">
        <f>VLOOKUP($A27,'Return Data'!$B$7:$R$2700,12,0)</f>
        <v>23.146100000000001</v>
      </c>
      <c r="I27" s="66">
        <f t="shared" ref="I27:I32" si="13">RANK(H27,H$8:H$34,0)</f>
        <v>14</v>
      </c>
      <c r="J27" s="65">
        <f>VLOOKUP($A27,'Return Data'!$B$7:$R$2700,13,0)</f>
        <v>12.495100000000001</v>
      </c>
      <c r="K27" s="66">
        <f t="shared" ref="K27:K32" si="14">RANK(J27,J$8:J$34,0)</f>
        <v>18</v>
      </c>
      <c r="L27" s="65">
        <f>VLOOKUP($A27,'Return Data'!$B$7:$R$2700,17,0)</f>
        <v>9.8486999999999991</v>
      </c>
      <c r="M27" s="66">
        <f t="shared" ref="M27:M32" si="15">RANK(L27,L$8:L$34,0)</f>
        <v>16</v>
      </c>
      <c r="N27" s="65">
        <f>VLOOKUP($A27,'Return Data'!$B$7:$R$2700,14,0)</f>
        <v>-0.4491</v>
      </c>
      <c r="O27" s="66">
        <f t="shared" ref="O27:O32" si="16">RANK(N27,N$8:N$34,0)</f>
        <v>22</v>
      </c>
      <c r="P27" s="65">
        <f>VLOOKUP($A27,'Return Data'!$B$7:$R$2700,15,0)</f>
        <v>7.9497999999999998</v>
      </c>
      <c r="Q27" s="66">
        <f t="shared" ref="Q27:Q32" si="17">RANK(P27,P$8:P$34,0)</f>
        <v>21</v>
      </c>
      <c r="R27" s="65">
        <f>VLOOKUP($A27,'Return Data'!$B$7:$R$2700,16,0)</f>
        <v>17.6145</v>
      </c>
      <c r="S27" s="67">
        <f t="shared" si="4"/>
        <v>6</v>
      </c>
    </row>
    <row r="28" spans="1:19" x14ac:dyDescent="0.3">
      <c r="A28" s="63" t="s">
        <v>956</v>
      </c>
      <c r="B28" s="64">
        <f>VLOOKUP($A28,'Return Data'!$B$7:$R$2700,3,0)</f>
        <v>44174</v>
      </c>
      <c r="C28" s="65">
        <f>VLOOKUP($A28,'Return Data'!$B$7:$R$2700,4,0)</f>
        <v>127.27</v>
      </c>
      <c r="D28" s="65">
        <f>VLOOKUP($A28,'Return Data'!$B$7:$R$2700,10,0)</f>
        <v>18.799600000000002</v>
      </c>
      <c r="E28" s="66">
        <f t="shared" si="0"/>
        <v>19</v>
      </c>
      <c r="F28" s="65">
        <f>VLOOKUP($A28,'Return Data'!$B$7:$R$2700,11,0)</f>
        <v>36.059399999999997</v>
      </c>
      <c r="G28" s="66">
        <f t="shared" si="12"/>
        <v>7</v>
      </c>
      <c r="H28" s="65">
        <f>VLOOKUP($A28,'Return Data'!$B$7:$R$2700,12,0)</f>
        <v>25.0565</v>
      </c>
      <c r="I28" s="66">
        <f t="shared" si="13"/>
        <v>9</v>
      </c>
      <c r="J28" s="65">
        <f>VLOOKUP($A28,'Return Data'!$B$7:$R$2700,13,0)</f>
        <v>20.429600000000001</v>
      </c>
      <c r="K28" s="66">
        <f t="shared" si="14"/>
        <v>5</v>
      </c>
      <c r="L28" s="65">
        <f>VLOOKUP($A28,'Return Data'!$B$7:$R$2700,17,0)</f>
        <v>13.4497</v>
      </c>
      <c r="M28" s="66">
        <f t="shared" si="15"/>
        <v>7</v>
      </c>
      <c r="N28" s="65">
        <f>VLOOKUP($A28,'Return Data'!$B$7:$R$2700,14,0)</f>
        <v>5.1470000000000002</v>
      </c>
      <c r="O28" s="66">
        <f t="shared" si="16"/>
        <v>12</v>
      </c>
      <c r="P28" s="65">
        <f>VLOOKUP($A28,'Return Data'!$B$7:$R$2700,15,0)</f>
        <v>14.387600000000001</v>
      </c>
      <c r="Q28" s="66">
        <f t="shared" si="17"/>
        <v>2</v>
      </c>
      <c r="R28" s="65">
        <f>VLOOKUP($A28,'Return Data'!$B$7:$R$2700,16,0)</f>
        <v>23.433800000000002</v>
      </c>
      <c r="S28" s="67">
        <f t="shared" si="4"/>
        <v>1</v>
      </c>
    </row>
    <row r="29" spans="1:19" x14ac:dyDescent="0.3">
      <c r="A29" s="63" t="s">
        <v>958</v>
      </c>
      <c r="B29" s="64">
        <f>VLOOKUP($A29,'Return Data'!$B$7:$R$2700,3,0)</f>
        <v>44174</v>
      </c>
      <c r="C29" s="65">
        <f>VLOOKUP($A29,'Return Data'!$B$7:$R$2700,4,0)</f>
        <v>46.506700000000002</v>
      </c>
      <c r="D29" s="65">
        <f>VLOOKUP($A29,'Return Data'!$B$7:$R$2700,10,0)</f>
        <v>18.840499999999999</v>
      </c>
      <c r="E29" s="66">
        <f t="shared" si="0"/>
        <v>18</v>
      </c>
      <c r="F29" s="65">
        <f>VLOOKUP($A29,'Return Data'!$B$7:$R$2700,11,0)</f>
        <v>24.363800000000001</v>
      </c>
      <c r="G29" s="66">
        <f t="shared" si="12"/>
        <v>27</v>
      </c>
      <c r="H29" s="65">
        <f>VLOOKUP($A29,'Return Data'!$B$7:$R$2700,12,0)</f>
        <v>34.091500000000003</v>
      </c>
      <c r="I29" s="66">
        <f t="shared" si="13"/>
        <v>1</v>
      </c>
      <c r="J29" s="65">
        <f>VLOOKUP($A29,'Return Data'!$B$7:$R$2700,13,0)</f>
        <v>24.2349</v>
      </c>
      <c r="K29" s="66">
        <f t="shared" si="14"/>
        <v>1</v>
      </c>
      <c r="L29" s="65">
        <f>VLOOKUP($A29,'Return Data'!$B$7:$R$2700,17,0)</f>
        <v>14.955299999999999</v>
      </c>
      <c r="M29" s="66">
        <f t="shared" si="15"/>
        <v>4</v>
      </c>
      <c r="N29" s="65">
        <f>VLOOKUP($A29,'Return Data'!$B$7:$R$2700,14,0)</f>
        <v>6.1353</v>
      </c>
      <c r="O29" s="66">
        <f t="shared" si="16"/>
        <v>10</v>
      </c>
      <c r="P29" s="65">
        <f>VLOOKUP($A29,'Return Data'!$B$7:$R$2700,15,0)</f>
        <v>13.2279</v>
      </c>
      <c r="Q29" s="66">
        <f t="shared" si="17"/>
        <v>6</v>
      </c>
      <c r="R29" s="65">
        <f>VLOOKUP($A29,'Return Data'!$B$7:$R$2700,16,0)</f>
        <v>11.5992</v>
      </c>
      <c r="S29" s="67">
        <f t="shared" si="4"/>
        <v>18</v>
      </c>
    </row>
    <row r="30" spans="1:19" x14ac:dyDescent="0.3">
      <c r="A30" s="63" t="s">
        <v>961</v>
      </c>
      <c r="B30" s="64">
        <f>VLOOKUP($A30,'Return Data'!$B$7:$R$2700,3,0)</f>
        <v>44174</v>
      </c>
      <c r="C30" s="65">
        <f>VLOOKUP($A30,'Return Data'!$B$7:$R$2700,4,0)</f>
        <v>390.50664347867098</v>
      </c>
      <c r="D30" s="65">
        <f>VLOOKUP($A30,'Return Data'!$B$7:$R$2700,10,0)</f>
        <v>22.9908</v>
      </c>
      <c r="E30" s="66">
        <f t="shared" si="0"/>
        <v>3</v>
      </c>
      <c r="F30" s="65">
        <f>VLOOKUP($A30,'Return Data'!$B$7:$R$2700,11,0)</f>
        <v>35.201599999999999</v>
      </c>
      <c r="G30" s="66">
        <f t="shared" si="12"/>
        <v>8</v>
      </c>
      <c r="H30" s="65">
        <f>VLOOKUP($A30,'Return Data'!$B$7:$R$2700,12,0)</f>
        <v>22.084199999999999</v>
      </c>
      <c r="I30" s="66">
        <f t="shared" si="13"/>
        <v>18</v>
      </c>
      <c r="J30" s="65">
        <f>VLOOKUP($A30,'Return Data'!$B$7:$R$2700,13,0)</f>
        <v>15.7271</v>
      </c>
      <c r="K30" s="66">
        <f t="shared" si="14"/>
        <v>10</v>
      </c>
      <c r="L30" s="65">
        <f>VLOOKUP($A30,'Return Data'!$B$7:$R$2700,17,0)</f>
        <v>11.869300000000001</v>
      </c>
      <c r="M30" s="66">
        <f t="shared" si="15"/>
        <v>13</v>
      </c>
      <c r="N30" s="65">
        <f>VLOOKUP($A30,'Return Data'!$B$7:$R$2700,14,0)</f>
        <v>6.2244000000000002</v>
      </c>
      <c r="O30" s="66">
        <f t="shared" si="16"/>
        <v>9</v>
      </c>
      <c r="P30" s="65">
        <f>VLOOKUP($A30,'Return Data'!$B$7:$R$2700,15,0)</f>
        <v>11.3765</v>
      </c>
      <c r="Q30" s="66">
        <f t="shared" si="17"/>
        <v>13</v>
      </c>
      <c r="R30" s="65">
        <f>VLOOKUP($A30,'Return Data'!$B$7:$R$2700,16,0)</f>
        <v>14.0929</v>
      </c>
      <c r="S30" s="67">
        <f t="shared" si="4"/>
        <v>13</v>
      </c>
    </row>
    <row r="31" spans="1:19" x14ac:dyDescent="0.3">
      <c r="A31" s="63" t="s">
        <v>962</v>
      </c>
      <c r="B31" s="64">
        <f>VLOOKUP($A31,'Return Data'!$B$7:$R$2700,3,0)</f>
        <v>44174</v>
      </c>
      <c r="C31" s="65">
        <f>VLOOKUP($A31,'Return Data'!$B$7:$R$2700,4,0)</f>
        <v>38.869500000000002</v>
      </c>
      <c r="D31" s="65">
        <f>VLOOKUP($A31,'Return Data'!$B$7:$R$2700,10,0)</f>
        <v>17.089500000000001</v>
      </c>
      <c r="E31" s="66">
        <f t="shared" si="0"/>
        <v>25</v>
      </c>
      <c r="F31" s="65">
        <f>VLOOKUP($A31,'Return Data'!$B$7:$R$2700,11,0)</f>
        <v>31.549600000000002</v>
      </c>
      <c r="G31" s="66">
        <f t="shared" si="12"/>
        <v>22</v>
      </c>
      <c r="H31" s="65">
        <f>VLOOKUP($A31,'Return Data'!$B$7:$R$2700,12,0)</f>
        <v>15.8085</v>
      </c>
      <c r="I31" s="66">
        <f t="shared" si="13"/>
        <v>25</v>
      </c>
      <c r="J31" s="65">
        <f>VLOOKUP($A31,'Return Data'!$B$7:$R$2700,13,0)</f>
        <v>7.1405000000000003</v>
      </c>
      <c r="K31" s="66">
        <f t="shared" si="14"/>
        <v>24</v>
      </c>
      <c r="L31" s="65">
        <f>VLOOKUP($A31,'Return Data'!$B$7:$R$2700,17,0)</f>
        <v>10.0002</v>
      </c>
      <c r="M31" s="66">
        <f t="shared" si="15"/>
        <v>15</v>
      </c>
      <c r="N31" s="65">
        <f>VLOOKUP($A31,'Return Data'!$B$7:$R$2700,14,0)</f>
        <v>6.5373000000000001</v>
      </c>
      <c r="O31" s="66">
        <f t="shared" si="16"/>
        <v>8</v>
      </c>
      <c r="P31" s="65">
        <f>VLOOKUP($A31,'Return Data'!$B$7:$R$2700,15,0)</f>
        <v>12.1479</v>
      </c>
      <c r="Q31" s="66">
        <f t="shared" si="17"/>
        <v>9</v>
      </c>
      <c r="R31" s="65">
        <f>VLOOKUP($A31,'Return Data'!$B$7:$R$2700,16,0)</f>
        <v>10.3445</v>
      </c>
      <c r="S31" s="67">
        <f t="shared" si="4"/>
        <v>25</v>
      </c>
    </row>
    <row r="32" spans="1:19" x14ac:dyDescent="0.3">
      <c r="A32" s="63" t="s">
        <v>964</v>
      </c>
      <c r="B32" s="64">
        <f>VLOOKUP($A32,'Return Data'!$B$7:$R$2700,3,0)</f>
        <v>44174</v>
      </c>
      <c r="C32" s="65">
        <f>VLOOKUP($A32,'Return Data'!$B$7:$R$2700,4,0)</f>
        <v>250.17609999999999</v>
      </c>
      <c r="D32" s="65">
        <f>VLOOKUP($A32,'Return Data'!$B$7:$R$2700,10,0)</f>
        <v>20.362400000000001</v>
      </c>
      <c r="E32" s="66">
        <f t="shared" si="0"/>
        <v>9</v>
      </c>
      <c r="F32" s="65">
        <f>VLOOKUP($A32,'Return Data'!$B$7:$R$2700,11,0)</f>
        <v>34.915700000000001</v>
      </c>
      <c r="G32" s="66">
        <f t="shared" si="12"/>
        <v>10</v>
      </c>
      <c r="H32" s="65">
        <f>VLOOKUP($A32,'Return Data'!$B$7:$R$2700,12,0)</f>
        <v>26.727499999999999</v>
      </c>
      <c r="I32" s="66">
        <f t="shared" si="13"/>
        <v>7</v>
      </c>
      <c r="J32" s="65">
        <f>VLOOKUP($A32,'Return Data'!$B$7:$R$2700,13,0)</f>
        <v>16.001100000000001</v>
      </c>
      <c r="K32" s="66">
        <f t="shared" si="14"/>
        <v>8</v>
      </c>
      <c r="L32" s="65">
        <f>VLOOKUP($A32,'Return Data'!$B$7:$R$2700,17,0)</f>
        <v>14.896000000000001</v>
      </c>
      <c r="M32" s="66">
        <f t="shared" si="15"/>
        <v>5</v>
      </c>
      <c r="N32" s="65">
        <f>VLOOKUP($A32,'Return Data'!$B$7:$R$2700,14,0)</f>
        <v>8.3658000000000001</v>
      </c>
      <c r="O32" s="66">
        <f t="shared" si="16"/>
        <v>2</v>
      </c>
      <c r="P32" s="65">
        <f>VLOOKUP($A32,'Return Data'!$B$7:$R$2700,15,0)</f>
        <v>11.4232</v>
      </c>
      <c r="Q32" s="66">
        <f t="shared" si="17"/>
        <v>12</v>
      </c>
      <c r="R32" s="65">
        <f>VLOOKUP($A32,'Return Data'!$B$7:$R$2700,16,0)</f>
        <v>12.2759</v>
      </c>
      <c r="S32" s="67">
        <f t="shared" si="4"/>
        <v>15</v>
      </c>
    </row>
    <row r="33" spans="1:19" x14ac:dyDescent="0.3">
      <c r="A33" s="63" t="s">
        <v>967</v>
      </c>
      <c r="B33" s="64">
        <f>VLOOKUP($A33,'Return Data'!$B$7:$R$2700,3,0)</f>
        <v>44174</v>
      </c>
      <c r="C33" s="65">
        <f>VLOOKUP($A33,'Return Data'!$B$7:$R$2700,4,0)</f>
        <v>11.99</v>
      </c>
      <c r="D33" s="65">
        <f>VLOOKUP($A33,'Return Data'!$B$7:$R$2700,10,0)</f>
        <v>17.0898</v>
      </c>
      <c r="E33" s="66">
        <f t="shared" si="0"/>
        <v>24</v>
      </c>
      <c r="F33" s="65">
        <f>VLOOKUP($A33,'Return Data'!$B$7:$R$2700,11,0)</f>
        <v>34.266500000000001</v>
      </c>
      <c r="G33" s="66">
        <f t="shared" si="12"/>
        <v>11</v>
      </c>
      <c r="H33" s="65">
        <f>VLOOKUP($A33,'Return Data'!$B$7:$R$2700,12,0)</f>
        <v>27.147400000000001</v>
      </c>
      <c r="I33" s="66">
        <f t="shared" ref="I33" si="18">RANK(H33,H$8:H$34,0)</f>
        <v>5</v>
      </c>
      <c r="J33" s="65"/>
      <c r="K33" s="66"/>
      <c r="L33" s="65"/>
      <c r="M33" s="66"/>
      <c r="N33" s="65"/>
      <c r="O33" s="66"/>
      <c r="P33" s="65"/>
      <c r="Q33" s="66"/>
      <c r="R33" s="65">
        <f>VLOOKUP($A33,'Return Data'!$B$7:$R$2700,16,0)</f>
        <v>19.664300000000001</v>
      </c>
      <c r="S33" s="67">
        <f t="shared" si="4"/>
        <v>3</v>
      </c>
    </row>
    <row r="34" spans="1:19" x14ac:dyDescent="0.3">
      <c r="A34" s="63" t="s">
        <v>969</v>
      </c>
      <c r="B34" s="64">
        <f>VLOOKUP($A34,'Return Data'!$B$7:$R$2700,3,0)</f>
        <v>44174</v>
      </c>
      <c r="C34" s="65">
        <f>VLOOKUP($A34,'Return Data'!$B$7:$R$2700,4,0)</f>
        <v>136.68039999999999</v>
      </c>
      <c r="D34" s="65">
        <f>VLOOKUP($A34,'Return Data'!$B$7:$R$2700,10,0)</f>
        <v>19.560099999999998</v>
      </c>
      <c r="E34" s="66">
        <f t="shared" si="0"/>
        <v>16</v>
      </c>
      <c r="F34" s="65">
        <f>VLOOKUP($A34,'Return Data'!$B$7:$R$2700,11,0)</f>
        <v>33.100999999999999</v>
      </c>
      <c r="G34" s="66">
        <f t="shared" si="12"/>
        <v>17</v>
      </c>
      <c r="H34" s="65">
        <f>VLOOKUP($A34,'Return Data'!$B$7:$R$2700,12,0)</f>
        <v>28.310700000000001</v>
      </c>
      <c r="I34" s="66">
        <f>RANK(H34,H$8:H$34,0)</f>
        <v>4</v>
      </c>
      <c r="J34" s="65">
        <f>VLOOKUP($A34,'Return Data'!$B$7:$R$2700,13,0)</f>
        <v>13.5838</v>
      </c>
      <c r="K34" s="66">
        <f>RANK(J34,J$8:J$34,0)</f>
        <v>14</v>
      </c>
      <c r="L34" s="65">
        <f>VLOOKUP($A34,'Return Data'!$B$7:$R$2700,17,0)</f>
        <v>7.6653000000000002</v>
      </c>
      <c r="M34" s="66">
        <f>RANK(L34,L$8:L$34,0)</f>
        <v>22</v>
      </c>
      <c r="N34" s="65">
        <f>VLOOKUP($A34,'Return Data'!$B$7:$R$2700,14,0)</f>
        <v>2.4287999999999998</v>
      </c>
      <c r="O34" s="66">
        <f>RANK(N34,N$8:N$34,0)</f>
        <v>21</v>
      </c>
      <c r="P34" s="65">
        <f>VLOOKUP($A34,'Return Data'!$B$7:$R$2700,15,0)</f>
        <v>8.2588000000000008</v>
      </c>
      <c r="Q34" s="66">
        <f>RANK(P34,P$8:P$34,0)</f>
        <v>19</v>
      </c>
      <c r="R34" s="65">
        <f>VLOOKUP($A34,'Return Data'!$B$7:$R$2700,16,0)</f>
        <v>10.472799999999999</v>
      </c>
      <c r="S34" s="67">
        <f t="shared" si="4"/>
        <v>24</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19.544911111111109</v>
      </c>
      <c r="E36" s="74"/>
      <c r="F36" s="75">
        <f>AVERAGE(F8:F34)</f>
        <v>33.645329629629629</v>
      </c>
      <c r="G36" s="74"/>
      <c r="H36" s="75">
        <f>AVERAGE(H8:H34)</f>
        <v>23.39686296296296</v>
      </c>
      <c r="I36" s="74"/>
      <c r="J36" s="75">
        <f>AVERAGE(J8:J34)</f>
        <v>14.963639999999998</v>
      </c>
      <c r="K36" s="74"/>
      <c r="L36" s="75">
        <f>AVERAGE(L8:L34)</f>
        <v>12.131854545454546</v>
      </c>
      <c r="M36" s="74"/>
      <c r="N36" s="75">
        <f>AVERAGE(N8:N34)</f>
        <v>5.2442272727272732</v>
      </c>
      <c r="O36" s="74"/>
      <c r="P36" s="75">
        <f>AVERAGE(P8:P34)</f>
        <v>11.702657142857143</v>
      </c>
      <c r="Q36" s="74"/>
      <c r="R36" s="75">
        <f>AVERAGE(R8:R34)</f>
        <v>14.296292592592593</v>
      </c>
      <c r="S36" s="76"/>
    </row>
    <row r="37" spans="1:19" x14ac:dyDescent="0.3">
      <c r="A37" s="73" t="s">
        <v>28</v>
      </c>
      <c r="B37" s="74"/>
      <c r="C37" s="74"/>
      <c r="D37" s="75">
        <f>MIN(D8:D34)</f>
        <v>13.4663</v>
      </c>
      <c r="E37" s="74"/>
      <c r="F37" s="75">
        <f>MIN(F8:F34)</f>
        <v>24.363800000000001</v>
      </c>
      <c r="G37" s="74"/>
      <c r="H37" s="75">
        <f>MIN(H8:H34)</f>
        <v>13.418200000000001</v>
      </c>
      <c r="I37" s="74"/>
      <c r="J37" s="75">
        <f>MIN(J8:J34)</f>
        <v>6.8948999999999998</v>
      </c>
      <c r="K37" s="74"/>
      <c r="L37" s="75">
        <f>MIN(L8:L34)</f>
        <v>7.6653000000000002</v>
      </c>
      <c r="M37" s="74"/>
      <c r="N37" s="75">
        <f>MIN(N8:N34)</f>
        <v>-0.4491</v>
      </c>
      <c r="O37" s="74"/>
      <c r="P37" s="75">
        <f>MIN(P8:P34)</f>
        <v>7.9497999999999998</v>
      </c>
      <c r="Q37" s="74"/>
      <c r="R37" s="75">
        <f>MIN(R8:R34)</f>
        <v>9.5167999999999999</v>
      </c>
      <c r="S37" s="76"/>
    </row>
    <row r="38" spans="1:19" ht="15" thickBot="1" x14ac:dyDescent="0.35">
      <c r="A38" s="77" t="s">
        <v>29</v>
      </c>
      <c r="B38" s="78"/>
      <c r="C38" s="78"/>
      <c r="D38" s="79">
        <f>MAX(D8:D34)</f>
        <v>26.468699999999998</v>
      </c>
      <c r="E38" s="78"/>
      <c r="F38" s="79">
        <f>MAX(F8:F34)</f>
        <v>41.032800000000002</v>
      </c>
      <c r="G38" s="78"/>
      <c r="H38" s="79">
        <f>MAX(H8:H34)</f>
        <v>34.091500000000003</v>
      </c>
      <c r="I38" s="78"/>
      <c r="J38" s="79">
        <f>MAX(J8:J34)</f>
        <v>24.2349</v>
      </c>
      <c r="K38" s="78"/>
      <c r="L38" s="79">
        <f>MAX(L8:L34)</f>
        <v>19.082799999999999</v>
      </c>
      <c r="M38" s="78"/>
      <c r="N38" s="79">
        <f>MAX(N8:N34)</f>
        <v>10.5808</v>
      </c>
      <c r="O38" s="78"/>
      <c r="P38" s="79">
        <f>MAX(P8:P34)</f>
        <v>17.805599999999998</v>
      </c>
      <c r="Q38" s="78"/>
      <c r="R38" s="79">
        <f>MAX(R8:R34)</f>
        <v>23.433800000000002</v>
      </c>
      <c r="S38" s="80"/>
    </row>
    <row r="39" spans="1:19" x14ac:dyDescent="0.3">
      <c r="A39" s="112" t="s">
        <v>432</v>
      </c>
    </row>
    <row r="40" spans="1:19" x14ac:dyDescent="0.3">
      <c r="A40" s="14" t="s">
        <v>340</v>
      </c>
    </row>
  </sheetData>
  <sheetProtection algorithmName="SHA-512" hashValue="A5yg3IWhTm89wMgaaPu9iGNjmBofLou7GrZbdEsI8uaCx+vBxfEI238o4EJNoYSKjZ8gDdgESvTVJn0c0nXcYw==" saltValue="mgIpq06SZkB7/zNh7fMxm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BC3E1F6-B50C-46CF-B157-266CD8848A94}"/>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77"/>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8.88671875" style="3"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343</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163</v>
      </c>
      <c r="B8" s="64">
        <f>VLOOKUP($A8,'Return Data'!$B$7:$R$2700,3,0)</f>
        <v>44174</v>
      </c>
      <c r="C8" s="65">
        <f>VLOOKUP($A8,'Return Data'!$B$7:$R$2700,4,0)</f>
        <v>46.66</v>
      </c>
      <c r="D8" s="65">
        <f>VLOOKUP($A8,'Return Data'!$B$7:$R$2700,10,0)</f>
        <v>12.6509</v>
      </c>
      <c r="E8" s="66">
        <f t="shared" ref="E8:E39" si="0">RANK(D8,D$8:D$71,0)</f>
        <v>64</v>
      </c>
      <c r="F8" s="65">
        <f>VLOOKUP($A8,'Return Data'!$B$7:$R$2700,11,0)</f>
        <v>24.993300000000001</v>
      </c>
      <c r="G8" s="66">
        <f t="shared" ref="G8:G39" si="1">RANK(F8,F$8:F$71,0)</f>
        <v>64</v>
      </c>
      <c r="H8" s="65">
        <f>VLOOKUP($A8,'Return Data'!$B$7:$R$2700,12,0)</f>
        <v>16.854500000000002</v>
      </c>
      <c r="I8" s="66">
        <f t="shared" ref="I8:I29" si="2">RANK(H8,H$8:H$71,0)</f>
        <v>61</v>
      </c>
      <c r="J8" s="65">
        <f>VLOOKUP($A8,'Return Data'!$B$7:$R$2700,13,0)</f>
        <v>10.8314</v>
      </c>
      <c r="K8" s="66">
        <f t="shared" ref="K8:K29" si="3">RANK(J8,J$8:J$71,0)</f>
        <v>55</v>
      </c>
      <c r="L8" s="65">
        <f>VLOOKUP($A8,'Return Data'!$B$7:$R$2700,17,0)</f>
        <v>8.1728000000000005</v>
      </c>
      <c r="M8" s="66">
        <f t="shared" ref="M8:M12" si="4">RANK(L8,L$8:L$71,0)</f>
        <v>50</v>
      </c>
      <c r="N8" s="65">
        <f>VLOOKUP($A8,'Return Data'!$B$7:$R$2700,14,0)</f>
        <v>4.5239000000000003</v>
      </c>
      <c r="O8" s="66">
        <f>RANK(N8,N$8:N$71,0)</f>
        <v>34</v>
      </c>
      <c r="P8" s="65">
        <f>VLOOKUP($A8,'Return Data'!$B$7:$R$2700,15,0)</f>
        <v>11.515599999999999</v>
      </c>
      <c r="Q8" s="66">
        <f>RANK(P8,P$8:P$71,0)</f>
        <v>24</v>
      </c>
      <c r="R8" s="65">
        <f>VLOOKUP($A8,'Return Data'!$B$7:$R$2700,16,0)</f>
        <v>14.902799999999999</v>
      </c>
      <c r="S8" s="67">
        <f t="shared" ref="S8:S39" si="5">RANK(R8,R$8:R$71,0)</f>
        <v>18</v>
      </c>
    </row>
    <row r="9" spans="1:20" x14ac:dyDescent="0.3">
      <c r="A9" s="63" t="s">
        <v>164</v>
      </c>
      <c r="B9" s="64">
        <f>VLOOKUP($A9,'Return Data'!$B$7:$R$2700,3,0)</f>
        <v>44174</v>
      </c>
      <c r="C9" s="65">
        <f>VLOOKUP($A9,'Return Data'!$B$7:$R$2700,4,0)</f>
        <v>38.07</v>
      </c>
      <c r="D9" s="65">
        <f>VLOOKUP($A9,'Return Data'!$B$7:$R$2700,10,0)</f>
        <v>12.7332</v>
      </c>
      <c r="E9" s="66">
        <f t="shared" si="0"/>
        <v>63</v>
      </c>
      <c r="F9" s="65">
        <f>VLOOKUP($A9,'Return Data'!$B$7:$R$2700,11,0)</f>
        <v>25.2303</v>
      </c>
      <c r="G9" s="66">
        <f t="shared" si="1"/>
        <v>63</v>
      </c>
      <c r="H9" s="65">
        <f>VLOOKUP($A9,'Return Data'!$B$7:$R$2700,12,0)</f>
        <v>18.083100000000002</v>
      </c>
      <c r="I9" s="66">
        <f t="shared" si="2"/>
        <v>57</v>
      </c>
      <c r="J9" s="65">
        <f>VLOOKUP($A9,'Return Data'!$B$7:$R$2700,13,0)</f>
        <v>12.102499999999999</v>
      </c>
      <c r="K9" s="66">
        <f t="shared" si="3"/>
        <v>49</v>
      </c>
      <c r="L9" s="65">
        <f>VLOOKUP($A9,'Return Data'!$B$7:$R$2700,17,0)</f>
        <v>9.3236000000000008</v>
      </c>
      <c r="M9" s="66">
        <f t="shared" si="4"/>
        <v>45</v>
      </c>
      <c r="N9" s="65">
        <f>VLOOKUP($A9,'Return Data'!$B$7:$R$2700,14,0)</f>
        <v>5.5124000000000004</v>
      </c>
      <c r="O9" s="66">
        <f>RANK(N9,N$8:N$71,0)</f>
        <v>26</v>
      </c>
      <c r="P9" s="65">
        <f>VLOOKUP($A9,'Return Data'!$B$7:$R$2700,15,0)</f>
        <v>12.2699</v>
      </c>
      <c r="Q9" s="66">
        <f>RANK(P9,P$8:P$71,0)</f>
        <v>20</v>
      </c>
      <c r="R9" s="65">
        <f>VLOOKUP($A9,'Return Data'!$B$7:$R$2700,16,0)</f>
        <v>15.6821</v>
      </c>
      <c r="S9" s="67">
        <f t="shared" si="5"/>
        <v>15</v>
      </c>
    </row>
    <row r="10" spans="1:20" x14ac:dyDescent="0.3">
      <c r="A10" s="63" t="s">
        <v>165</v>
      </c>
      <c r="B10" s="64">
        <f>VLOOKUP($A10,'Return Data'!$B$7:$R$2700,3,0)</f>
        <v>44174</v>
      </c>
      <c r="C10" s="65">
        <f>VLOOKUP($A10,'Return Data'!$B$7:$R$2700,4,0)</f>
        <v>61.8566</v>
      </c>
      <c r="D10" s="65">
        <f>VLOOKUP($A10,'Return Data'!$B$7:$R$2700,10,0)</f>
        <v>22.9221</v>
      </c>
      <c r="E10" s="66">
        <f t="shared" si="0"/>
        <v>7</v>
      </c>
      <c r="F10" s="65">
        <f>VLOOKUP($A10,'Return Data'!$B$7:$R$2700,11,0)</f>
        <v>33.836599999999997</v>
      </c>
      <c r="G10" s="66">
        <f t="shared" si="1"/>
        <v>39</v>
      </c>
      <c r="H10" s="65">
        <f>VLOOKUP($A10,'Return Data'!$B$7:$R$2700,12,0)</f>
        <v>20.579599999999999</v>
      </c>
      <c r="I10" s="66">
        <f t="shared" si="2"/>
        <v>52</v>
      </c>
      <c r="J10" s="65">
        <f>VLOOKUP($A10,'Return Data'!$B$7:$R$2700,13,0)</f>
        <v>19.607099999999999</v>
      </c>
      <c r="K10" s="66">
        <f t="shared" si="3"/>
        <v>19</v>
      </c>
      <c r="L10" s="65">
        <f>VLOOKUP($A10,'Return Data'!$B$7:$R$2700,17,0)</f>
        <v>17.4099</v>
      </c>
      <c r="M10" s="66">
        <f t="shared" si="4"/>
        <v>12</v>
      </c>
      <c r="N10" s="65">
        <f>VLOOKUP($A10,'Return Data'!$B$7:$R$2700,14,0)</f>
        <v>13.0337</v>
      </c>
      <c r="O10" s="66">
        <f>RANK(N10,N$8:N$71,0)</f>
        <v>4</v>
      </c>
      <c r="P10" s="65">
        <f>VLOOKUP($A10,'Return Data'!$B$7:$R$2700,15,0)</f>
        <v>15.2661</v>
      </c>
      <c r="Q10" s="66">
        <f>RANK(P10,P$8:P$71,0)</f>
        <v>5</v>
      </c>
      <c r="R10" s="65">
        <f>VLOOKUP($A10,'Return Data'!$B$7:$R$2700,16,0)</f>
        <v>19.613499999999998</v>
      </c>
      <c r="S10" s="67">
        <f t="shared" si="5"/>
        <v>3</v>
      </c>
    </row>
    <row r="11" spans="1:20" x14ac:dyDescent="0.3">
      <c r="A11" s="63" t="s">
        <v>166</v>
      </c>
      <c r="B11" s="64">
        <f>VLOOKUP($A11,'Return Data'!$B$7:$R$2700,3,0)</f>
        <v>44174</v>
      </c>
      <c r="C11" s="65">
        <f>VLOOKUP($A11,'Return Data'!$B$7:$R$2700,4,0)</f>
        <v>55.74</v>
      </c>
      <c r="D11" s="65">
        <f>VLOOKUP($A11,'Return Data'!$B$7:$R$2700,10,0)</f>
        <v>19.896799999999999</v>
      </c>
      <c r="E11" s="66">
        <f t="shared" si="0"/>
        <v>34</v>
      </c>
      <c r="F11" s="65">
        <f>VLOOKUP($A11,'Return Data'!$B$7:$R$2700,11,0)</f>
        <v>36.818899999999999</v>
      </c>
      <c r="G11" s="66">
        <f t="shared" si="1"/>
        <v>21</v>
      </c>
      <c r="H11" s="65">
        <f>VLOOKUP($A11,'Return Data'!$B$7:$R$2700,12,0)</f>
        <v>25.3429</v>
      </c>
      <c r="I11" s="66">
        <f t="shared" si="2"/>
        <v>32</v>
      </c>
      <c r="J11" s="65">
        <f>VLOOKUP($A11,'Return Data'!$B$7:$R$2700,13,0)</f>
        <v>17.396799999999999</v>
      </c>
      <c r="K11" s="66">
        <f t="shared" si="3"/>
        <v>31</v>
      </c>
      <c r="L11" s="65">
        <f>VLOOKUP($A11,'Return Data'!$B$7:$R$2700,17,0)</f>
        <v>12.4095</v>
      </c>
      <c r="M11" s="66">
        <f t="shared" si="4"/>
        <v>25</v>
      </c>
      <c r="N11" s="65">
        <f>VLOOKUP($A11,'Return Data'!$B$7:$R$2700,14,0)</f>
        <v>3.0886999999999998</v>
      </c>
      <c r="O11" s="66">
        <f>RANK(N11,N$8:N$71,0)</f>
        <v>41</v>
      </c>
      <c r="P11" s="65">
        <f>VLOOKUP($A11,'Return Data'!$B$7:$R$2700,15,0)</f>
        <v>9.7739999999999991</v>
      </c>
      <c r="Q11" s="66">
        <f>RANK(P11,P$8:P$71,0)</f>
        <v>32</v>
      </c>
      <c r="R11" s="65">
        <f>VLOOKUP($A11,'Return Data'!$B$7:$R$2700,16,0)</f>
        <v>5.8525</v>
      </c>
      <c r="S11" s="67">
        <f t="shared" si="5"/>
        <v>53</v>
      </c>
    </row>
    <row r="12" spans="1:20" x14ac:dyDescent="0.3">
      <c r="A12" s="63" t="s">
        <v>167</v>
      </c>
      <c r="B12" s="64">
        <f>VLOOKUP($A12,'Return Data'!$B$7:$R$2700,3,0)</f>
        <v>44174</v>
      </c>
      <c r="C12" s="65">
        <f>VLOOKUP($A12,'Return Data'!$B$7:$R$2700,4,0)</f>
        <v>50.420999999999999</v>
      </c>
      <c r="D12" s="65">
        <f>VLOOKUP($A12,'Return Data'!$B$7:$R$2700,10,0)</f>
        <v>18.7103</v>
      </c>
      <c r="E12" s="66">
        <f t="shared" si="0"/>
        <v>46</v>
      </c>
      <c r="F12" s="65">
        <f>VLOOKUP($A12,'Return Data'!$B$7:$R$2700,11,0)</f>
        <v>31.287600000000001</v>
      </c>
      <c r="G12" s="66">
        <f t="shared" si="1"/>
        <v>53</v>
      </c>
      <c r="H12" s="65">
        <f>VLOOKUP($A12,'Return Data'!$B$7:$R$2700,12,0)</f>
        <v>24.607099999999999</v>
      </c>
      <c r="I12" s="66">
        <f t="shared" si="2"/>
        <v>34</v>
      </c>
      <c r="J12" s="65">
        <f>VLOOKUP($A12,'Return Data'!$B$7:$R$2700,13,0)</f>
        <v>18.3508</v>
      </c>
      <c r="K12" s="66">
        <f t="shared" si="3"/>
        <v>21</v>
      </c>
      <c r="L12" s="65">
        <f>VLOOKUP($A12,'Return Data'!$B$7:$R$2700,17,0)</f>
        <v>17.104199999999999</v>
      </c>
      <c r="M12" s="66">
        <f t="shared" si="4"/>
        <v>14</v>
      </c>
      <c r="N12" s="65">
        <f>VLOOKUP($A12,'Return Data'!$B$7:$R$2700,14,0)</f>
        <v>8.1701999999999995</v>
      </c>
      <c r="O12" s="66">
        <f>RANK(N12,N$8:N$71,0)</f>
        <v>13</v>
      </c>
      <c r="P12" s="65">
        <f>VLOOKUP($A12,'Return Data'!$B$7:$R$2700,15,0)</f>
        <v>11.994899999999999</v>
      </c>
      <c r="Q12" s="66">
        <f>RANK(P12,P$8:P$71,0)</f>
        <v>22</v>
      </c>
      <c r="R12" s="65">
        <f>VLOOKUP($A12,'Return Data'!$B$7:$R$2700,16,0)</f>
        <v>14.6477</v>
      </c>
      <c r="S12" s="67">
        <f t="shared" si="5"/>
        <v>19</v>
      </c>
    </row>
    <row r="13" spans="1:20" x14ac:dyDescent="0.3">
      <c r="A13" s="63" t="s">
        <v>168</v>
      </c>
      <c r="B13" s="64">
        <f>VLOOKUP($A13,'Return Data'!$B$7:$R$2700,3,0)</f>
        <v>44174</v>
      </c>
      <c r="C13" s="65">
        <f>VLOOKUP($A13,'Return Data'!$B$7:$R$2700,4,0)</f>
        <v>11.82</v>
      </c>
      <c r="D13" s="65">
        <f>VLOOKUP($A13,'Return Data'!$B$7:$R$2700,10,0)</f>
        <v>17.964099999999998</v>
      </c>
      <c r="E13" s="66">
        <f t="shared" si="0"/>
        <v>53</v>
      </c>
      <c r="F13" s="65">
        <f>VLOOKUP($A13,'Return Data'!$B$7:$R$2700,11,0)</f>
        <v>38.569800000000001</v>
      </c>
      <c r="G13" s="66">
        <f t="shared" si="1"/>
        <v>17</v>
      </c>
      <c r="H13" s="65">
        <f>VLOOKUP($A13,'Return Data'!$B$7:$R$2700,12,0)</f>
        <v>27.370699999999999</v>
      </c>
      <c r="I13" s="66">
        <f t="shared" si="2"/>
        <v>24</v>
      </c>
      <c r="J13" s="65">
        <f>VLOOKUP($A13,'Return Data'!$B$7:$R$2700,13,0)</f>
        <v>31.1876</v>
      </c>
      <c r="K13" s="66">
        <f t="shared" si="3"/>
        <v>3</v>
      </c>
      <c r="L13" s="65">
        <f>VLOOKUP($A13,'Return Data'!$B$7:$R$2700,17,0)</f>
        <v>20.410699999999999</v>
      </c>
      <c r="M13" s="66">
        <f t="shared" ref="M13" si="6">RANK(L13,L$8:L$71,0)</f>
        <v>7</v>
      </c>
      <c r="N13" s="65"/>
      <c r="O13" s="66"/>
      <c r="P13" s="65"/>
      <c r="Q13" s="66"/>
      <c r="R13" s="65">
        <f>VLOOKUP($A13,'Return Data'!$B$7:$R$2700,16,0)</f>
        <v>6.1412000000000004</v>
      </c>
      <c r="S13" s="67">
        <f t="shared" si="5"/>
        <v>52</v>
      </c>
    </row>
    <row r="14" spans="1:20" x14ac:dyDescent="0.3">
      <c r="A14" s="63" t="s">
        <v>169</v>
      </c>
      <c r="B14" s="64">
        <f>VLOOKUP($A14,'Return Data'!$B$7:$R$2700,3,0)</f>
        <v>44174</v>
      </c>
      <c r="C14" s="65">
        <f>VLOOKUP($A14,'Return Data'!$B$7:$R$2700,4,0)</f>
        <v>14.4</v>
      </c>
      <c r="D14" s="65">
        <f>VLOOKUP($A14,'Return Data'!$B$7:$R$2700,10,0)</f>
        <v>18.616099999999999</v>
      </c>
      <c r="E14" s="66">
        <f t="shared" si="0"/>
        <v>49</v>
      </c>
      <c r="F14" s="65">
        <f>VLOOKUP($A14,'Return Data'!$B$7:$R$2700,11,0)</f>
        <v>39.399799999999999</v>
      </c>
      <c r="G14" s="66">
        <f t="shared" si="1"/>
        <v>16</v>
      </c>
      <c r="H14" s="65">
        <f>VLOOKUP($A14,'Return Data'!$B$7:$R$2700,12,0)</f>
        <v>24.459800000000001</v>
      </c>
      <c r="I14" s="66">
        <f t="shared" si="2"/>
        <v>35</v>
      </c>
      <c r="J14" s="65">
        <f>VLOOKUP($A14,'Return Data'!$B$7:$R$2700,13,0)</f>
        <v>25.654499999999999</v>
      </c>
      <c r="K14" s="66">
        <f t="shared" si="3"/>
        <v>10</v>
      </c>
      <c r="L14" s="65">
        <f>VLOOKUP($A14,'Return Data'!$B$7:$R$2700,17,0)</f>
        <v>18.9664</v>
      </c>
      <c r="M14" s="66">
        <f>RANK(L14,L$8:L$71,0)</f>
        <v>9</v>
      </c>
      <c r="N14" s="65"/>
      <c r="O14" s="66"/>
      <c r="P14" s="65"/>
      <c r="Q14" s="66"/>
      <c r="R14" s="65">
        <f>VLOOKUP($A14,'Return Data'!$B$7:$R$2700,16,0)</f>
        <v>18.553899999999999</v>
      </c>
      <c r="S14" s="67">
        <f t="shared" si="5"/>
        <v>5</v>
      </c>
    </row>
    <row r="15" spans="1:20" x14ac:dyDescent="0.3">
      <c r="A15" s="63" t="s">
        <v>170</v>
      </c>
      <c r="B15" s="64">
        <f>VLOOKUP($A15,'Return Data'!$B$7:$R$2700,3,0)</f>
        <v>44174</v>
      </c>
      <c r="C15" s="65">
        <f>VLOOKUP($A15,'Return Data'!$B$7:$R$2700,4,0)</f>
        <v>77.540000000000006</v>
      </c>
      <c r="D15" s="65">
        <f>VLOOKUP($A15,'Return Data'!$B$7:$R$2700,10,0)</f>
        <v>19.218900000000001</v>
      </c>
      <c r="E15" s="66">
        <f t="shared" si="0"/>
        <v>41</v>
      </c>
      <c r="F15" s="65">
        <f>VLOOKUP($A15,'Return Data'!$B$7:$R$2700,11,0)</f>
        <v>39.938600000000001</v>
      </c>
      <c r="G15" s="66">
        <f t="shared" si="1"/>
        <v>14</v>
      </c>
      <c r="H15" s="65">
        <f>VLOOKUP($A15,'Return Data'!$B$7:$R$2700,12,0)</f>
        <v>29.774100000000001</v>
      </c>
      <c r="I15" s="66">
        <f t="shared" si="2"/>
        <v>14</v>
      </c>
      <c r="J15" s="65">
        <f>VLOOKUP($A15,'Return Data'!$B$7:$R$2700,13,0)</f>
        <v>30.538699999999999</v>
      </c>
      <c r="K15" s="66">
        <f t="shared" si="3"/>
        <v>4</v>
      </c>
      <c r="L15" s="65">
        <f>VLOOKUP($A15,'Return Data'!$B$7:$R$2700,17,0)</f>
        <v>23.246700000000001</v>
      </c>
      <c r="M15" s="66">
        <f t="shared" ref="M15:M29" si="7">RANK(L15,L$8:L$71,0)</f>
        <v>3</v>
      </c>
      <c r="N15" s="65">
        <f>VLOOKUP($A15,'Return Data'!$B$7:$R$2700,14,0)</f>
        <v>9.3580000000000005</v>
      </c>
      <c r="O15" s="66">
        <f t="shared" ref="O15:O24" si="8">RANK(N15,N$8:N$71,0)</f>
        <v>9</v>
      </c>
      <c r="P15" s="65">
        <f>VLOOKUP($A15,'Return Data'!$B$7:$R$2700,15,0)</f>
        <v>15.7056</v>
      </c>
      <c r="Q15" s="66">
        <f>RANK(P15,P$8:P$71,0)</f>
        <v>3</v>
      </c>
      <c r="R15" s="65">
        <f>VLOOKUP($A15,'Return Data'!$B$7:$R$2700,16,0)</f>
        <v>16.293800000000001</v>
      </c>
      <c r="S15" s="67">
        <f t="shared" si="5"/>
        <v>10</v>
      </c>
    </row>
    <row r="16" spans="1:20" x14ac:dyDescent="0.3">
      <c r="A16" s="63" t="s">
        <v>171</v>
      </c>
      <c r="B16" s="64">
        <f>VLOOKUP($A16,'Return Data'!$B$7:$R$2700,3,0)</f>
        <v>44174</v>
      </c>
      <c r="C16" s="65">
        <f>VLOOKUP($A16,'Return Data'!$B$7:$R$2700,4,0)</f>
        <v>88.16</v>
      </c>
      <c r="D16" s="65">
        <f>VLOOKUP($A16,'Return Data'!$B$7:$R$2700,10,0)</f>
        <v>19.684999999999999</v>
      </c>
      <c r="E16" s="66">
        <f t="shared" si="0"/>
        <v>38</v>
      </c>
      <c r="F16" s="65">
        <f>VLOOKUP($A16,'Return Data'!$B$7:$R$2700,11,0)</f>
        <v>36.533999999999999</v>
      </c>
      <c r="G16" s="66">
        <f t="shared" si="1"/>
        <v>23</v>
      </c>
      <c r="H16" s="65">
        <f>VLOOKUP($A16,'Return Data'!$B$7:$R$2700,12,0)</f>
        <v>28.0093</v>
      </c>
      <c r="I16" s="66">
        <f t="shared" si="2"/>
        <v>20</v>
      </c>
      <c r="J16" s="65">
        <f>VLOOKUP($A16,'Return Data'!$B$7:$R$2700,13,0)</f>
        <v>26.050899999999999</v>
      </c>
      <c r="K16" s="66">
        <f t="shared" si="3"/>
        <v>9</v>
      </c>
      <c r="L16" s="65">
        <f>VLOOKUP($A16,'Return Data'!$B$7:$R$2700,17,0)</f>
        <v>18.768599999999999</v>
      </c>
      <c r="M16" s="66">
        <f t="shared" si="7"/>
        <v>10</v>
      </c>
      <c r="N16" s="65">
        <f>VLOOKUP($A16,'Return Data'!$B$7:$R$2700,14,0)</f>
        <v>13.7225</v>
      </c>
      <c r="O16" s="66">
        <f t="shared" si="8"/>
        <v>2</v>
      </c>
      <c r="P16" s="65">
        <f>VLOOKUP($A16,'Return Data'!$B$7:$R$2700,15,0)</f>
        <v>14.7279</v>
      </c>
      <c r="Q16" s="66">
        <f>RANK(P16,P$8:P$71,0)</f>
        <v>6</v>
      </c>
      <c r="R16" s="65">
        <f>VLOOKUP($A16,'Return Data'!$B$7:$R$2700,16,0)</f>
        <v>14.598800000000001</v>
      </c>
      <c r="S16" s="67">
        <f t="shared" si="5"/>
        <v>20</v>
      </c>
    </row>
    <row r="17" spans="1:19" x14ac:dyDescent="0.3">
      <c r="A17" s="63" t="s">
        <v>172</v>
      </c>
      <c r="B17" s="64">
        <f>VLOOKUP($A17,'Return Data'!$B$7:$R$2700,3,0)</f>
        <v>44174</v>
      </c>
      <c r="C17" s="65">
        <f>VLOOKUP($A17,'Return Data'!$B$7:$R$2700,4,0)</f>
        <v>61.432000000000002</v>
      </c>
      <c r="D17" s="65">
        <f>VLOOKUP($A17,'Return Data'!$B$7:$R$2700,10,0)</f>
        <v>21.3232</v>
      </c>
      <c r="E17" s="66">
        <f t="shared" si="0"/>
        <v>24</v>
      </c>
      <c r="F17" s="65">
        <f>VLOOKUP($A17,'Return Data'!$B$7:$R$2700,11,0)</f>
        <v>34.0929</v>
      </c>
      <c r="G17" s="66">
        <f t="shared" si="1"/>
        <v>37</v>
      </c>
      <c r="H17" s="65">
        <f>VLOOKUP($A17,'Return Data'!$B$7:$R$2700,12,0)</f>
        <v>25.962700000000002</v>
      </c>
      <c r="I17" s="66">
        <f t="shared" si="2"/>
        <v>30</v>
      </c>
      <c r="J17" s="65">
        <f>VLOOKUP($A17,'Return Data'!$B$7:$R$2700,13,0)</f>
        <v>15.1555</v>
      </c>
      <c r="K17" s="66">
        <f t="shared" si="3"/>
        <v>36</v>
      </c>
      <c r="L17" s="65">
        <f>VLOOKUP($A17,'Return Data'!$B$7:$R$2700,17,0)</f>
        <v>15.8904</v>
      </c>
      <c r="M17" s="66">
        <f t="shared" si="7"/>
        <v>17</v>
      </c>
      <c r="N17" s="65">
        <f>VLOOKUP($A17,'Return Data'!$B$7:$R$2700,14,0)</f>
        <v>8.1109000000000009</v>
      </c>
      <c r="O17" s="66">
        <f t="shared" si="8"/>
        <v>15</v>
      </c>
      <c r="P17" s="65">
        <f>VLOOKUP($A17,'Return Data'!$B$7:$R$2700,15,0)</f>
        <v>14.2966</v>
      </c>
      <c r="Q17" s="66">
        <f>RANK(P17,P$8:P$71,0)</f>
        <v>9</v>
      </c>
      <c r="R17" s="65">
        <f>VLOOKUP($A17,'Return Data'!$B$7:$R$2700,16,0)</f>
        <v>15.9702</v>
      </c>
      <c r="S17" s="67">
        <f t="shared" si="5"/>
        <v>13</v>
      </c>
    </row>
    <row r="18" spans="1:19" x14ac:dyDescent="0.3">
      <c r="A18" s="63" t="s">
        <v>173</v>
      </c>
      <c r="B18" s="64">
        <f>VLOOKUP($A18,'Return Data'!$B$7:$R$2700,3,0)</f>
        <v>44174</v>
      </c>
      <c r="C18" s="65">
        <f>VLOOKUP($A18,'Return Data'!$B$7:$R$2700,4,0)</f>
        <v>58.04</v>
      </c>
      <c r="D18" s="65">
        <f>VLOOKUP($A18,'Return Data'!$B$7:$R$2700,10,0)</f>
        <v>17.608899999999998</v>
      </c>
      <c r="E18" s="66">
        <f t="shared" si="0"/>
        <v>56</v>
      </c>
      <c r="F18" s="65">
        <f>VLOOKUP($A18,'Return Data'!$B$7:$R$2700,11,0)</f>
        <v>33.363999999999997</v>
      </c>
      <c r="G18" s="66">
        <f t="shared" si="1"/>
        <v>42</v>
      </c>
      <c r="H18" s="65">
        <f>VLOOKUP($A18,'Return Data'!$B$7:$R$2700,12,0)</f>
        <v>21.118500000000001</v>
      </c>
      <c r="I18" s="66">
        <f t="shared" si="2"/>
        <v>50</v>
      </c>
      <c r="J18" s="65">
        <f>VLOOKUP($A18,'Return Data'!$B$7:$R$2700,13,0)</f>
        <v>13.9603</v>
      </c>
      <c r="K18" s="66">
        <f t="shared" si="3"/>
        <v>41</v>
      </c>
      <c r="L18" s="65">
        <f>VLOOKUP($A18,'Return Data'!$B$7:$R$2700,17,0)</f>
        <v>12.591100000000001</v>
      </c>
      <c r="M18" s="66">
        <f t="shared" si="7"/>
        <v>24</v>
      </c>
      <c r="N18" s="65">
        <f>VLOOKUP($A18,'Return Data'!$B$7:$R$2700,14,0)</f>
        <v>5.6733000000000002</v>
      </c>
      <c r="O18" s="66">
        <f t="shared" si="8"/>
        <v>25</v>
      </c>
      <c r="P18" s="65">
        <f>VLOOKUP($A18,'Return Data'!$B$7:$R$2700,15,0)</f>
        <v>10.5069</v>
      </c>
      <c r="Q18" s="66">
        <f>RANK(P18,P$8:P$71,0)</f>
        <v>28</v>
      </c>
      <c r="R18" s="65">
        <f>VLOOKUP($A18,'Return Data'!$B$7:$R$2700,16,0)</f>
        <v>13.2181</v>
      </c>
      <c r="S18" s="67">
        <f t="shared" si="5"/>
        <v>32</v>
      </c>
    </row>
    <row r="19" spans="1:19" x14ac:dyDescent="0.3">
      <c r="A19" s="81" t="s">
        <v>174</v>
      </c>
      <c r="B19" s="64">
        <f>VLOOKUP($A19,'Return Data'!$B$7:$R$2700,3,0)</f>
        <v>44174</v>
      </c>
      <c r="C19" s="65">
        <f>VLOOKUP($A19,'Return Data'!$B$7:$R$2700,4,0)</f>
        <v>17.0365</v>
      </c>
      <c r="D19" s="65">
        <f>VLOOKUP($A19,'Return Data'!$B$7:$R$2700,10,0)</f>
        <v>15.595000000000001</v>
      </c>
      <c r="E19" s="66">
        <f t="shared" si="0"/>
        <v>60</v>
      </c>
      <c r="F19" s="65">
        <f>VLOOKUP($A19,'Return Data'!$B$7:$R$2700,11,0)</f>
        <v>27.702200000000001</v>
      </c>
      <c r="G19" s="66">
        <f t="shared" si="1"/>
        <v>60</v>
      </c>
      <c r="H19" s="65">
        <f>VLOOKUP($A19,'Return Data'!$B$7:$R$2700,12,0)</f>
        <v>17.119900000000001</v>
      </c>
      <c r="I19" s="66">
        <f t="shared" si="2"/>
        <v>60</v>
      </c>
      <c r="J19" s="65">
        <f>VLOOKUP($A19,'Return Data'!$B$7:$R$2700,13,0)</f>
        <v>8.7642000000000007</v>
      </c>
      <c r="K19" s="66">
        <f t="shared" si="3"/>
        <v>61</v>
      </c>
      <c r="L19" s="65">
        <f>VLOOKUP($A19,'Return Data'!$B$7:$R$2700,17,0)</f>
        <v>9.7878000000000007</v>
      </c>
      <c r="M19" s="66">
        <f t="shared" si="7"/>
        <v>42</v>
      </c>
      <c r="N19" s="65">
        <f>VLOOKUP($A19,'Return Data'!$B$7:$R$2700,14,0)</f>
        <v>5.4438000000000004</v>
      </c>
      <c r="O19" s="66">
        <f t="shared" si="8"/>
        <v>27</v>
      </c>
      <c r="P19" s="65"/>
      <c r="Q19" s="66"/>
      <c r="R19" s="65">
        <f>VLOOKUP($A19,'Return Data'!$B$7:$R$2700,16,0)</f>
        <v>11.368600000000001</v>
      </c>
      <c r="S19" s="67">
        <f t="shared" si="5"/>
        <v>40</v>
      </c>
    </row>
    <row r="20" spans="1:19" x14ac:dyDescent="0.3">
      <c r="A20" s="63" t="s">
        <v>175</v>
      </c>
      <c r="B20" s="64">
        <f>VLOOKUP($A20,'Return Data'!$B$7:$R$2700,3,0)</f>
        <v>44174</v>
      </c>
      <c r="C20" s="65">
        <f>VLOOKUP($A20,'Return Data'!$B$7:$R$2700,4,0)</f>
        <v>670.67039999999997</v>
      </c>
      <c r="D20" s="65">
        <f>VLOOKUP($A20,'Return Data'!$B$7:$R$2700,10,0)</f>
        <v>24.944199999999999</v>
      </c>
      <c r="E20" s="66">
        <f t="shared" si="0"/>
        <v>1</v>
      </c>
      <c r="F20" s="65">
        <f>VLOOKUP($A20,'Return Data'!$B$7:$R$2700,11,0)</f>
        <v>36.276499999999999</v>
      </c>
      <c r="G20" s="66">
        <f t="shared" si="1"/>
        <v>24</v>
      </c>
      <c r="H20" s="65">
        <f>VLOOKUP($A20,'Return Data'!$B$7:$R$2700,12,0)</f>
        <v>25.124099999999999</v>
      </c>
      <c r="I20" s="66">
        <f t="shared" si="2"/>
        <v>33</v>
      </c>
      <c r="J20" s="65">
        <f>VLOOKUP($A20,'Return Data'!$B$7:$R$2700,13,0)</f>
        <v>11.6242</v>
      </c>
      <c r="K20" s="66">
        <f t="shared" si="3"/>
        <v>54</v>
      </c>
      <c r="L20" s="65">
        <f>VLOOKUP($A20,'Return Data'!$B$7:$R$2700,17,0)</f>
        <v>9.5106999999999999</v>
      </c>
      <c r="M20" s="66">
        <f t="shared" si="7"/>
        <v>44</v>
      </c>
      <c r="N20" s="65">
        <f>VLOOKUP($A20,'Return Data'!$B$7:$R$2700,14,0)</f>
        <v>5.3411</v>
      </c>
      <c r="O20" s="66">
        <f t="shared" si="8"/>
        <v>29</v>
      </c>
      <c r="P20" s="65">
        <f>VLOOKUP($A20,'Return Data'!$B$7:$R$2700,15,0)</f>
        <v>10.045400000000001</v>
      </c>
      <c r="Q20" s="66">
        <f>RANK(P20,P$8:P$71,0)</f>
        <v>30</v>
      </c>
      <c r="R20" s="65">
        <f>VLOOKUP($A20,'Return Data'!$B$7:$R$2700,16,0)</f>
        <v>13.656499999999999</v>
      </c>
      <c r="S20" s="67">
        <f t="shared" si="5"/>
        <v>27</v>
      </c>
    </row>
    <row r="21" spans="1:19" x14ac:dyDescent="0.3">
      <c r="A21" s="63" t="s">
        <v>176</v>
      </c>
      <c r="B21" s="64">
        <f>VLOOKUP($A21,'Return Data'!$B$7:$R$2700,3,0)</f>
        <v>44174</v>
      </c>
      <c r="C21" s="65">
        <f>VLOOKUP($A21,'Return Data'!$B$7:$R$2700,4,0)</f>
        <v>424.22399999999999</v>
      </c>
      <c r="D21" s="65">
        <f>VLOOKUP($A21,'Return Data'!$B$7:$R$2700,10,0)</f>
        <v>19.869800000000001</v>
      </c>
      <c r="E21" s="66">
        <f t="shared" si="0"/>
        <v>35</v>
      </c>
      <c r="F21" s="65">
        <f>VLOOKUP($A21,'Return Data'!$B$7:$R$2700,11,0)</f>
        <v>35.144500000000001</v>
      </c>
      <c r="G21" s="66">
        <f t="shared" si="1"/>
        <v>30</v>
      </c>
      <c r="H21" s="65">
        <f>VLOOKUP($A21,'Return Data'!$B$7:$R$2700,12,0)</f>
        <v>25.999099999999999</v>
      </c>
      <c r="I21" s="66">
        <f t="shared" si="2"/>
        <v>28</v>
      </c>
      <c r="J21" s="65">
        <f>VLOOKUP($A21,'Return Data'!$B$7:$R$2700,13,0)</f>
        <v>10.799899999999999</v>
      </c>
      <c r="K21" s="66">
        <f t="shared" si="3"/>
        <v>56</v>
      </c>
      <c r="L21" s="65">
        <f>VLOOKUP($A21,'Return Data'!$B$7:$R$2700,17,0)</f>
        <v>10.5898</v>
      </c>
      <c r="M21" s="66">
        <f t="shared" si="7"/>
        <v>38</v>
      </c>
      <c r="N21" s="65">
        <f>VLOOKUP($A21,'Return Data'!$B$7:$R$2700,14,0)</f>
        <v>6.1205999999999996</v>
      </c>
      <c r="O21" s="66">
        <f t="shared" si="8"/>
        <v>24</v>
      </c>
      <c r="P21" s="65">
        <f>VLOOKUP($A21,'Return Data'!$B$7:$R$2700,15,0)</f>
        <v>13.393599999999999</v>
      </c>
      <c r="Q21" s="66">
        <f>RANK(P21,P$8:P$71,0)</f>
        <v>13</v>
      </c>
      <c r="R21" s="65">
        <f>VLOOKUP($A21,'Return Data'!$B$7:$R$2700,16,0)</f>
        <v>14.2904</v>
      </c>
      <c r="S21" s="67">
        <f t="shared" si="5"/>
        <v>23</v>
      </c>
    </row>
    <row r="22" spans="1:19" x14ac:dyDescent="0.3">
      <c r="A22" s="63" t="s">
        <v>177</v>
      </c>
      <c r="B22" s="64">
        <f>VLOOKUP($A22,'Return Data'!$B$7:$R$2700,3,0)</f>
        <v>44174</v>
      </c>
      <c r="C22" s="65">
        <f>VLOOKUP($A22,'Return Data'!$B$7:$R$2700,4,0)</f>
        <v>555.14099999999996</v>
      </c>
      <c r="D22" s="65">
        <f>VLOOKUP($A22,'Return Data'!$B$7:$R$2700,10,0)</f>
        <v>15.465999999999999</v>
      </c>
      <c r="E22" s="66">
        <f t="shared" si="0"/>
        <v>61</v>
      </c>
      <c r="F22" s="65">
        <f>VLOOKUP($A22,'Return Data'!$B$7:$R$2700,11,0)</f>
        <v>26.675999999999998</v>
      </c>
      <c r="G22" s="66">
        <f t="shared" si="1"/>
        <v>61</v>
      </c>
      <c r="H22" s="65">
        <f>VLOOKUP($A22,'Return Data'!$B$7:$R$2700,12,0)</f>
        <v>22.6858</v>
      </c>
      <c r="I22" s="66">
        <f t="shared" si="2"/>
        <v>46</v>
      </c>
      <c r="J22" s="65">
        <f>VLOOKUP($A22,'Return Data'!$B$7:$R$2700,13,0)</f>
        <v>4.8392999999999997</v>
      </c>
      <c r="K22" s="66">
        <f t="shared" si="3"/>
        <v>63</v>
      </c>
      <c r="L22" s="65">
        <f>VLOOKUP($A22,'Return Data'!$B$7:$R$2700,17,0)</f>
        <v>5.1708999999999996</v>
      </c>
      <c r="M22" s="66">
        <f t="shared" si="7"/>
        <v>54</v>
      </c>
      <c r="N22" s="65">
        <f>VLOOKUP($A22,'Return Data'!$B$7:$R$2700,14,0)</f>
        <v>-0.23430000000000001</v>
      </c>
      <c r="O22" s="66">
        <f t="shared" si="8"/>
        <v>45</v>
      </c>
      <c r="P22" s="65">
        <f>VLOOKUP($A22,'Return Data'!$B$7:$R$2700,15,0)</f>
        <v>8.3186</v>
      </c>
      <c r="Q22" s="66">
        <f>RANK(P22,P$8:P$71,0)</f>
        <v>36</v>
      </c>
      <c r="R22" s="65">
        <f>VLOOKUP($A22,'Return Data'!$B$7:$R$2700,16,0)</f>
        <v>10.901899999999999</v>
      </c>
      <c r="S22" s="67">
        <f t="shared" si="5"/>
        <v>46</v>
      </c>
    </row>
    <row r="23" spans="1:19" x14ac:dyDescent="0.3">
      <c r="A23" s="63" t="s">
        <v>178</v>
      </c>
      <c r="B23" s="64">
        <f>VLOOKUP($A23,'Return Data'!$B$7:$R$2700,3,0)</f>
        <v>44174</v>
      </c>
      <c r="C23" s="65">
        <f>VLOOKUP($A23,'Return Data'!$B$7:$R$2700,4,0)</f>
        <v>44.504100000000001</v>
      </c>
      <c r="D23" s="65">
        <f>VLOOKUP($A23,'Return Data'!$B$7:$R$2700,10,0)</f>
        <v>19.840199999999999</v>
      </c>
      <c r="E23" s="66">
        <f t="shared" si="0"/>
        <v>36</v>
      </c>
      <c r="F23" s="65">
        <f>VLOOKUP($A23,'Return Data'!$B$7:$R$2700,11,0)</f>
        <v>34.793900000000001</v>
      </c>
      <c r="G23" s="66">
        <f t="shared" si="1"/>
        <v>32</v>
      </c>
      <c r="H23" s="65">
        <f>VLOOKUP($A23,'Return Data'!$B$7:$R$2700,12,0)</f>
        <v>20.328199999999999</v>
      </c>
      <c r="I23" s="66">
        <f t="shared" si="2"/>
        <v>53</v>
      </c>
      <c r="J23" s="65">
        <f>VLOOKUP($A23,'Return Data'!$B$7:$R$2700,13,0)</f>
        <v>11.948499999999999</v>
      </c>
      <c r="K23" s="66">
        <f t="shared" si="3"/>
        <v>52</v>
      </c>
      <c r="L23" s="65">
        <f>VLOOKUP($A23,'Return Data'!$B$7:$R$2700,17,0)</f>
        <v>11.9247</v>
      </c>
      <c r="M23" s="66">
        <f t="shared" si="7"/>
        <v>29</v>
      </c>
      <c r="N23" s="65">
        <f>VLOOKUP($A23,'Return Data'!$B$7:$R$2700,14,0)</f>
        <v>3.6749999999999998</v>
      </c>
      <c r="O23" s="66">
        <f t="shared" si="8"/>
        <v>40</v>
      </c>
      <c r="P23" s="65">
        <f>VLOOKUP($A23,'Return Data'!$B$7:$R$2700,15,0)</f>
        <v>11.4186</v>
      </c>
      <c r="Q23" s="66">
        <f>RANK(P23,P$8:P$71,0)</f>
        <v>25</v>
      </c>
      <c r="R23" s="65">
        <f>VLOOKUP($A23,'Return Data'!$B$7:$R$2700,16,0)</f>
        <v>12.9152</v>
      </c>
      <c r="S23" s="67">
        <f t="shared" si="5"/>
        <v>34</v>
      </c>
    </row>
    <row r="24" spans="1:19" x14ac:dyDescent="0.3">
      <c r="A24" s="63" t="s">
        <v>179</v>
      </c>
      <c r="B24" s="64">
        <f>VLOOKUP($A24,'Return Data'!$B$7:$R$2700,3,0)</f>
        <v>44174</v>
      </c>
      <c r="C24" s="65">
        <f>VLOOKUP($A24,'Return Data'!$B$7:$R$2700,4,0)</f>
        <v>463.37</v>
      </c>
      <c r="D24" s="65">
        <f>VLOOKUP($A24,'Return Data'!$B$7:$R$2700,10,0)</f>
        <v>19.9757</v>
      </c>
      <c r="E24" s="66">
        <f t="shared" si="0"/>
        <v>32</v>
      </c>
      <c r="F24" s="65">
        <f>VLOOKUP($A24,'Return Data'!$B$7:$R$2700,11,0)</f>
        <v>31.1251</v>
      </c>
      <c r="G24" s="66">
        <f t="shared" si="1"/>
        <v>55</v>
      </c>
      <c r="H24" s="65">
        <f>VLOOKUP($A24,'Return Data'!$B$7:$R$2700,12,0)</f>
        <v>26.957599999999999</v>
      </c>
      <c r="I24" s="66">
        <f t="shared" si="2"/>
        <v>25</v>
      </c>
      <c r="J24" s="65">
        <f>VLOOKUP($A24,'Return Data'!$B$7:$R$2700,13,0)</f>
        <v>13.838900000000001</v>
      </c>
      <c r="K24" s="66">
        <f t="shared" si="3"/>
        <v>43</v>
      </c>
      <c r="L24" s="65">
        <f>VLOOKUP($A24,'Return Data'!$B$7:$R$2700,17,0)</f>
        <v>12.262600000000001</v>
      </c>
      <c r="M24" s="66">
        <f t="shared" si="7"/>
        <v>27</v>
      </c>
      <c r="N24" s="65">
        <f>VLOOKUP($A24,'Return Data'!$B$7:$R$2700,14,0)</f>
        <v>8.1433999999999997</v>
      </c>
      <c r="O24" s="66">
        <f t="shared" si="8"/>
        <v>14</v>
      </c>
      <c r="P24" s="65">
        <f>VLOOKUP($A24,'Return Data'!$B$7:$R$2700,15,0)</f>
        <v>11.3857</v>
      </c>
      <c r="Q24" s="66">
        <f>RANK(P24,P$8:P$71,0)</f>
        <v>26</v>
      </c>
      <c r="R24" s="65">
        <f>VLOOKUP($A24,'Return Data'!$B$7:$R$2700,16,0)</f>
        <v>14.4115</v>
      </c>
      <c r="S24" s="67">
        <f t="shared" si="5"/>
        <v>21</v>
      </c>
    </row>
    <row r="25" spans="1:19" x14ac:dyDescent="0.3">
      <c r="A25" s="63" t="s">
        <v>180</v>
      </c>
      <c r="B25" s="64">
        <f>VLOOKUP($A25,'Return Data'!$B$7:$R$2700,3,0)</f>
        <v>44174</v>
      </c>
      <c r="C25" s="65">
        <f>VLOOKUP($A25,'Return Data'!$B$7:$R$2700,4,0)</f>
        <v>12.49</v>
      </c>
      <c r="D25" s="65">
        <f>VLOOKUP($A25,'Return Data'!$B$7:$R$2700,10,0)</f>
        <v>20.3276</v>
      </c>
      <c r="E25" s="66">
        <f t="shared" si="0"/>
        <v>28</v>
      </c>
      <c r="F25" s="65">
        <f>VLOOKUP($A25,'Return Data'!$B$7:$R$2700,11,0)</f>
        <v>36.652099999999997</v>
      </c>
      <c r="G25" s="66">
        <f t="shared" si="1"/>
        <v>22</v>
      </c>
      <c r="H25" s="65">
        <f>VLOOKUP($A25,'Return Data'!$B$7:$R$2700,12,0)</f>
        <v>18.3886</v>
      </c>
      <c r="I25" s="66">
        <f t="shared" si="2"/>
        <v>56</v>
      </c>
      <c r="J25" s="65">
        <f>VLOOKUP($A25,'Return Data'!$B$7:$R$2700,13,0)</f>
        <v>9.7539999999999996</v>
      </c>
      <c r="K25" s="66">
        <f t="shared" si="3"/>
        <v>57</v>
      </c>
      <c r="L25" s="65">
        <f>VLOOKUP($A25,'Return Data'!$B$7:$R$2700,17,0)</f>
        <v>11.4307</v>
      </c>
      <c r="M25" s="66">
        <f t="shared" si="7"/>
        <v>32</v>
      </c>
      <c r="N25" s="65"/>
      <c r="O25" s="66"/>
      <c r="P25" s="65"/>
      <c r="Q25" s="66"/>
      <c r="R25" s="65">
        <f>VLOOKUP($A25,'Return Data'!$B$7:$R$2700,16,0)</f>
        <v>8.5249000000000006</v>
      </c>
      <c r="S25" s="67">
        <f t="shared" si="5"/>
        <v>50</v>
      </c>
    </row>
    <row r="26" spans="1:19" x14ac:dyDescent="0.3">
      <c r="A26" s="63" t="s">
        <v>181</v>
      </c>
      <c r="B26" s="64">
        <f>VLOOKUP($A26,'Return Data'!$B$7:$R$2700,3,0)</f>
        <v>44174</v>
      </c>
      <c r="C26" s="65">
        <f>VLOOKUP($A26,'Return Data'!$B$7:$R$2700,4,0)</f>
        <v>32.17</v>
      </c>
      <c r="D26" s="65">
        <f>VLOOKUP($A26,'Return Data'!$B$7:$R$2700,10,0)</f>
        <v>18.708500000000001</v>
      </c>
      <c r="E26" s="66">
        <f t="shared" si="0"/>
        <v>47</v>
      </c>
      <c r="F26" s="65">
        <f>VLOOKUP($A26,'Return Data'!$B$7:$R$2700,11,0)</f>
        <v>25.664100000000001</v>
      </c>
      <c r="G26" s="66">
        <f t="shared" si="1"/>
        <v>62</v>
      </c>
      <c r="H26" s="65">
        <f>VLOOKUP($A26,'Return Data'!$B$7:$R$2700,12,0)</f>
        <v>12.7585</v>
      </c>
      <c r="I26" s="66">
        <f t="shared" si="2"/>
        <v>63</v>
      </c>
      <c r="J26" s="65">
        <f>VLOOKUP($A26,'Return Data'!$B$7:$R$2700,13,0)</f>
        <v>8.9032</v>
      </c>
      <c r="K26" s="66">
        <f t="shared" si="3"/>
        <v>59</v>
      </c>
      <c r="L26" s="65">
        <f>VLOOKUP($A26,'Return Data'!$B$7:$R$2700,17,0)</f>
        <v>8.5368999999999993</v>
      </c>
      <c r="M26" s="66">
        <f t="shared" si="7"/>
        <v>47</v>
      </c>
      <c r="N26" s="65">
        <f>VLOOKUP($A26,'Return Data'!$B$7:$R$2700,14,0)</f>
        <v>5.3827999999999996</v>
      </c>
      <c r="O26" s="66">
        <f>RANK(N26,N$8:N$71,0)</f>
        <v>28</v>
      </c>
      <c r="P26" s="65">
        <f>VLOOKUP($A26,'Return Data'!$B$7:$R$2700,15,0)</f>
        <v>10.2378</v>
      </c>
      <c r="Q26" s="66">
        <f>RANK(P26,P$8:P$71,0)</f>
        <v>29</v>
      </c>
      <c r="R26" s="65">
        <f>VLOOKUP($A26,'Return Data'!$B$7:$R$2700,16,0)</f>
        <v>17.482600000000001</v>
      </c>
      <c r="S26" s="67">
        <f t="shared" si="5"/>
        <v>7</v>
      </c>
    </row>
    <row r="27" spans="1:19" x14ac:dyDescent="0.3">
      <c r="A27" s="63" t="s">
        <v>182</v>
      </c>
      <c r="B27" s="64">
        <f>VLOOKUP($A27,'Return Data'!$B$7:$R$2700,3,0)</f>
        <v>44174</v>
      </c>
      <c r="C27" s="65">
        <f>VLOOKUP($A27,'Return Data'!$B$7:$R$2700,4,0)</f>
        <v>69.84</v>
      </c>
      <c r="D27" s="65">
        <f>VLOOKUP($A27,'Return Data'!$B$7:$R$2700,10,0)</f>
        <v>22.376000000000001</v>
      </c>
      <c r="E27" s="66">
        <f t="shared" si="0"/>
        <v>12</v>
      </c>
      <c r="F27" s="65">
        <f>VLOOKUP($A27,'Return Data'!$B$7:$R$2700,11,0)</f>
        <v>41.835900000000002</v>
      </c>
      <c r="G27" s="66">
        <f t="shared" si="1"/>
        <v>10</v>
      </c>
      <c r="H27" s="65">
        <f>VLOOKUP($A27,'Return Data'!$B$7:$R$2700,12,0)</f>
        <v>31.475899999999999</v>
      </c>
      <c r="I27" s="66">
        <f t="shared" si="2"/>
        <v>10</v>
      </c>
      <c r="J27" s="65">
        <f>VLOOKUP($A27,'Return Data'!$B$7:$R$2700,13,0)</f>
        <v>19.938199999999998</v>
      </c>
      <c r="K27" s="66">
        <f t="shared" si="3"/>
        <v>17</v>
      </c>
      <c r="L27" s="65">
        <f>VLOOKUP($A27,'Return Data'!$B$7:$R$2700,17,0)</f>
        <v>11.704599999999999</v>
      </c>
      <c r="M27" s="66">
        <f t="shared" si="7"/>
        <v>31</v>
      </c>
      <c r="N27" s="65">
        <f>VLOOKUP($A27,'Return Data'!$B$7:$R$2700,14,0)</f>
        <v>5.0052000000000003</v>
      </c>
      <c r="O27" s="66">
        <f>RANK(N27,N$8:N$71,0)</f>
        <v>33</v>
      </c>
      <c r="P27" s="65">
        <f>VLOOKUP($A27,'Return Data'!$B$7:$R$2700,15,0)</f>
        <v>13.1084</v>
      </c>
      <c r="Q27" s="66">
        <f>RANK(P27,P$8:P$71,0)</f>
        <v>15</v>
      </c>
      <c r="R27" s="65">
        <f>VLOOKUP($A27,'Return Data'!$B$7:$R$2700,16,0)</f>
        <v>15.4505</v>
      </c>
      <c r="S27" s="67">
        <f t="shared" si="5"/>
        <v>17</v>
      </c>
    </row>
    <row r="28" spans="1:19" x14ac:dyDescent="0.3">
      <c r="A28" s="63" t="s">
        <v>183</v>
      </c>
      <c r="B28" s="64">
        <f>VLOOKUP($A28,'Return Data'!$B$7:$R$2700,3,0)</f>
        <v>44174</v>
      </c>
      <c r="C28" s="65">
        <f>VLOOKUP($A28,'Return Data'!$B$7:$R$2700,4,0)</f>
        <v>11.31</v>
      </c>
      <c r="D28" s="65">
        <f>VLOOKUP($A28,'Return Data'!$B$7:$R$2700,10,0)</f>
        <v>18.802499999999998</v>
      </c>
      <c r="E28" s="66">
        <f t="shared" si="0"/>
        <v>45</v>
      </c>
      <c r="F28" s="65">
        <f>VLOOKUP($A28,'Return Data'!$B$7:$R$2700,11,0)</f>
        <v>32.435600000000001</v>
      </c>
      <c r="G28" s="66">
        <f t="shared" si="1"/>
        <v>48</v>
      </c>
      <c r="H28" s="65">
        <f>VLOOKUP($A28,'Return Data'!$B$7:$R$2700,12,0)</f>
        <v>23.337</v>
      </c>
      <c r="I28" s="66">
        <f t="shared" si="2"/>
        <v>41</v>
      </c>
      <c r="J28" s="65">
        <f>VLOOKUP($A28,'Return Data'!$B$7:$R$2700,13,0)</f>
        <v>12.091200000000001</v>
      </c>
      <c r="K28" s="66">
        <f t="shared" si="3"/>
        <v>50</v>
      </c>
      <c r="L28" s="65">
        <f>VLOOKUP($A28,'Return Data'!$B$7:$R$2700,17,0)</f>
        <v>11.009499999999999</v>
      </c>
      <c r="M28" s="66">
        <f t="shared" si="7"/>
        <v>35</v>
      </c>
      <c r="N28" s="65"/>
      <c r="O28" s="66"/>
      <c r="P28" s="65"/>
      <c r="Q28" s="66"/>
      <c r="R28" s="65">
        <f>VLOOKUP($A28,'Return Data'!$B$7:$R$2700,16,0)</f>
        <v>4.2602000000000002</v>
      </c>
      <c r="S28" s="67">
        <f t="shared" si="5"/>
        <v>54</v>
      </c>
    </row>
    <row r="29" spans="1:19" x14ac:dyDescent="0.3">
      <c r="A29" s="63" t="s">
        <v>184</v>
      </c>
      <c r="B29" s="64">
        <f>VLOOKUP($A29,'Return Data'!$B$7:$R$2700,3,0)</f>
        <v>44174</v>
      </c>
      <c r="C29" s="65">
        <f>VLOOKUP($A29,'Return Data'!$B$7:$R$2700,4,0)</f>
        <v>68.760000000000005</v>
      </c>
      <c r="D29" s="65">
        <f>VLOOKUP($A29,'Return Data'!$B$7:$R$2700,10,0)</f>
        <v>18.47</v>
      </c>
      <c r="E29" s="66">
        <f t="shared" si="0"/>
        <v>50</v>
      </c>
      <c r="F29" s="65">
        <f>VLOOKUP($A29,'Return Data'!$B$7:$R$2700,11,0)</f>
        <v>32.179900000000004</v>
      </c>
      <c r="G29" s="66">
        <f t="shared" si="1"/>
        <v>50</v>
      </c>
      <c r="H29" s="65">
        <f>VLOOKUP($A29,'Return Data'!$B$7:$R$2700,12,0)</f>
        <v>24.137899999999998</v>
      </c>
      <c r="I29" s="66">
        <f t="shared" si="2"/>
        <v>38</v>
      </c>
      <c r="J29" s="65">
        <f>VLOOKUP($A29,'Return Data'!$B$7:$R$2700,13,0)</f>
        <v>17.5184</v>
      </c>
      <c r="K29" s="66">
        <f t="shared" si="3"/>
        <v>28</v>
      </c>
      <c r="L29" s="65">
        <f>VLOOKUP($A29,'Return Data'!$B$7:$R$2700,17,0)</f>
        <v>14.292899999999999</v>
      </c>
      <c r="M29" s="66">
        <f t="shared" si="7"/>
        <v>21</v>
      </c>
      <c r="N29" s="65">
        <f>VLOOKUP($A29,'Return Data'!$B$7:$R$2700,14,0)</f>
        <v>9.8610000000000007</v>
      </c>
      <c r="O29" s="66">
        <f>RANK(N29,N$8:N$71,0)</f>
        <v>7</v>
      </c>
      <c r="P29" s="65">
        <f>VLOOKUP($A29,'Return Data'!$B$7:$R$2700,15,0)</f>
        <v>14.299899999999999</v>
      </c>
      <c r="Q29" s="66">
        <f>RANK(P29,P$8:P$71,0)</f>
        <v>8</v>
      </c>
      <c r="R29" s="65">
        <f>VLOOKUP($A29,'Return Data'!$B$7:$R$2700,16,0)</f>
        <v>17.014399999999998</v>
      </c>
      <c r="S29" s="67">
        <f t="shared" si="5"/>
        <v>9</v>
      </c>
    </row>
    <row r="30" spans="1:19" x14ac:dyDescent="0.3">
      <c r="A30" s="63" t="s">
        <v>185</v>
      </c>
      <c r="B30" s="64">
        <f>VLOOKUP($A30,'Return Data'!$B$7:$R$2700,3,0)</f>
        <v>44174</v>
      </c>
      <c r="C30" s="65">
        <f>VLOOKUP($A30,'Return Data'!$B$7:$R$2700,4,0)</f>
        <v>11.8767</v>
      </c>
      <c r="D30" s="65">
        <f>VLOOKUP($A30,'Return Data'!$B$7:$R$2700,10,0)</f>
        <v>18.893000000000001</v>
      </c>
      <c r="E30" s="66">
        <f t="shared" si="0"/>
        <v>43</v>
      </c>
      <c r="F30" s="65">
        <f>VLOOKUP($A30,'Return Data'!$B$7:$R$2700,11,0)</f>
        <v>32.880200000000002</v>
      </c>
      <c r="G30" s="66">
        <f t="shared" si="1"/>
        <v>47</v>
      </c>
      <c r="H30" s="65">
        <f>VLOOKUP($A30,'Return Data'!$B$7:$R$2700,12,0)</f>
        <v>26.9285</v>
      </c>
      <c r="I30" s="66">
        <f t="shared" ref="I30" si="9">RANK(H30,H$8:H$71,0)</f>
        <v>26</v>
      </c>
      <c r="J30" s="65">
        <f>VLOOKUP($A30,'Return Data'!$B$7:$R$2700,13,0)</f>
        <v>14.417999999999999</v>
      </c>
      <c r="K30" s="66">
        <f t="shared" ref="K30" si="10">RANK(J30,J$8:J$71,0)</f>
        <v>39</v>
      </c>
      <c r="L30" s="65"/>
      <c r="M30" s="66"/>
      <c r="N30" s="65"/>
      <c r="O30" s="66"/>
      <c r="P30" s="65"/>
      <c r="Q30" s="66"/>
      <c r="R30" s="65">
        <f>VLOOKUP($A30,'Return Data'!$B$7:$R$2700,16,0)</f>
        <v>16.204999999999998</v>
      </c>
      <c r="S30" s="67">
        <f t="shared" si="5"/>
        <v>11</v>
      </c>
    </row>
    <row r="31" spans="1:19" x14ac:dyDescent="0.3">
      <c r="A31" s="63" t="s">
        <v>186</v>
      </c>
      <c r="B31" s="64">
        <f>VLOOKUP($A31,'Return Data'!$B$7:$R$2700,3,0)</f>
        <v>44174</v>
      </c>
      <c r="C31" s="65">
        <f>VLOOKUP($A31,'Return Data'!$B$7:$R$2700,4,0)</f>
        <v>22.921299999999999</v>
      </c>
      <c r="D31" s="65">
        <f>VLOOKUP($A31,'Return Data'!$B$7:$R$2700,10,0)</f>
        <v>23.411300000000001</v>
      </c>
      <c r="E31" s="66">
        <f t="shared" si="0"/>
        <v>4</v>
      </c>
      <c r="F31" s="65">
        <f>VLOOKUP($A31,'Return Data'!$B$7:$R$2700,11,0)</f>
        <v>39.863</v>
      </c>
      <c r="G31" s="66">
        <f t="shared" si="1"/>
        <v>15</v>
      </c>
      <c r="H31" s="65">
        <f>VLOOKUP($A31,'Return Data'!$B$7:$R$2700,12,0)</f>
        <v>22.974299999999999</v>
      </c>
      <c r="I31" s="66">
        <f t="shared" ref="I31:I71" si="11">RANK(H31,H$8:H$71,0)</f>
        <v>45</v>
      </c>
      <c r="J31" s="65">
        <f>VLOOKUP($A31,'Return Data'!$B$7:$R$2700,13,0)</f>
        <v>18.143699999999999</v>
      </c>
      <c r="K31" s="66">
        <f t="shared" ref="K31:K38" si="12">RANK(J31,J$8:J$71,0)</f>
        <v>22</v>
      </c>
      <c r="L31" s="65">
        <f>VLOOKUP($A31,'Return Data'!$B$7:$R$2700,17,0)</f>
        <v>16.669799999999999</v>
      </c>
      <c r="M31" s="66">
        <f t="shared" ref="M31:M38" si="13">RANK(L31,L$8:L$71,0)</f>
        <v>15</v>
      </c>
      <c r="N31" s="65">
        <f>VLOOKUP($A31,'Return Data'!$B$7:$R$2700,14,0)</f>
        <v>9.4062000000000001</v>
      </c>
      <c r="O31" s="66">
        <f t="shared" ref="O31:O38" si="14">RANK(N31,N$8:N$71,0)</f>
        <v>8</v>
      </c>
      <c r="P31" s="65">
        <f>VLOOKUP($A31,'Return Data'!$B$7:$R$2700,15,0)</f>
        <v>15.523199999999999</v>
      </c>
      <c r="Q31" s="66">
        <f>RANK(P31,P$8:P$71,0)</f>
        <v>4</v>
      </c>
      <c r="R31" s="65">
        <f>VLOOKUP($A31,'Return Data'!$B$7:$R$2700,16,0)</f>
        <v>15.805199999999999</v>
      </c>
      <c r="S31" s="67">
        <f t="shared" si="5"/>
        <v>14</v>
      </c>
    </row>
    <row r="32" spans="1:19" x14ac:dyDescent="0.3">
      <c r="A32" s="63" t="s">
        <v>187</v>
      </c>
      <c r="B32" s="64">
        <f>VLOOKUP($A32,'Return Data'!$B$7:$R$2700,3,0)</f>
        <v>44174</v>
      </c>
      <c r="C32" s="65">
        <f>VLOOKUP($A32,'Return Data'!$B$7:$R$2700,4,0)</f>
        <v>58.082000000000001</v>
      </c>
      <c r="D32" s="65">
        <f>VLOOKUP($A32,'Return Data'!$B$7:$R$2700,10,0)</f>
        <v>21.541</v>
      </c>
      <c r="E32" s="66">
        <f t="shared" si="0"/>
        <v>22</v>
      </c>
      <c r="F32" s="65">
        <f>VLOOKUP($A32,'Return Data'!$B$7:$R$2700,11,0)</f>
        <v>33.365499999999997</v>
      </c>
      <c r="G32" s="66">
        <f t="shared" si="1"/>
        <v>41</v>
      </c>
      <c r="H32" s="65">
        <f>VLOOKUP($A32,'Return Data'!$B$7:$R$2700,12,0)</f>
        <v>24.306000000000001</v>
      </c>
      <c r="I32" s="66">
        <f t="shared" si="11"/>
        <v>37</v>
      </c>
      <c r="J32" s="65">
        <f>VLOOKUP($A32,'Return Data'!$B$7:$R$2700,13,0)</f>
        <v>15.740399999999999</v>
      </c>
      <c r="K32" s="66">
        <f t="shared" si="12"/>
        <v>35</v>
      </c>
      <c r="L32" s="65">
        <f>VLOOKUP($A32,'Return Data'!$B$7:$R$2700,17,0)</f>
        <v>14.907299999999999</v>
      </c>
      <c r="M32" s="66">
        <f t="shared" si="13"/>
        <v>19</v>
      </c>
      <c r="N32" s="65">
        <f>VLOOKUP($A32,'Return Data'!$B$7:$R$2700,14,0)</f>
        <v>8.9707000000000008</v>
      </c>
      <c r="O32" s="66">
        <f t="shared" si="14"/>
        <v>10</v>
      </c>
      <c r="P32" s="65">
        <f>VLOOKUP($A32,'Return Data'!$B$7:$R$2700,15,0)</f>
        <v>14.0229</v>
      </c>
      <c r="Q32" s="66">
        <f>RANK(P32,P$8:P$71,0)</f>
        <v>11</v>
      </c>
      <c r="R32" s="65">
        <f>VLOOKUP($A32,'Return Data'!$B$7:$R$2700,16,0)</f>
        <v>14.135899999999999</v>
      </c>
      <c r="S32" s="67">
        <f t="shared" si="5"/>
        <v>25</v>
      </c>
    </row>
    <row r="33" spans="1:19" x14ac:dyDescent="0.3">
      <c r="A33" s="63" t="s">
        <v>188</v>
      </c>
      <c r="B33" s="64">
        <f>VLOOKUP($A33,'Return Data'!$B$7:$R$2700,3,0)</f>
        <v>44174</v>
      </c>
      <c r="C33" s="65">
        <f>VLOOKUP($A33,'Return Data'!$B$7:$R$2700,4,0)</f>
        <v>64.313000000000002</v>
      </c>
      <c r="D33" s="65">
        <f>VLOOKUP($A33,'Return Data'!$B$7:$R$2700,10,0)</f>
        <v>18.420500000000001</v>
      </c>
      <c r="E33" s="66">
        <f t="shared" si="0"/>
        <v>51</v>
      </c>
      <c r="F33" s="65">
        <f>VLOOKUP($A33,'Return Data'!$B$7:$R$2700,11,0)</f>
        <v>32.9495</v>
      </c>
      <c r="G33" s="66">
        <f t="shared" si="1"/>
        <v>46</v>
      </c>
      <c r="H33" s="65">
        <f>VLOOKUP($A33,'Return Data'!$B$7:$R$2700,12,0)</f>
        <v>23.693100000000001</v>
      </c>
      <c r="I33" s="66">
        <f t="shared" si="11"/>
        <v>39</v>
      </c>
      <c r="J33" s="65">
        <f>VLOOKUP($A33,'Return Data'!$B$7:$R$2700,13,0)</f>
        <v>12.758599999999999</v>
      </c>
      <c r="K33" s="66">
        <f t="shared" si="12"/>
        <v>48</v>
      </c>
      <c r="L33" s="65">
        <f>VLOOKUP($A33,'Return Data'!$B$7:$R$2700,17,0)</f>
        <v>8.8335000000000008</v>
      </c>
      <c r="M33" s="66">
        <f t="shared" si="13"/>
        <v>46</v>
      </c>
      <c r="N33" s="65">
        <f>VLOOKUP($A33,'Return Data'!$B$7:$R$2700,14,0)</f>
        <v>3.7917999999999998</v>
      </c>
      <c r="O33" s="66">
        <f t="shared" si="14"/>
        <v>38</v>
      </c>
      <c r="P33" s="65">
        <f>VLOOKUP($A33,'Return Data'!$B$7:$R$2700,15,0)</f>
        <v>11.869899999999999</v>
      </c>
      <c r="Q33" s="66">
        <f>RANK(P33,P$8:P$71,0)</f>
        <v>23</v>
      </c>
      <c r="R33" s="65">
        <f>VLOOKUP($A33,'Return Data'!$B$7:$R$2700,16,0)</f>
        <v>13.4208</v>
      </c>
      <c r="S33" s="67">
        <f t="shared" si="5"/>
        <v>30</v>
      </c>
    </row>
    <row r="34" spans="1:19" x14ac:dyDescent="0.3">
      <c r="A34" s="63" t="s">
        <v>189</v>
      </c>
      <c r="B34" s="64">
        <f>VLOOKUP($A34,'Return Data'!$B$7:$R$2700,3,0)</f>
        <v>44174</v>
      </c>
      <c r="C34" s="65">
        <f>VLOOKUP($A34,'Return Data'!$B$7:$R$2700,4,0)</f>
        <v>83.251599999999996</v>
      </c>
      <c r="D34" s="65">
        <f>VLOOKUP($A34,'Return Data'!$B$7:$R$2700,10,0)</f>
        <v>19.797999999999998</v>
      </c>
      <c r="E34" s="66">
        <f t="shared" si="0"/>
        <v>37</v>
      </c>
      <c r="F34" s="65">
        <f>VLOOKUP($A34,'Return Data'!$B$7:$R$2700,11,0)</f>
        <v>33.302999999999997</v>
      </c>
      <c r="G34" s="66">
        <f t="shared" si="1"/>
        <v>43</v>
      </c>
      <c r="H34" s="65">
        <f>VLOOKUP($A34,'Return Data'!$B$7:$R$2700,12,0)</f>
        <v>15.6153</v>
      </c>
      <c r="I34" s="66">
        <f t="shared" si="11"/>
        <v>62</v>
      </c>
      <c r="J34" s="65">
        <f>VLOOKUP($A34,'Return Data'!$B$7:$R$2700,13,0)</f>
        <v>9.0625999999999998</v>
      </c>
      <c r="K34" s="66">
        <f t="shared" si="12"/>
        <v>58</v>
      </c>
      <c r="L34" s="65">
        <f>VLOOKUP($A34,'Return Data'!$B$7:$R$2700,17,0)</f>
        <v>11.7333</v>
      </c>
      <c r="M34" s="66">
        <f t="shared" si="13"/>
        <v>30</v>
      </c>
      <c r="N34" s="65">
        <f>VLOOKUP($A34,'Return Data'!$B$7:$R$2700,14,0)</f>
        <v>7.8564999999999996</v>
      </c>
      <c r="O34" s="66">
        <f t="shared" si="14"/>
        <v>16</v>
      </c>
      <c r="P34" s="65">
        <f>VLOOKUP($A34,'Return Data'!$B$7:$R$2700,15,0)</f>
        <v>12.584899999999999</v>
      </c>
      <c r="Q34" s="66">
        <f>RANK(P34,P$8:P$71,0)</f>
        <v>19</v>
      </c>
      <c r="R34" s="65">
        <f>VLOOKUP($A34,'Return Data'!$B$7:$R$2700,16,0)</f>
        <v>13.7135</v>
      </c>
      <c r="S34" s="67">
        <f t="shared" si="5"/>
        <v>26</v>
      </c>
    </row>
    <row r="35" spans="1:19" x14ac:dyDescent="0.3">
      <c r="A35" s="63" t="s">
        <v>434</v>
      </c>
      <c r="B35" s="64">
        <f>VLOOKUP($A35,'Return Data'!$B$7:$R$2700,3,0)</f>
        <v>44174</v>
      </c>
      <c r="C35" s="65">
        <f>VLOOKUP($A35,'Return Data'!$B$7:$R$2700,4,0)</f>
        <v>14.106299999999999</v>
      </c>
      <c r="D35" s="65">
        <f>VLOOKUP($A35,'Return Data'!$B$7:$R$2700,10,0)</f>
        <v>17.811699999999998</v>
      </c>
      <c r="E35" s="66">
        <f t="shared" si="0"/>
        <v>54</v>
      </c>
      <c r="F35" s="65">
        <f>VLOOKUP($A35,'Return Data'!$B$7:$R$2700,11,0)</f>
        <v>31.609500000000001</v>
      </c>
      <c r="G35" s="66">
        <f t="shared" si="1"/>
        <v>51</v>
      </c>
      <c r="H35" s="65">
        <f>VLOOKUP($A35,'Return Data'!$B$7:$R$2700,12,0)</f>
        <v>23.171199999999999</v>
      </c>
      <c r="I35" s="66">
        <f t="shared" si="11"/>
        <v>42</v>
      </c>
      <c r="J35" s="65">
        <f>VLOOKUP($A35,'Return Data'!$B$7:$R$2700,13,0)</f>
        <v>13.277200000000001</v>
      </c>
      <c r="K35" s="66">
        <f t="shared" si="12"/>
        <v>47</v>
      </c>
      <c r="L35" s="65">
        <f>VLOOKUP($A35,'Return Data'!$B$7:$R$2700,17,0)</f>
        <v>10.363200000000001</v>
      </c>
      <c r="M35" s="66">
        <f t="shared" si="13"/>
        <v>40</v>
      </c>
      <c r="N35" s="65">
        <f>VLOOKUP($A35,'Return Data'!$B$7:$R$2700,14,0)</f>
        <v>3.8740999999999999</v>
      </c>
      <c r="O35" s="66">
        <f t="shared" si="14"/>
        <v>37</v>
      </c>
      <c r="P35" s="65"/>
      <c r="Q35" s="66"/>
      <c r="R35" s="65">
        <f>VLOOKUP($A35,'Return Data'!$B$7:$R$2700,16,0)</f>
        <v>8.6538000000000004</v>
      </c>
      <c r="S35" s="67">
        <f t="shared" si="5"/>
        <v>49</v>
      </c>
    </row>
    <row r="36" spans="1:19" x14ac:dyDescent="0.3">
      <c r="A36" s="63" t="s">
        <v>191</v>
      </c>
      <c r="B36" s="64">
        <f>VLOOKUP($A36,'Return Data'!$B$7:$R$2700,3,0)</f>
        <v>44174</v>
      </c>
      <c r="C36" s="65">
        <f>VLOOKUP($A36,'Return Data'!$B$7:$R$2700,4,0)</f>
        <v>24.248999999999999</v>
      </c>
      <c r="D36" s="65">
        <f>VLOOKUP($A36,'Return Data'!$B$7:$R$2700,10,0)</f>
        <v>21.780799999999999</v>
      </c>
      <c r="E36" s="66">
        <f t="shared" si="0"/>
        <v>18</v>
      </c>
      <c r="F36" s="65">
        <f>VLOOKUP($A36,'Return Data'!$B$7:$R$2700,11,0)</f>
        <v>41.6496</v>
      </c>
      <c r="G36" s="66">
        <f t="shared" si="1"/>
        <v>12</v>
      </c>
      <c r="H36" s="65">
        <f>VLOOKUP($A36,'Return Data'!$B$7:$R$2700,12,0)</f>
        <v>36.130899999999997</v>
      </c>
      <c r="I36" s="66">
        <f t="shared" si="11"/>
        <v>4</v>
      </c>
      <c r="J36" s="65">
        <f>VLOOKUP($A36,'Return Data'!$B$7:$R$2700,13,0)</f>
        <v>22.854399999999998</v>
      </c>
      <c r="K36" s="66">
        <f t="shared" si="12"/>
        <v>12</v>
      </c>
      <c r="L36" s="65">
        <f>VLOOKUP($A36,'Return Data'!$B$7:$R$2700,17,0)</f>
        <v>19.643999999999998</v>
      </c>
      <c r="M36" s="66">
        <f t="shared" si="13"/>
        <v>8</v>
      </c>
      <c r="N36" s="65">
        <f>VLOOKUP($A36,'Return Data'!$B$7:$R$2700,14,0)</f>
        <v>12.6806</v>
      </c>
      <c r="O36" s="66">
        <f t="shared" si="14"/>
        <v>5</v>
      </c>
      <c r="P36" s="65"/>
      <c r="Q36" s="66"/>
      <c r="R36" s="65">
        <f>VLOOKUP($A36,'Return Data'!$B$7:$R$2700,16,0)</f>
        <v>19.581</v>
      </c>
      <c r="S36" s="67">
        <f t="shared" si="5"/>
        <v>4</v>
      </c>
    </row>
    <row r="37" spans="1:19" x14ac:dyDescent="0.3">
      <c r="A37" s="63" t="s">
        <v>192</v>
      </c>
      <c r="B37" s="64">
        <f>VLOOKUP($A37,'Return Data'!$B$7:$R$2700,3,0)</f>
        <v>44174</v>
      </c>
      <c r="C37" s="65">
        <f>VLOOKUP($A37,'Return Data'!$B$7:$R$2700,4,0)</f>
        <v>21.1859</v>
      </c>
      <c r="D37" s="65">
        <f>VLOOKUP($A37,'Return Data'!$B$7:$R$2700,10,0)</f>
        <v>20.371700000000001</v>
      </c>
      <c r="E37" s="66">
        <f t="shared" si="0"/>
        <v>27</v>
      </c>
      <c r="F37" s="65">
        <f>VLOOKUP($A37,'Return Data'!$B$7:$R$2700,11,0)</f>
        <v>31.2316</v>
      </c>
      <c r="G37" s="66">
        <f t="shared" si="1"/>
        <v>54</v>
      </c>
      <c r="H37" s="65">
        <f>VLOOKUP($A37,'Return Data'!$B$7:$R$2700,12,0)</f>
        <v>12.705299999999999</v>
      </c>
      <c r="I37" s="66">
        <f t="shared" si="11"/>
        <v>64</v>
      </c>
      <c r="J37" s="65">
        <f>VLOOKUP($A37,'Return Data'!$B$7:$R$2700,13,0)</f>
        <v>7.4923999999999999</v>
      </c>
      <c r="K37" s="66">
        <f t="shared" si="12"/>
        <v>62</v>
      </c>
      <c r="L37" s="65">
        <f>VLOOKUP($A37,'Return Data'!$B$7:$R$2700,17,0)</f>
        <v>11.309200000000001</v>
      </c>
      <c r="M37" s="66">
        <f t="shared" si="13"/>
        <v>34</v>
      </c>
      <c r="N37" s="65">
        <f>VLOOKUP($A37,'Return Data'!$B$7:$R$2700,14,0)</f>
        <v>5.0164</v>
      </c>
      <c r="O37" s="66">
        <f t="shared" si="14"/>
        <v>31</v>
      </c>
      <c r="P37" s="65">
        <f>VLOOKUP($A37,'Return Data'!$B$7:$R$2700,15,0)</f>
        <v>14.377599999999999</v>
      </c>
      <c r="Q37" s="66">
        <f>RANK(P37,P$8:P$71,0)</f>
        <v>7</v>
      </c>
      <c r="R37" s="65">
        <f>VLOOKUP($A37,'Return Data'!$B$7:$R$2700,16,0)</f>
        <v>13.5999</v>
      </c>
      <c r="S37" s="67">
        <f t="shared" si="5"/>
        <v>28</v>
      </c>
    </row>
    <row r="38" spans="1:19" x14ac:dyDescent="0.3">
      <c r="A38" s="63" t="s">
        <v>193</v>
      </c>
      <c r="B38" s="64">
        <f>VLOOKUP($A38,'Return Data'!$B$7:$R$2700,3,0)</f>
        <v>44174</v>
      </c>
      <c r="C38" s="65">
        <f>VLOOKUP($A38,'Return Data'!$B$7:$R$2700,4,0)</f>
        <v>56.869</v>
      </c>
      <c r="D38" s="65">
        <f>VLOOKUP($A38,'Return Data'!$B$7:$R$2700,10,0)</f>
        <v>20.107299999999999</v>
      </c>
      <c r="E38" s="66">
        <f t="shared" si="0"/>
        <v>31</v>
      </c>
      <c r="F38" s="65">
        <f>VLOOKUP($A38,'Return Data'!$B$7:$R$2700,11,0)</f>
        <v>31.534600000000001</v>
      </c>
      <c r="G38" s="66">
        <f t="shared" si="1"/>
        <v>52</v>
      </c>
      <c r="H38" s="65">
        <f>VLOOKUP($A38,'Return Data'!$B$7:$R$2700,12,0)</f>
        <v>17.915299999999998</v>
      </c>
      <c r="I38" s="66">
        <f t="shared" si="11"/>
        <v>59</v>
      </c>
      <c r="J38" s="65">
        <f>VLOOKUP($A38,'Return Data'!$B$7:$R$2700,13,0)</f>
        <v>2.7778</v>
      </c>
      <c r="K38" s="66">
        <f t="shared" si="12"/>
        <v>64</v>
      </c>
      <c r="L38" s="65">
        <f>VLOOKUP($A38,'Return Data'!$B$7:$R$2700,17,0)</f>
        <v>1.7101</v>
      </c>
      <c r="M38" s="66">
        <f t="shared" si="13"/>
        <v>60</v>
      </c>
      <c r="N38" s="65">
        <f>VLOOKUP($A38,'Return Data'!$B$7:$R$2700,14,0)</f>
        <v>-6.0617000000000001</v>
      </c>
      <c r="O38" s="66">
        <f t="shared" si="14"/>
        <v>47</v>
      </c>
      <c r="P38" s="65">
        <f>VLOOKUP($A38,'Return Data'!$B$7:$R$2700,15,0)</f>
        <v>5.2165999999999997</v>
      </c>
      <c r="Q38" s="66">
        <f>RANK(P38,P$8:P$71,0)</f>
        <v>37</v>
      </c>
      <c r="R38" s="65">
        <f>VLOOKUP($A38,'Return Data'!$B$7:$R$2700,16,0)</f>
        <v>11.016500000000001</v>
      </c>
      <c r="S38" s="67">
        <f t="shared" si="5"/>
        <v>44</v>
      </c>
    </row>
    <row r="39" spans="1:19" x14ac:dyDescent="0.3">
      <c r="A39" s="63" t="s">
        <v>194</v>
      </c>
      <c r="B39" s="64">
        <f>VLOOKUP($A39,'Return Data'!$B$7:$R$2700,3,0)</f>
        <v>44174</v>
      </c>
      <c r="C39" s="65">
        <f>VLOOKUP($A39,'Return Data'!$B$7:$R$2700,4,0)</f>
        <v>13.665800000000001</v>
      </c>
      <c r="D39" s="65">
        <f>VLOOKUP($A39,'Return Data'!$B$7:$R$2700,10,0)</f>
        <v>15.4245</v>
      </c>
      <c r="E39" s="66">
        <f t="shared" si="0"/>
        <v>62</v>
      </c>
      <c r="F39" s="65">
        <f>VLOOKUP($A39,'Return Data'!$B$7:$R$2700,11,0)</f>
        <v>34.6</v>
      </c>
      <c r="G39" s="66">
        <f t="shared" si="1"/>
        <v>34</v>
      </c>
      <c r="H39" s="65">
        <f>VLOOKUP($A39,'Return Data'!$B$7:$R$2700,12,0)</f>
        <v>34.9176</v>
      </c>
      <c r="I39" s="66">
        <f t="shared" si="11"/>
        <v>7</v>
      </c>
      <c r="J39" s="65">
        <f>VLOOKUP($A39,'Return Data'!$B$7:$R$2700,13,0)</f>
        <v>28.240300000000001</v>
      </c>
      <c r="K39" s="66">
        <f t="shared" ref="K39" si="15">RANK(J39,J$8:J$71,0)</f>
        <v>6</v>
      </c>
      <c r="L39" s="65"/>
      <c r="M39" s="66"/>
      <c r="N39" s="65"/>
      <c r="O39" s="66"/>
      <c r="P39" s="65"/>
      <c r="Q39" s="66"/>
      <c r="R39" s="65">
        <f>VLOOKUP($A39,'Return Data'!$B$7:$R$2700,16,0)</f>
        <v>25.379899999999999</v>
      </c>
      <c r="S39" s="67">
        <f t="shared" si="5"/>
        <v>1</v>
      </c>
    </row>
    <row r="40" spans="1:19" x14ac:dyDescent="0.3">
      <c r="A40" s="63" t="s">
        <v>195</v>
      </c>
      <c r="B40" s="64">
        <f>VLOOKUP($A40,'Return Data'!$B$7:$R$2700,3,0)</f>
        <v>44174</v>
      </c>
      <c r="C40" s="65">
        <f>VLOOKUP($A40,'Return Data'!$B$7:$R$2700,4,0)</f>
        <v>17.87</v>
      </c>
      <c r="D40" s="65">
        <f>VLOOKUP($A40,'Return Data'!$B$7:$R$2700,10,0)</f>
        <v>20.4178</v>
      </c>
      <c r="E40" s="66">
        <f t="shared" ref="E40:E71" si="16">RANK(D40,D$8:D$71,0)</f>
        <v>25</v>
      </c>
      <c r="F40" s="65">
        <f>VLOOKUP($A40,'Return Data'!$B$7:$R$2700,11,0)</f>
        <v>33.060299999999998</v>
      </c>
      <c r="G40" s="66">
        <f t="shared" ref="G40:G71" si="17">RANK(F40,F$8:F$71,0)</f>
        <v>45</v>
      </c>
      <c r="H40" s="65">
        <f>VLOOKUP($A40,'Return Data'!$B$7:$R$2700,12,0)</f>
        <v>30.058199999999999</v>
      </c>
      <c r="I40" s="66">
        <f t="shared" si="11"/>
        <v>11</v>
      </c>
      <c r="J40" s="65">
        <f>VLOOKUP($A40,'Return Data'!$B$7:$R$2700,13,0)</f>
        <v>17.1035</v>
      </c>
      <c r="K40" s="66">
        <f t="shared" ref="K40:K71" si="18">RANK(J40,J$8:J$71,0)</f>
        <v>32</v>
      </c>
      <c r="L40" s="65">
        <f>VLOOKUP($A40,'Return Data'!$B$7:$R$2700,17,0)</f>
        <v>13.4078</v>
      </c>
      <c r="M40" s="66">
        <f t="shared" ref="M40:M50" si="19">RANK(L40,L$8:L$71,0)</f>
        <v>23</v>
      </c>
      <c r="N40" s="65">
        <f>VLOOKUP($A40,'Return Data'!$B$7:$R$2700,14,0)</f>
        <v>7.7473000000000001</v>
      </c>
      <c r="O40" s="66">
        <f t="shared" ref="O40:O49" si="20">RANK(N40,N$8:N$71,0)</f>
        <v>17</v>
      </c>
      <c r="P40" s="65"/>
      <c r="Q40" s="66"/>
      <c r="R40" s="65">
        <f>VLOOKUP($A40,'Return Data'!$B$7:$R$2700,16,0)</f>
        <v>12.3117</v>
      </c>
      <c r="S40" s="67">
        <f t="shared" ref="S40:S71" si="21">RANK(R40,R$8:R$71,0)</f>
        <v>37</v>
      </c>
    </row>
    <row r="41" spans="1:19" x14ac:dyDescent="0.3">
      <c r="A41" s="63" t="s">
        <v>196</v>
      </c>
      <c r="B41" s="64">
        <f>VLOOKUP($A41,'Return Data'!$B$7:$R$2700,3,0)</f>
        <v>44174</v>
      </c>
      <c r="C41" s="65">
        <f>VLOOKUP($A41,'Return Data'!$B$7:$R$2700,4,0)</f>
        <v>232.92</v>
      </c>
      <c r="D41" s="65">
        <f>VLOOKUP($A41,'Return Data'!$B$7:$R$2700,10,0)</f>
        <v>20.415700000000001</v>
      </c>
      <c r="E41" s="66">
        <f t="shared" si="16"/>
        <v>26</v>
      </c>
      <c r="F41" s="65">
        <f>VLOOKUP($A41,'Return Data'!$B$7:$R$2700,11,0)</f>
        <v>35.402900000000002</v>
      </c>
      <c r="G41" s="66">
        <f t="shared" si="17"/>
        <v>28</v>
      </c>
      <c r="H41" s="65">
        <f>VLOOKUP($A41,'Return Data'!$B$7:$R$2700,12,0)</f>
        <v>29.7532</v>
      </c>
      <c r="I41" s="66">
        <f t="shared" si="11"/>
        <v>15</v>
      </c>
      <c r="J41" s="65">
        <f>VLOOKUP($A41,'Return Data'!$B$7:$R$2700,13,0)</f>
        <v>17.482099999999999</v>
      </c>
      <c r="K41" s="66">
        <f t="shared" si="18"/>
        <v>30</v>
      </c>
      <c r="L41" s="65">
        <f>VLOOKUP($A41,'Return Data'!$B$7:$R$2700,17,0)</f>
        <v>10.2529</v>
      </c>
      <c r="M41" s="66">
        <f t="shared" si="19"/>
        <v>41</v>
      </c>
      <c r="N41" s="65">
        <f>VLOOKUP($A41,'Return Data'!$B$7:$R$2700,14,0)</f>
        <v>3.6762000000000001</v>
      </c>
      <c r="O41" s="66">
        <f t="shared" si="20"/>
        <v>39</v>
      </c>
      <c r="P41" s="65">
        <f>VLOOKUP($A41,'Return Data'!$B$7:$R$2700,15,0)</f>
        <v>9.5449999999999999</v>
      </c>
      <c r="Q41" s="66">
        <f t="shared" ref="Q41:Q47" si="22">RANK(P41,P$8:P$71,0)</f>
        <v>35</v>
      </c>
      <c r="R41" s="65">
        <f>VLOOKUP($A41,'Return Data'!$B$7:$R$2700,16,0)</f>
        <v>10.9765</v>
      </c>
      <c r="S41" s="67">
        <f t="shared" si="21"/>
        <v>45</v>
      </c>
    </row>
    <row r="42" spans="1:19" x14ac:dyDescent="0.3">
      <c r="A42" s="63" t="s">
        <v>197</v>
      </c>
      <c r="B42" s="64">
        <f>VLOOKUP($A42,'Return Data'!$B$7:$R$2700,3,0)</f>
        <v>44174</v>
      </c>
      <c r="C42" s="65">
        <f>VLOOKUP($A42,'Return Data'!$B$7:$R$2700,4,0)</f>
        <v>249.49</v>
      </c>
      <c r="D42" s="65">
        <f>VLOOKUP($A42,'Return Data'!$B$7:$R$2700,10,0)</f>
        <v>20.2072</v>
      </c>
      <c r="E42" s="66">
        <f t="shared" si="16"/>
        <v>30</v>
      </c>
      <c r="F42" s="65">
        <f>VLOOKUP($A42,'Return Data'!$B$7:$R$2700,11,0)</f>
        <v>35.005400000000002</v>
      </c>
      <c r="G42" s="66">
        <f t="shared" si="17"/>
        <v>31</v>
      </c>
      <c r="H42" s="65">
        <f>VLOOKUP($A42,'Return Data'!$B$7:$R$2700,12,0)</f>
        <v>29.854800000000001</v>
      </c>
      <c r="I42" s="66">
        <f t="shared" si="11"/>
        <v>12</v>
      </c>
      <c r="J42" s="65">
        <f>VLOOKUP($A42,'Return Data'!$B$7:$R$2700,13,0)</f>
        <v>17.895299999999999</v>
      </c>
      <c r="K42" s="66">
        <f t="shared" si="18"/>
        <v>25</v>
      </c>
      <c r="L42" s="65">
        <f>VLOOKUP($A42,'Return Data'!$B$7:$R$2700,17,0)</f>
        <v>10.7707</v>
      </c>
      <c r="M42" s="66">
        <f t="shared" si="19"/>
        <v>36</v>
      </c>
      <c r="N42" s="65">
        <f>VLOOKUP($A42,'Return Data'!$B$7:$R$2700,14,0)</f>
        <v>3.9716</v>
      </c>
      <c r="O42" s="66">
        <f t="shared" si="20"/>
        <v>36</v>
      </c>
      <c r="P42" s="65">
        <f>VLOOKUP($A42,'Return Data'!$B$7:$R$2700,15,0)</f>
        <v>12.7798</v>
      </c>
      <c r="Q42" s="66">
        <f t="shared" si="22"/>
        <v>16</v>
      </c>
      <c r="R42" s="65">
        <f>VLOOKUP($A42,'Return Data'!$B$7:$R$2700,16,0)</f>
        <v>14.4025</v>
      </c>
      <c r="S42" s="67">
        <f t="shared" si="21"/>
        <v>22</v>
      </c>
    </row>
    <row r="43" spans="1:19" x14ac:dyDescent="0.3">
      <c r="A43" s="63" t="s">
        <v>198</v>
      </c>
      <c r="B43" s="64">
        <f>VLOOKUP($A43,'Return Data'!$B$7:$R$2700,3,0)</f>
        <v>44174</v>
      </c>
      <c r="C43" s="65">
        <f>VLOOKUP($A43,'Return Data'!$B$7:$R$2700,4,0)</f>
        <v>137.6831</v>
      </c>
      <c r="D43" s="65">
        <f>VLOOKUP($A43,'Return Data'!$B$7:$R$2700,10,0)</f>
        <v>21.6768</v>
      </c>
      <c r="E43" s="66">
        <f t="shared" si="16"/>
        <v>20</v>
      </c>
      <c r="F43" s="65">
        <f>VLOOKUP($A43,'Return Data'!$B$7:$R$2700,11,0)</f>
        <v>55.733400000000003</v>
      </c>
      <c r="G43" s="66">
        <f t="shared" si="17"/>
        <v>1</v>
      </c>
      <c r="H43" s="65">
        <f>VLOOKUP($A43,'Return Data'!$B$7:$R$2700,12,0)</f>
        <v>59.6113</v>
      </c>
      <c r="I43" s="66">
        <f t="shared" si="11"/>
        <v>1</v>
      </c>
      <c r="J43" s="65">
        <f>VLOOKUP($A43,'Return Data'!$B$7:$R$2700,13,0)</f>
        <v>43.152999999999999</v>
      </c>
      <c r="K43" s="66">
        <f t="shared" si="18"/>
        <v>1</v>
      </c>
      <c r="L43" s="65">
        <f>VLOOKUP($A43,'Return Data'!$B$7:$R$2700,17,0)</f>
        <v>24.158799999999999</v>
      </c>
      <c r="M43" s="66">
        <f t="shared" si="19"/>
        <v>2</v>
      </c>
      <c r="N43" s="65">
        <f>VLOOKUP($A43,'Return Data'!$B$7:$R$2700,14,0)</f>
        <v>13.7113</v>
      </c>
      <c r="O43" s="66">
        <f t="shared" si="20"/>
        <v>3</v>
      </c>
      <c r="P43" s="65">
        <f>VLOOKUP($A43,'Return Data'!$B$7:$R$2700,15,0)</f>
        <v>18.345800000000001</v>
      </c>
      <c r="Q43" s="66">
        <f t="shared" si="22"/>
        <v>2</v>
      </c>
      <c r="R43" s="65">
        <f>VLOOKUP($A43,'Return Data'!$B$7:$R$2700,16,0)</f>
        <v>17.1934</v>
      </c>
      <c r="S43" s="67">
        <f t="shared" si="21"/>
        <v>8</v>
      </c>
    </row>
    <row r="44" spans="1:19" x14ac:dyDescent="0.3">
      <c r="A44" s="63" t="s">
        <v>199</v>
      </c>
      <c r="B44" s="64">
        <f>VLOOKUP($A44,'Return Data'!$B$7:$R$2700,3,0)</f>
        <v>44174</v>
      </c>
      <c r="C44" s="65">
        <f>VLOOKUP($A44,'Return Data'!$B$7:$R$2700,4,0)</f>
        <v>59.24</v>
      </c>
      <c r="D44" s="65">
        <f>VLOOKUP($A44,'Return Data'!$B$7:$R$2700,10,0)</f>
        <v>22.828099999999999</v>
      </c>
      <c r="E44" s="66">
        <f t="shared" si="16"/>
        <v>9</v>
      </c>
      <c r="F44" s="65">
        <f>VLOOKUP($A44,'Return Data'!$B$7:$R$2700,11,0)</f>
        <v>35.467599999999997</v>
      </c>
      <c r="G44" s="66">
        <f t="shared" si="17"/>
        <v>26</v>
      </c>
      <c r="H44" s="65">
        <f>VLOOKUP($A44,'Return Data'!$B$7:$R$2700,12,0)</f>
        <v>31.585999999999999</v>
      </c>
      <c r="I44" s="66">
        <f t="shared" si="11"/>
        <v>9</v>
      </c>
      <c r="J44" s="65">
        <f>VLOOKUP($A44,'Return Data'!$B$7:$R$2700,13,0)</f>
        <v>13.945</v>
      </c>
      <c r="K44" s="66">
        <f t="shared" si="18"/>
        <v>42</v>
      </c>
      <c r="L44" s="65">
        <f>VLOOKUP($A44,'Return Data'!$B$7:$R$2700,17,0)</f>
        <v>6.4516999999999998</v>
      </c>
      <c r="M44" s="66">
        <f t="shared" si="19"/>
        <v>53</v>
      </c>
      <c r="N44" s="65">
        <f>VLOOKUP($A44,'Return Data'!$B$7:$R$2700,14,0)</f>
        <v>4.4593999999999996</v>
      </c>
      <c r="O44" s="66">
        <f t="shared" si="20"/>
        <v>35</v>
      </c>
      <c r="P44" s="65">
        <f>VLOOKUP($A44,'Return Data'!$B$7:$R$2700,15,0)</f>
        <v>9.9964999999999993</v>
      </c>
      <c r="Q44" s="66">
        <f t="shared" si="22"/>
        <v>31</v>
      </c>
      <c r="R44" s="65">
        <f>VLOOKUP($A44,'Return Data'!$B$7:$R$2700,16,0)</f>
        <v>16.023700000000002</v>
      </c>
      <c r="S44" s="67">
        <f t="shared" si="21"/>
        <v>12</v>
      </c>
    </row>
    <row r="45" spans="1:19" x14ac:dyDescent="0.3">
      <c r="A45" s="63" t="s">
        <v>370</v>
      </c>
      <c r="B45" s="64">
        <f>VLOOKUP($A45,'Return Data'!$B$7:$R$2700,3,0)</f>
        <v>44174</v>
      </c>
      <c r="C45" s="65">
        <f>VLOOKUP($A45,'Return Data'!$B$7:$R$2700,4,0)</f>
        <v>172.92869999999999</v>
      </c>
      <c r="D45" s="65">
        <f>VLOOKUP($A45,'Return Data'!$B$7:$R$2700,10,0)</f>
        <v>18.077200000000001</v>
      </c>
      <c r="E45" s="66">
        <f t="shared" si="16"/>
        <v>52</v>
      </c>
      <c r="F45" s="65">
        <f>VLOOKUP($A45,'Return Data'!$B$7:$R$2700,11,0)</f>
        <v>33.615400000000001</v>
      </c>
      <c r="G45" s="66">
        <f t="shared" si="17"/>
        <v>40</v>
      </c>
      <c r="H45" s="65">
        <f>VLOOKUP($A45,'Return Data'!$B$7:$R$2700,12,0)</f>
        <v>29.787299999999998</v>
      </c>
      <c r="I45" s="66">
        <f t="shared" si="11"/>
        <v>13</v>
      </c>
      <c r="J45" s="65">
        <f>VLOOKUP($A45,'Return Data'!$B$7:$R$2700,13,0)</f>
        <v>17.7881</v>
      </c>
      <c r="K45" s="66">
        <f t="shared" si="18"/>
        <v>26</v>
      </c>
      <c r="L45" s="65">
        <f>VLOOKUP($A45,'Return Data'!$B$7:$R$2700,17,0)</f>
        <v>12.0168</v>
      </c>
      <c r="M45" s="66">
        <f t="shared" si="19"/>
        <v>28</v>
      </c>
      <c r="N45" s="65">
        <f>VLOOKUP($A45,'Return Data'!$B$7:$R$2700,14,0)</f>
        <v>5.0114000000000001</v>
      </c>
      <c r="O45" s="66">
        <f t="shared" si="20"/>
        <v>32</v>
      </c>
      <c r="P45" s="65">
        <f>VLOOKUP($A45,'Return Data'!$B$7:$R$2700,15,0)</f>
        <v>9.7391000000000005</v>
      </c>
      <c r="Q45" s="66">
        <f t="shared" si="22"/>
        <v>33</v>
      </c>
      <c r="R45" s="65">
        <f>VLOOKUP($A45,'Return Data'!$B$7:$R$2700,16,0)</f>
        <v>12.561999999999999</v>
      </c>
      <c r="S45" s="67">
        <f t="shared" si="21"/>
        <v>36</v>
      </c>
    </row>
    <row r="46" spans="1:19" x14ac:dyDescent="0.3">
      <c r="A46" s="63" t="s">
        <v>201</v>
      </c>
      <c r="B46" s="64">
        <f>VLOOKUP($A46,'Return Data'!$B$7:$R$2700,3,0)</f>
        <v>44174</v>
      </c>
      <c r="C46" s="65">
        <f>VLOOKUP($A46,'Return Data'!$B$7:$R$2700,4,0)</f>
        <v>17.378299999999999</v>
      </c>
      <c r="D46" s="65">
        <f>VLOOKUP($A46,'Return Data'!$B$7:$R$2700,10,0)</f>
        <v>21.950399999999998</v>
      </c>
      <c r="E46" s="66">
        <f t="shared" si="16"/>
        <v>16</v>
      </c>
      <c r="F46" s="65">
        <f>VLOOKUP($A46,'Return Data'!$B$7:$R$2700,11,0)</f>
        <v>49.447000000000003</v>
      </c>
      <c r="G46" s="66">
        <f t="shared" si="17"/>
        <v>2</v>
      </c>
      <c r="H46" s="65">
        <f>VLOOKUP($A46,'Return Data'!$B$7:$R$2700,12,0)</f>
        <v>35.251300000000001</v>
      </c>
      <c r="I46" s="66">
        <f t="shared" si="11"/>
        <v>5</v>
      </c>
      <c r="J46" s="65">
        <f>VLOOKUP($A46,'Return Data'!$B$7:$R$2700,13,0)</f>
        <v>22.979099999999999</v>
      </c>
      <c r="K46" s="66">
        <f t="shared" si="18"/>
        <v>11</v>
      </c>
      <c r="L46" s="65">
        <f>VLOOKUP($A46,'Return Data'!$B$7:$R$2700,17,0)</f>
        <v>18.6175</v>
      </c>
      <c r="M46" s="66">
        <f t="shared" si="19"/>
        <v>11</v>
      </c>
      <c r="N46" s="65">
        <f>VLOOKUP($A46,'Return Data'!$B$7:$R$2700,14,0)</f>
        <v>5.0884</v>
      </c>
      <c r="O46" s="66">
        <f t="shared" si="20"/>
        <v>30</v>
      </c>
      <c r="P46" s="65">
        <f>VLOOKUP($A46,'Return Data'!$B$7:$R$2700,15,0)</f>
        <v>12.648899999999999</v>
      </c>
      <c r="Q46" s="66">
        <f t="shared" si="22"/>
        <v>18</v>
      </c>
      <c r="R46" s="65">
        <f>VLOOKUP($A46,'Return Data'!$B$7:$R$2700,16,0)</f>
        <v>10.013400000000001</v>
      </c>
      <c r="S46" s="67">
        <f t="shared" si="21"/>
        <v>47</v>
      </c>
    </row>
    <row r="47" spans="1:19" x14ac:dyDescent="0.3">
      <c r="A47" s="63" t="s">
        <v>202</v>
      </c>
      <c r="B47" s="64">
        <f>VLOOKUP($A47,'Return Data'!$B$7:$R$2700,3,0)</f>
        <v>44174</v>
      </c>
      <c r="C47" s="65">
        <f>VLOOKUP($A47,'Return Data'!$B$7:$R$2700,4,0)</f>
        <v>18.481999999999999</v>
      </c>
      <c r="D47" s="65">
        <f>VLOOKUP($A47,'Return Data'!$B$7:$R$2700,10,0)</f>
        <v>21.7042</v>
      </c>
      <c r="E47" s="66">
        <f t="shared" si="16"/>
        <v>19</v>
      </c>
      <c r="F47" s="65">
        <f>VLOOKUP($A47,'Return Data'!$B$7:$R$2700,11,0)</f>
        <v>48.392600000000002</v>
      </c>
      <c r="G47" s="66">
        <f t="shared" si="17"/>
        <v>3</v>
      </c>
      <c r="H47" s="65">
        <f>VLOOKUP($A47,'Return Data'!$B$7:$R$2700,12,0)</f>
        <v>36.376399999999997</v>
      </c>
      <c r="I47" s="66">
        <f t="shared" si="11"/>
        <v>3</v>
      </c>
      <c r="J47" s="65">
        <f>VLOOKUP($A47,'Return Data'!$B$7:$R$2700,13,0)</f>
        <v>26.453099999999999</v>
      </c>
      <c r="K47" s="66">
        <f t="shared" si="18"/>
        <v>7</v>
      </c>
      <c r="L47" s="65">
        <f>VLOOKUP($A47,'Return Data'!$B$7:$R$2700,17,0)</f>
        <v>20.679500000000001</v>
      </c>
      <c r="M47" s="66">
        <f t="shared" si="19"/>
        <v>6</v>
      </c>
      <c r="N47" s="65">
        <f>VLOOKUP($A47,'Return Data'!$B$7:$R$2700,14,0)</f>
        <v>6.6372999999999998</v>
      </c>
      <c r="O47" s="66">
        <f t="shared" si="20"/>
        <v>22</v>
      </c>
      <c r="P47" s="65">
        <f>VLOOKUP($A47,'Return Data'!$B$7:$R$2700,15,0)</f>
        <v>14.256500000000001</v>
      </c>
      <c r="Q47" s="66">
        <f t="shared" si="22"/>
        <v>10</v>
      </c>
      <c r="R47" s="65">
        <f>VLOOKUP($A47,'Return Data'!$B$7:$R$2700,16,0)</f>
        <v>11.338900000000001</v>
      </c>
      <c r="S47" s="67">
        <f t="shared" si="21"/>
        <v>41</v>
      </c>
    </row>
    <row r="48" spans="1:19" x14ac:dyDescent="0.3">
      <c r="A48" s="63" t="s">
        <v>203</v>
      </c>
      <c r="B48" s="64">
        <f>VLOOKUP($A48,'Return Data'!$B$7:$R$2700,3,0)</f>
        <v>44174</v>
      </c>
      <c r="C48" s="65">
        <f>VLOOKUP($A48,'Return Data'!$B$7:$R$2700,4,0)</f>
        <v>18.1753</v>
      </c>
      <c r="D48" s="65">
        <f>VLOOKUP($A48,'Return Data'!$B$7:$R$2700,10,0)</f>
        <v>22.0745</v>
      </c>
      <c r="E48" s="66">
        <f t="shared" si="16"/>
        <v>14</v>
      </c>
      <c r="F48" s="65">
        <f>VLOOKUP($A48,'Return Data'!$B$7:$R$2700,11,0)</f>
        <v>48.148499999999999</v>
      </c>
      <c r="G48" s="66">
        <f t="shared" si="17"/>
        <v>4</v>
      </c>
      <c r="H48" s="65">
        <f>VLOOKUP($A48,'Return Data'!$B$7:$R$2700,12,0)</f>
        <v>35.181600000000003</v>
      </c>
      <c r="I48" s="66">
        <f t="shared" si="11"/>
        <v>6</v>
      </c>
      <c r="J48" s="65">
        <f>VLOOKUP($A48,'Return Data'!$B$7:$R$2700,13,0)</f>
        <v>26.451799999999999</v>
      </c>
      <c r="K48" s="66">
        <f t="shared" si="18"/>
        <v>8</v>
      </c>
      <c r="L48" s="65">
        <f>VLOOKUP($A48,'Return Data'!$B$7:$R$2700,17,0)</f>
        <v>20.723099999999999</v>
      </c>
      <c r="M48" s="66">
        <f t="shared" si="19"/>
        <v>5</v>
      </c>
      <c r="N48" s="65">
        <f>VLOOKUP($A48,'Return Data'!$B$7:$R$2700,14,0)</f>
        <v>6.9819000000000004</v>
      </c>
      <c r="O48" s="66">
        <f t="shared" si="20"/>
        <v>19</v>
      </c>
      <c r="P48" s="65"/>
      <c r="Q48" s="66"/>
      <c r="R48" s="65">
        <f>VLOOKUP($A48,'Return Data'!$B$7:$R$2700,16,0)</f>
        <v>13.568300000000001</v>
      </c>
      <c r="S48" s="67">
        <f t="shared" si="21"/>
        <v>29</v>
      </c>
    </row>
    <row r="49" spans="1:19" x14ac:dyDescent="0.3">
      <c r="A49" s="63" t="s">
        <v>204</v>
      </c>
      <c r="B49" s="64">
        <f>VLOOKUP($A49,'Return Data'!$B$7:$R$2700,3,0)</f>
        <v>44174</v>
      </c>
      <c r="C49" s="65">
        <f>VLOOKUP($A49,'Return Data'!$B$7:$R$2700,4,0)</f>
        <v>18.4176</v>
      </c>
      <c r="D49" s="65">
        <f>VLOOKUP($A49,'Return Data'!$B$7:$R$2700,10,0)</f>
        <v>21.8232</v>
      </c>
      <c r="E49" s="66">
        <f t="shared" si="16"/>
        <v>17</v>
      </c>
      <c r="F49" s="65">
        <f>VLOOKUP($A49,'Return Data'!$B$7:$R$2700,11,0)</f>
        <v>46.972799999999999</v>
      </c>
      <c r="G49" s="66">
        <f t="shared" si="17"/>
        <v>6</v>
      </c>
      <c r="H49" s="65">
        <f>VLOOKUP($A49,'Return Data'!$B$7:$R$2700,12,0)</f>
        <v>29.0091</v>
      </c>
      <c r="I49" s="66">
        <f t="shared" si="11"/>
        <v>17</v>
      </c>
      <c r="J49" s="65">
        <f>VLOOKUP($A49,'Return Data'!$B$7:$R$2700,13,0)</f>
        <v>30.009</v>
      </c>
      <c r="K49" s="66">
        <f t="shared" si="18"/>
        <v>5</v>
      </c>
      <c r="L49" s="65">
        <f>VLOOKUP($A49,'Return Data'!$B$7:$R$2700,17,0)</f>
        <v>22.563400000000001</v>
      </c>
      <c r="M49" s="66">
        <f t="shared" si="19"/>
        <v>4</v>
      </c>
      <c r="N49" s="65">
        <f>VLOOKUP($A49,'Return Data'!$B$7:$R$2700,14,0)</f>
        <v>11.3535</v>
      </c>
      <c r="O49" s="66">
        <f t="shared" si="20"/>
        <v>6</v>
      </c>
      <c r="P49" s="65"/>
      <c r="Q49" s="66"/>
      <c r="R49" s="65">
        <f>VLOOKUP($A49,'Return Data'!$B$7:$R$2700,16,0)</f>
        <v>17.968</v>
      </c>
      <c r="S49" s="67">
        <f t="shared" si="21"/>
        <v>6</v>
      </c>
    </row>
    <row r="50" spans="1:19" x14ac:dyDescent="0.3">
      <c r="A50" s="63" t="s">
        <v>205</v>
      </c>
      <c r="B50" s="64">
        <f>VLOOKUP($A50,'Return Data'!$B$7:$R$2700,3,0)</f>
        <v>44174</v>
      </c>
      <c r="C50" s="65">
        <f>VLOOKUP($A50,'Return Data'!$B$7:$R$2700,4,0)</f>
        <v>12.2424</v>
      </c>
      <c r="D50" s="65">
        <f>VLOOKUP($A50,'Return Data'!$B$7:$R$2700,10,0)</f>
        <v>16.381499999999999</v>
      </c>
      <c r="E50" s="66">
        <f t="shared" si="16"/>
        <v>57</v>
      </c>
      <c r="F50" s="65">
        <f>VLOOKUP($A50,'Return Data'!$B$7:$R$2700,11,0)</f>
        <v>32.260199999999998</v>
      </c>
      <c r="G50" s="66">
        <f t="shared" si="17"/>
        <v>49</v>
      </c>
      <c r="H50" s="65">
        <f>VLOOKUP($A50,'Return Data'!$B$7:$R$2700,12,0)</f>
        <v>20.9604</v>
      </c>
      <c r="I50" s="66">
        <f t="shared" si="11"/>
        <v>51</v>
      </c>
      <c r="J50" s="65">
        <f>VLOOKUP($A50,'Return Data'!$B$7:$R$2700,13,0)</f>
        <v>14.123799999999999</v>
      </c>
      <c r="K50" s="66">
        <f t="shared" si="18"/>
        <v>40</v>
      </c>
      <c r="L50" s="65">
        <f>VLOOKUP($A50,'Return Data'!$B$7:$R$2700,17,0)</f>
        <v>14.6755</v>
      </c>
      <c r="M50" s="66">
        <f t="shared" si="19"/>
        <v>20</v>
      </c>
      <c r="N50" s="65"/>
      <c r="O50" s="66"/>
      <c r="P50" s="65"/>
      <c r="Q50" s="66"/>
      <c r="R50" s="65">
        <f>VLOOKUP($A50,'Return Data'!$B$7:$R$2700,16,0)</f>
        <v>7.7607999999999997</v>
      </c>
      <c r="S50" s="67">
        <f t="shared" si="21"/>
        <v>51</v>
      </c>
    </row>
    <row r="51" spans="1:19" x14ac:dyDescent="0.3">
      <c r="A51" s="63" t="s">
        <v>206</v>
      </c>
      <c r="B51" s="64">
        <f>VLOOKUP($A51,'Return Data'!$B$7:$R$2700,3,0)</f>
        <v>44174</v>
      </c>
      <c r="C51" s="65">
        <f>VLOOKUP($A51,'Return Data'!$B$7:$R$2700,4,0)</f>
        <v>13.385300000000001</v>
      </c>
      <c r="D51" s="65">
        <f>VLOOKUP($A51,'Return Data'!$B$7:$R$2700,10,0)</f>
        <v>22.463899999999999</v>
      </c>
      <c r="E51" s="66">
        <f t="shared" si="16"/>
        <v>11</v>
      </c>
      <c r="F51" s="65">
        <f>VLOOKUP($A51,'Return Data'!$B$7:$R$2700,11,0)</f>
        <v>37.938699999999997</v>
      </c>
      <c r="G51" s="66">
        <f t="shared" si="17"/>
        <v>19</v>
      </c>
      <c r="H51" s="65">
        <f>VLOOKUP($A51,'Return Data'!$B$7:$R$2700,12,0)</f>
        <v>25.994700000000002</v>
      </c>
      <c r="I51" s="66">
        <f t="shared" si="11"/>
        <v>29</v>
      </c>
      <c r="J51" s="65">
        <f>VLOOKUP($A51,'Return Data'!$B$7:$R$2700,13,0)</f>
        <v>21.057200000000002</v>
      </c>
      <c r="K51" s="66">
        <f t="shared" si="18"/>
        <v>13</v>
      </c>
      <c r="L51" s="65">
        <f>VLOOKUP($A51,'Return Data'!$B$7:$R$2700,17,0)</f>
        <v>17.1191</v>
      </c>
      <c r="M51" s="66">
        <f t="shared" ref="M51" si="23">RANK(L51,L$8:L$71,0)</f>
        <v>13</v>
      </c>
      <c r="N51" s="65"/>
      <c r="O51" s="66"/>
      <c r="P51" s="65"/>
      <c r="Q51" s="66"/>
      <c r="R51" s="65">
        <f>VLOOKUP($A51,'Return Data'!$B$7:$R$2700,16,0)</f>
        <v>12.9176</v>
      </c>
      <c r="S51" s="67">
        <f t="shared" si="21"/>
        <v>33</v>
      </c>
    </row>
    <row r="52" spans="1:19" x14ac:dyDescent="0.3">
      <c r="A52" s="63" t="s">
        <v>207</v>
      </c>
      <c r="B52" s="64">
        <f>VLOOKUP($A52,'Return Data'!$B$7:$R$2700,3,0)</f>
        <v>44174</v>
      </c>
      <c r="C52" s="65">
        <f>VLOOKUP($A52,'Return Data'!$B$7:$R$2700,4,0)</f>
        <v>39.132300000000001</v>
      </c>
      <c r="D52" s="65">
        <f>VLOOKUP($A52,'Return Data'!$B$7:$R$2700,10,0)</f>
        <v>21.671299999999999</v>
      </c>
      <c r="E52" s="66">
        <f t="shared" si="16"/>
        <v>21</v>
      </c>
      <c r="F52" s="65">
        <f>VLOOKUP($A52,'Return Data'!$B$7:$R$2700,11,0)</f>
        <v>47.183100000000003</v>
      </c>
      <c r="G52" s="66">
        <f t="shared" si="17"/>
        <v>5</v>
      </c>
      <c r="H52" s="65">
        <f>VLOOKUP($A52,'Return Data'!$B$7:$R$2700,12,0)</f>
        <v>37.051000000000002</v>
      </c>
      <c r="I52" s="66">
        <f t="shared" si="11"/>
        <v>2</v>
      </c>
      <c r="J52" s="65">
        <f>VLOOKUP($A52,'Return Data'!$B$7:$R$2700,13,0)</f>
        <v>39.023400000000002</v>
      </c>
      <c r="K52" s="66">
        <f t="shared" si="18"/>
        <v>2</v>
      </c>
      <c r="L52" s="65">
        <f>VLOOKUP($A52,'Return Data'!$B$7:$R$2700,17,0)</f>
        <v>31.9377</v>
      </c>
      <c r="M52" s="66">
        <f>RANK(L52,L$8:L$71,0)</f>
        <v>1</v>
      </c>
      <c r="N52" s="65">
        <f>VLOOKUP($A52,'Return Data'!$B$7:$R$2700,14,0)</f>
        <v>17.002300000000002</v>
      </c>
      <c r="O52" s="66">
        <f>RANK(N52,N$8:N$71,0)</f>
        <v>1</v>
      </c>
      <c r="P52" s="65">
        <f>VLOOKUP($A52,'Return Data'!$B$7:$R$2700,15,0)</f>
        <v>20.015699999999999</v>
      </c>
      <c r="Q52" s="66">
        <f>RANK(P52,P$8:P$71,0)</f>
        <v>1</v>
      </c>
      <c r="R52" s="65">
        <f>VLOOKUP($A52,'Return Data'!$B$7:$R$2700,16,0)</f>
        <v>22.559699999999999</v>
      </c>
      <c r="S52" s="67">
        <f t="shared" si="21"/>
        <v>2</v>
      </c>
    </row>
    <row r="53" spans="1:19" x14ac:dyDescent="0.3">
      <c r="A53" s="63" t="s">
        <v>208</v>
      </c>
      <c r="B53" s="64">
        <f>VLOOKUP($A53,'Return Data'!$B$7:$R$2700,3,0)</f>
        <v>44174</v>
      </c>
      <c r="C53" s="65">
        <f>VLOOKUP($A53,'Return Data'!$B$7:$R$2700,4,0)</f>
        <v>13.129300000000001</v>
      </c>
      <c r="D53" s="65">
        <f>VLOOKUP($A53,'Return Data'!$B$7:$R$2700,10,0)</f>
        <v>15.982200000000001</v>
      </c>
      <c r="E53" s="66">
        <f t="shared" si="16"/>
        <v>59</v>
      </c>
      <c r="F53" s="65">
        <f>VLOOKUP($A53,'Return Data'!$B$7:$R$2700,11,0)</f>
        <v>29.037400000000002</v>
      </c>
      <c r="G53" s="66">
        <f t="shared" si="17"/>
        <v>59</v>
      </c>
      <c r="H53" s="65">
        <f>VLOOKUP($A53,'Return Data'!$B$7:$R$2700,12,0)</f>
        <v>24.435400000000001</v>
      </c>
      <c r="I53" s="66">
        <f t="shared" si="11"/>
        <v>36</v>
      </c>
      <c r="J53" s="65">
        <f>VLOOKUP($A53,'Return Data'!$B$7:$R$2700,13,0)</f>
        <v>18.105399999999999</v>
      </c>
      <c r="K53" s="66">
        <f t="shared" si="18"/>
        <v>23</v>
      </c>
      <c r="L53" s="65"/>
      <c r="M53" s="66"/>
      <c r="N53" s="65"/>
      <c r="O53" s="66"/>
      <c r="P53" s="65"/>
      <c r="Q53" s="66"/>
      <c r="R53" s="65">
        <f>VLOOKUP($A53,'Return Data'!$B$7:$R$2700,16,0)</f>
        <v>15.637</v>
      </c>
      <c r="S53" s="67">
        <f t="shared" si="21"/>
        <v>16</v>
      </c>
    </row>
    <row r="54" spans="1:19" x14ac:dyDescent="0.3">
      <c r="A54" s="63" t="s">
        <v>209</v>
      </c>
      <c r="B54" s="64">
        <f>VLOOKUP($A54,'Return Data'!$B$7:$R$2700,3,0)</f>
        <v>44174</v>
      </c>
      <c r="C54" s="65">
        <f>VLOOKUP($A54,'Return Data'!$B$7:$R$2700,4,0)</f>
        <v>112.8475</v>
      </c>
      <c r="D54" s="65">
        <f>VLOOKUP($A54,'Return Data'!$B$7:$R$2700,10,0)</f>
        <v>19.021999999999998</v>
      </c>
      <c r="E54" s="66">
        <f t="shared" si="16"/>
        <v>42</v>
      </c>
      <c r="F54" s="65">
        <f>VLOOKUP($A54,'Return Data'!$B$7:$R$2700,11,0)</f>
        <v>34.094299999999997</v>
      </c>
      <c r="G54" s="66">
        <f t="shared" si="17"/>
        <v>36</v>
      </c>
      <c r="H54" s="65">
        <f>VLOOKUP($A54,'Return Data'!$B$7:$R$2700,12,0)</f>
        <v>19.2942</v>
      </c>
      <c r="I54" s="66">
        <f t="shared" si="11"/>
        <v>54</v>
      </c>
      <c r="J54" s="65">
        <f>VLOOKUP($A54,'Return Data'!$B$7:$R$2700,13,0)</f>
        <v>8.8767999999999994</v>
      </c>
      <c r="K54" s="66">
        <f t="shared" si="18"/>
        <v>60</v>
      </c>
      <c r="L54" s="65">
        <f>VLOOKUP($A54,'Return Data'!$B$7:$R$2700,17,0)</f>
        <v>8.4146999999999998</v>
      </c>
      <c r="M54" s="66">
        <f t="shared" ref="M54:M62" si="24">RANK(L54,L$8:L$71,0)</f>
        <v>49</v>
      </c>
      <c r="N54" s="65">
        <f>VLOOKUP($A54,'Return Data'!$B$7:$R$2700,14,0)</f>
        <v>2.2010000000000001</v>
      </c>
      <c r="O54" s="66">
        <f>RANK(N54,N$8:N$71,0)</f>
        <v>42</v>
      </c>
      <c r="P54" s="65">
        <f>VLOOKUP($A54,'Return Data'!$B$7:$R$2700,15,0)</f>
        <v>9.6934000000000005</v>
      </c>
      <c r="Q54" s="66">
        <f>RANK(P54,P$8:P$71,0)</f>
        <v>34</v>
      </c>
      <c r="R54" s="65">
        <f>VLOOKUP($A54,'Return Data'!$B$7:$R$2700,16,0)</f>
        <v>11.165800000000001</v>
      </c>
      <c r="S54" s="67">
        <f t="shared" si="21"/>
        <v>43</v>
      </c>
    </row>
    <row r="55" spans="1:19" x14ac:dyDescent="0.3">
      <c r="A55" s="63" t="s">
        <v>210</v>
      </c>
      <c r="B55" s="64">
        <f>VLOOKUP($A55,'Return Data'!$B$7:$R$2700,3,0)</f>
        <v>44174</v>
      </c>
      <c r="C55" s="65">
        <f>VLOOKUP($A55,'Return Data'!$B$7:$R$2700,4,0)</f>
        <v>10.6448</v>
      </c>
      <c r="D55" s="65">
        <f>VLOOKUP($A55,'Return Data'!$B$7:$R$2700,10,0)</f>
        <v>23.297899999999998</v>
      </c>
      <c r="E55" s="66">
        <f t="shared" si="16"/>
        <v>5</v>
      </c>
      <c r="F55" s="65">
        <f>VLOOKUP($A55,'Return Data'!$B$7:$R$2700,11,0)</f>
        <v>40.852699999999999</v>
      </c>
      <c r="G55" s="66">
        <f t="shared" si="17"/>
        <v>13</v>
      </c>
      <c r="H55" s="65">
        <f>VLOOKUP($A55,'Return Data'!$B$7:$R$2700,12,0)</f>
        <v>23.102499999999999</v>
      </c>
      <c r="I55" s="66">
        <f t="shared" si="11"/>
        <v>43</v>
      </c>
      <c r="J55" s="65">
        <f>VLOOKUP($A55,'Return Data'!$B$7:$R$2700,13,0)</f>
        <v>18.0578</v>
      </c>
      <c r="K55" s="66">
        <f t="shared" si="18"/>
        <v>24</v>
      </c>
      <c r="L55" s="65">
        <f>VLOOKUP($A55,'Return Data'!$B$7:$R$2700,17,0)</f>
        <v>2.2321</v>
      </c>
      <c r="M55" s="66">
        <f t="shared" si="24"/>
        <v>59</v>
      </c>
      <c r="N55" s="65">
        <f>VLOOKUP($A55,'Return Data'!$B$7:$R$2700,14,0)</f>
        <v>-9.0051000000000005</v>
      </c>
      <c r="O55" s="66">
        <f>RANK(N55,N$8:N$71,0)</f>
        <v>51</v>
      </c>
      <c r="P55" s="65"/>
      <c r="Q55" s="66"/>
      <c r="R55" s="65">
        <f>VLOOKUP($A55,'Return Data'!$B$7:$R$2700,16,0)</f>
        <v>1.5508999999999999</v>
      </c>
      <c r="S55" s="67">
        <f t="shared" si="21"/>
        <v>57</v>
      </c>
    </row>
    <row r="56" spans="1:19" x14ac:dyDescent="0.3">
      <c r="A56" s="63" t="s">
        <v>211</v>
      </c>
      <c r="B56" s="64">
        <f>VLOOKUP($A56,'Return Data'!$B$7:$R$2700,3,0)</f>
        <v>44174</v>
      </c>
      <c r="C56" s="65">
        <f>VLOOKUP($A56,'Return Data'!$B$7:$R$2700,4,0)</f>
        <v>9.0677000000000003</v>
      </c>
      <c r="D56" s="65">
        <f>VLOOKUP($A56,'Return Data'!$B$7:$R$2700,10,0)</f>
        <v>24.2287</v>
      </c>
      <c r="E56" s="66">
        <f t="shared" si="16"/>
        <v>3</v>
      </c>
      <c r="F56" s="65">
        <f>VLOOKUP($A56,'Return Data'!$B$7:$R$2700,11,0)</f>
        <v>42.459699999999998</v>
      </c>
      <c r="G56" s="66">
        <f t="shared" si="17"/>
        <v>9</v>
      </c>
      <c r="H56" s="65">
        <f>VLOOKUP($A56,'Return Data'!$B$7:$R$2700,12,0)</f>
        <v>23.0002</v>
      </c>
      <c r="I56" s="66">
        <f t="shared" si="11"/>
        <v>44</v>
      </c>
      <c r="J56" s="65">
        <f>VLOOKUP($A56,'Return Data'!$B$7:$R$2700,13,0)</f>
        <v>17.5151</v>
      </c>
      <c r="K56" s="66">
        <f t="shared" si="18"/>
        <v>29</v>
      </c>
      <c r="L56" s="65">
        <f>VLOOKUP($A56,'Return Data'!$B$7:$R$2700,17,0)</f>
        <v>2.4988999999999999</v>
      </c>
      <c r="M56" s="66">
        <f t="shared" si="24"/>
        <v>57</v>
      </c>
      <c r="N56" s="65">
        <f>VLOOKUP($A56,'Return Data'!$B$7:$R$2700,14,0)</f>
        <v>-8.5546000000000006</v>
      </c>
      <c r="O56" s="66">
        <f>RANK(N56,N$8:N$71,0)</f>
        <v>50</v>
      </c>
      <c r="P56" s="65"/>
      <c r="Q56" s="66"/>
      <c r="R56" s="65">
        <f>VLOOKUP($A56,'Return Data'!$B$7:$R$2700,16,0)</f>
        <v>-2.5998999999999999</v>
      </c>
      <c r="S56" s="67">
        <f t="shared" si="21"/>
        <v>61</v>
      </c>
    </row>
    <row r="57" spans="1:19" x14ac:dyDescent="0.3">
      <c r="A57" s="63" t="s">
        <v>212</v>
      </c>
      <c r="B57" s="64">
        <f>VLOOKUP($A57,'Return Data'!$B$7:$R$2700,3,0)</f>
        <v>44174</v>
      </c>
      <c r="C57" s="65">
        <f>VLOOKUP($A57,'Return Data'!$B$7:$R$2700,4,0)</f>
        <v>8.8293999999999997</v>
      </c>
      <c r="D57" s="65">
        <f>VLOOKUP($A57,'Return Data'!$B$7:$R$2700,10,0)</f>
        <v>24.399799999999999</v>
      </c>
      <c r="E57" s="66">
        <f t="shared" si="16"/>
        <v>2</v>
      </c>
      <c r="F57" s="65">
        <f>VLOOKUP($A57,'Return Data'!$B$7:$R$2700,11,0)</f>
        <v>43.2577</v>
      </c>
      <c r="G57" s="66">
        <f t="shared" si="17"/>
        <v>8</v>
      </c>
      <c r="H57" s="65">
        <f>VLOOKUP($A57,'Return Data'!$B$7:$R$2700,12,0)</f>
        <v>22.497800000000002</v>
      </c>
      <c r="I57" s="66">
        <f t="shared" si="11"/>
        <v>48</v>
      </c>
      <c r="J57" s="65">
        <f>VLOOKUP($A57,'Return Data'!$B$7:$R$2700,13,0)</f>
        <v>17.6877</v>
      </c>
      <c r="K57" s="66">
        <f t="shared" si="18"/>
        <v>27</v>
      </c>
      <c r="L57" s="65">
        <f>VLOOKUP($A57,'Return Data'!$B$7:$R$2700,17,0)</f>
        <v>2.2961999999999998</v>
      </c>
      <c r="M57" s="66">
        <f t="shared" si="24"/>
        <v>58</v>
      </c>
      <c r="N57" s="65">
        <f>VLOOKUP($A57,'Return Data'!$B$7:$R$2700,14,0)</f>
        <v>-7.1638999999999999</v>
      </c>
      <c r="O57" s="66">
        <f t="shared" ref="O57:O59" si="25">RANK(N57,N$8:N$71,0)</f>
        <v>48</v>
      </c>
      <c r="P57" s="65"/>
      <c r="Q57" s="66"/>
      <c r="R57" s="65">
        <f>VLOOKUP($A57,'Return Data'!$B$7:$R$2700,16,0)</f>
        <v>-3.5617000000000001</v>
      </c>
      <c r="S57" s="67">
        <f t="shared" si="21"/>
        <v>62</v>
      </c>
    </row>
    <row r="58" spans="1:19" x14ac:dyDescent="0.3">
      <c r="A58" s="63" t="s">
        <v>213</v>
      </c>
      <c r="B58" s="64">
        <f>VLOOKUP($A58,'Return Data'!$B$7:$R$2700,3,0)</f>
        <v>44174</v>
      </c>
      <c r="C58" s="65">
        <f>VLOOKUP($A58,'Return Data'!$B$7:$R$2700,4,0)</f>
        <v>8.2485999999999997</v>
      </c>
      <c r="D58" s="65">
        <f>VLOOKUP($A58,'Return Data'!$B$7:$R$2700,10,0)</f>
        <v>23.297499999999999</v>
      </c>
      <c r="E58" s="66">
        <f t="shared" si="16"/>
        <v>6</v>
      </c>
      <c r="F58" s="65">
        <f>VLOOKUP($A58,'Return Data'!$B$7:$R$2700,11,0)</f>
        <v>43.319299999999998</v>
      </c>
      <c r="G58" s="66">
        <f t="shared" si="17"/>
        <v>7</v>
      </c>
      <c r="H58" s="65">
        <f>VLOOKUP($A58,'Return Data'!$B$7:$R$2700,12,0)</f>
        <v>21.6859</v>
      </c>
      <c r="I58" s="66">
        <f t="shared" si="11"/>
        <v>49</v>
      </c>
      <c r="J58" s="65">
        <f>VLOOKUP($A58,'Return Data'!$B$7:$R$2700,13,0)</f>
        <v>14.996700000000001</v>
      </c>
      <c r="K58" s="66">
        <f t="shared" si="18"/>
        <v>37</v>
      </c>
      <c r="L58" s="65">
        <f>VLOOKUP($A58,'Return Data'!$B$7:$R$2700,17,0)</f>
        <v>1.0119</v>
      </c>
      <c r="M58" s="66">
        <f t="shared" si="24"/>
        <v>61</v>
      </c>
      <c r="N58" s="65">
        <f>VLOOKUP($A58,'Return Data'!$B$7:$R$2700,14,0)</f>
        <v>-8.1394000000000002</v>
      </c>
      <c r="O58" s="66">
        <f>RANK(N58,N$8:N$71,0)</f>
        <v>49</v>
      </c>
      <c r="P58" s="65"/>
      <c r="Q58" s="66"/>
      <c r="R58" s="65">
        <f>VLOOKUP($A58,'Return Data'!$B$7:$R$2700,16,0)</f>
        <v>-5.8395000000000001</v>
      </c>
      <c r="S58" s="67">
        <f t="shared" si="21"/>
        <v>64</v>
      </c>
    </row>
    <row r="59" spans="1:19" x14ac:dyDescent="0.3">
      <c r="A59" s="63" t="s">
        <v>214</v>
      </c>
      <c r="B59" s="64">
        <f>VLOOKUP($A59,'Return Data'!$B$7:$R$2700,3,0)</f>
        <v>44174</v>
      </c>
      <c r="C59" s="65">
        <f>VLOOKUP($A59,'Return Data'!$B$7:$R$2700,4,0)</f>
        <v>16.209099999999999</v>
      </c>
      <c r="D59" s="65">
        <f>VLOOKUP($A59,'Return Data'!$B$7:$R$2700,10,0)</f>
        <v>19.949200000000001</v>
      </c>
      <c r="E59" s="66">
        <f t="shared" si="16"/>
        <v>33</v>
      </c>
      <c r="F59" s="65">
        <f>VLOOKUP($A59,'Return Data'!$B$7:$R$2700,11,0)</f>
        <v>36.045200000000001</v>
      </c>
      <c r="G59" s="66">
        <f t="shared" si="17"/>
        <v>25</v>
      </c>
      <c r="H59" s="65">
        <f>VLOOKUP($A59,'Return Data'!$B$7:$R$2700,12,0)</f>
        <v>28.338100000000001</v>
      </c>
      <c r="I59" s="66">
        <f t="shared" si="11"/>
        <v>18</v>
      </c>
      <c r="J59" s="65">
        <f>VLOOKUP($A59,'Return Data'!$B$7:$R$2700,13,0)</f>
        <v>16.272600000000001</v>
      </c>
      <c r="K59" s="66">
        <f t="shared" si="18"/>
        <v>34</v>
      </c>
      <c r="L59" s="65">
        <f>VLOOKUP($A59,'Return Data'!$B$7:$R$2700,17,0)</f>
        <v>11.427099999999999</v>
      </c>
      <c r="M59" s="66">
        <f t="shared" si="24"/>
        <v>33</v>
      </c>
      <c r="N59" s="65">
        <f>VLOOKUP($A59,'Return Data'!$B$7:$R$2700,14,0)</f>
        <v>6.492</v>
      </c>
      <c r="O59" s="66">
        <f t="shared" si="25"/>
        <v>23</v>
      </c>
      <c r="P59" s="65">
        <f>VLOOKUP($A59,'Return Data'!$B$7:$R$2700,15,0)</f>
        <v>12.047700000000001</v>
      </c>
      <c r="Q59" s="66">
        <f>RANK(P59,P$8:P$71,0)</f>
        <v>21</v>
      </c>
      <c r="R59" s="65">
        <f>VLOOKUP($A59,'Return Data'!$B$7:$R$2700,16,0)</f>
        <v>8.8229000000000006</v>
      </c>
      <c r="S59" s="67">
        <f t="shared" si="21"/>
        <v>48</v>
      </c>
    </row>
    <row r="60" spans="1:19" x14ac:dyDescent="0.3">
      <c r="A60" s="63" t="s">
        <v>215</v>
      </c>
      <c r="B60" s="64">
        <f>VLOOKUP($A60,'Return Data'!$B$7:$R$2700,3,0)</f>
        <v>44174</v>
      </c>
      <c r="C60" s="65">
        <f>VLOOKUP($A60,'Return Data'!$B$7:$R$2700,4,0)</f>
        <v>17.7409</v>
      </c>
      <c r="D60" s="65">
        <f>VLOOKUP($A60,'Return Data'!$B$7:$R$2700,10,0)</f>
        <v>19.566400000000002</v>
      </c>
      <c r="E60" s="66">
        <f t="shared" si="16"/>
        <v>39</v>
      </c>
      <c r="F60" s="65">
        <f>VLOOKUP($A60,'Return Data'!$B$7:$R$2700,11,0)</f>
        <v>35.4619</v>
      </c>
      <c r="G60" s="66">
        <f t="shared" si="17"/>
        <v>27</v>
      </c>
      <c r="H60" s="65">
        <f>VLOOKUP($A60,'Return Data'!$B$7:$R$2700,12,0)</f>
        <v>28.172699999999999</v>
      </c>
      <c r="I60" s="66">
        <f t="shared" si="11"/>
        <v>19</v>
      </c>
      <c r="J60" s="65">
        <f>VLOOKUP($A60,'Return Data'!$B$7:$R$2700,13,0)</f>
        <v>16.777100000000001</v>
      </c>
      <c r="K60" s="66">
        <f t="shared" si="18"/>
        <v>33</v>
      </c>
      <c r="L60" s="65">
        <f>VLOOKUP($A60,'Return Data'!$B$7:$R$2700,17,0)</f>
        <v>12.3584</v>
      </c>
      <c r="M60" s="66">
        <f t="shared" si="24"/>
        <v>26</v>
      </c>
      <c r="N60" s="65">
        <f>VLOOKUP($A60,'Return Data'!$B$7:$R$2700,14,0)</f>
        <v>6.9372999999999996</v>
      </c>
      <c r="O60" s="66">
        <f>RANK(N60,N$8:N$71,0)</f>
        <v>20</v>
      </c>
      <c r="P60" s="65"/>
      <c r="Q60" s="66"/>
      <c r="R60" s="65">
        <f>VLOOKUP($A60,'Return Data'!$B$7:$R$2700,16,0)</f>
        <v>12.9048</v>
      </c>
      <c r="S60" s="67">
        <f t="shared" si="21"/>
        <v>35</v>
      </c>
    </row>
    <row r="61" spans="1:19" x14ac:dyDescent="0.3">
      <c r="A61" s="63" t="s">
        <v>216</v>
      </c>
      <c r="B61" s="64">
        <f>VLOOKUP($A61,'Return Data'!$B$7:$R$2700,3,0)</f>
        <v>44174</v>
      </c>
      <c r="C61" s="65">
        <f>VLOOKUP($A61,'Return Data'!$B$7:$R$2700,4,0)</f>
        <v>8.7899999999999991</v>
      </c>
      <c r="D61" s="65">
        <f>VLOOKUP($A61,'Return Data'!$B$7:$R$2700,10,0)</f>
        <v>21.529699999999998</v>
      </c>
      <c r="E61" s="66">
        <f t="shared" si="16"/>
        <v>23</v>
      </c>
      <c r="F61" s="65">
        <f>VLOOKUP($A61,'Return Data'!$B$7:$R$2700,11,0)</f>
        <v>41.762799999999999</v>
      </c>
      <c r="G61" s="66">
        <f t="shared" si="17"/>
        <v>11</v>
      </c>
      <c r="H61" s="65">
        <f>VLOOKUP($A61,'Return Data'!$B$7:$R$2700,12,0)</f>
        <v>18.053100000000001</v>
      </c>
      <c r="I61" s="66">
        <f t="shared" si="11"/>
        <v>58</v>
      </c>
      <c r="J61" s="65">
        <f>VLOOKUP($A61,'Return Data'!$B$7:$R$2700,13,0)</f>
        <v>13.5204</v>
      </c>
      <c r="K61" s="66">
        <f t="shared" si="18"/>
        <v>45</v>
      </c>
      <c r="L61" s="65">
        <f>VLOOKUP($A61,'Return Data'!$B$7:$R$2700,17,0)</f>
        <v>2.9430999999999998</v>
      </c>
      <c r="M61" s="66">
        <f t="shared" si="24"/>
        <v>55</v>
      </c>
      <c r="N61" s="65"/>
      <c r="O61" s="66"/>
      <c r="P61" s="65"/>
      <c r="Q61" s="66"/>
      <c r="R61" s="65">
        <f>VLOOKUP($A61,'Return Data'!$B$7:$R$2700,16,0)</f>
        <v>-4.6574999999999998</v>
      </c>
      <c r="S61" s="67">
        <f t="shared" si="21"/>
        <v>63</v>
      </c>
    </row>
    <row r="62" spans="1:19" x14ac:dyDescent="0.3">
      <c r="A62" s="63" t="s">
        <v>217</v>
      </c>
      <c r="B62" s="64">
        <f>VLOOKUP($A62,'Return Data'!$B$7:$R$2700,3,0)</f>
        <v>44174</v>
      </c>
      <c r="C62" s="65">
        <f>VLOOKUP($A62,'Return Data'!$B$7:$R$2700,4,0)</f>
        <v>10.1998</v>
      </c>
      <c r="D62" s="65">
        <f>VLOOKUP($A62,'Return Data'!$B$7:$R$2700,10,0)</f>
        <v>22.8462</v>
      </c>
      <c r="E62" s="66">
        <f t="shared" si="16"/>
        <v>8</v>
      </c>
      <c r="F62" s="65">
        <f>VLOOKUP($A62,'Return Data'!$B$7:$R$2700,11,0)</f>
        <v>37.215800000000002</v>
      </c>
      <c r="G62" s="66">
        <f t="shared" si="17"/>
        <v>20</v>
      </c>
      <c r="H62" s="65">
        <f>VLOOKUP($A62,'Return Data'!$B$7:$R$2700,12,0)</f>
        <v>18.758400000000002</v>
      </c>
      <c r="I62" s="66">
        <f t="shared" si="11"/>
        <v>55</v>
      </c>
      <c r="J62" s="65">
        <f>VLOOKUP($A62,'Return Data'!$B$7:$R$2700,13,0)</f>
        <v>14.919600000000001</v>
      </c>
      <c r="K62" s="66">
        <f t="shared" si="18"/>
        <v>38</v>
      </c>
      <c r="L62" s="65">
        <f>VLOOKUP($A62,'Return Data'!$B$7:$R$2700,17,0)</f>
        <v>2.7886000000000002</v>
      </c>
      <c r="M62" s="66">
        <f t="shared" si="24"/>
        <v>56</v>
      </c>
      <c r="N62" s="65"/>
      <c r="O62" s="66"/>
      <c r="P62" s="65"/>
      <c r="Q62" s="66"/>
      <c r="R62" s="65">
        <f>VLOOKUP($A62,'Return Data'!$B$7:$R$2700,16,0)</f>
        <v>0.81100000000000005</v>
      </c>
      <c r="S62" s="67">
        <f t="shared" si="21"/>
        <v>59</v>
      </c>
    </row>
    <row r="63" spans="1:19" x14ac:dyDescent="0.3">
      <c r="A63" s="63" t="s">
        <v>218</v>
      </c>
      <c r="B63" s="64">
        <f>VLOOKUP($A63,'Return Data'!$B$7:$R$2700,3,0)</f>
        <v>44174</v>
      </c>
      <c r="C63" s="65">
        <f>VLOOKUP($A63,'Return Data'!$B$7:$R$2700,4,0)</f>
        <v>22.6721</v>
      </c>
      <c r="D63" s="65">
        <f>VLOOKUP($A63,'Return Data'!$B$7:$R$2700,10,0)</f>
        <v>19.336300000000001</v>
      </c>
      <c r="E63" s="66">
        <f t="shared" si="16"/>
        <v>40</v>
      </c>
      <c r="F63" s="65">
        <f>VLOOKUP($A63,'Return Data'!$B$7:$R$2700,11,0)</f>
        <v>33.1663</v>
      </c>
      <c r="G63" s="66">
        <f t="shared" si="17"/>
        <v>44</v>
      </c>
      <c r="H63" s="65">
        <f>VLOOKUP($A63,'Return Data'!$B$7:$R$2700,12,0)</f>
        <v>23.656099999999999</v>
      </c>
      <c r="I63" s="66">
        <f t="shared" si="11"/>
        <v>40</v>
      </c>
      <c r="J63" s="65">
        <f>VLOOKUP($A63,'Return Data'!$B$7:$R$2700,13,0)</f>
        <v>11.903</v>
      </c>
      <c r="K63" s="66">
        <f t="shared" si="18"/>
        <v>53</v>
      </c>
      <c r="L63" s="65">
        <f>VLOOKUP($A63,'Return Data'!$B$7:$R$2700,17,0)</f>
        <v>14.170999999999999</v>
      </c>
      <c r="M63" s="66">
        <f t="shared" ref="M63:M71" si="26">RANK(L63,L$8:L$71,0)</f>
        <v>22</v>
      </c>
      <c r="N63" s="65">
        <f>VLOOKUP($A63,'Return Data'!$B$7:$R$2700,14,0)</f>
        <v>6.7385000000000002</v>
      </c>
      <c r="O63" s="66">
        <f t="shared" ref="O63:O68" si="27">RANK(N63,N$8:N$71,0)</f>
        <v>21</v>
      </c>
      <c r="P63" s="65">
        <f>VLOOKUP($A63,'Return Data'!$B$7:$R$2700,15,0)</f>
        <v>13.5311</v>
      </c>
      <c r="Q63" s="66">
        <f t="shared" ref="Q63" si="28">RANK(P63,P$8:P$71,0)</f>
        <v>12</v>
      </c>
      <c r="R63" s="65">
        <f>VLOOKUP($A63,'Return Data'!$B$7:$R$2700,16,0)</f>
        <v>14.2074</v>
      </c>
      <c r="S63" s="67">
        <f t="shared" si="21"/>
        <v>24</v>
      </c>
    </row>
    <row r="64" spans="1:19" x14ac:dyDescent="0.3">
      <c r="A64" s="63" t="s">
        <v>219</v>
      </c>
      <c r="B64" s="64">
        <f>VLOOKUP($A64,'Return Data'!$B$7:$R$2700,3,0)</f>
        <v>44174</v>
      </c>
      <c r="C64" s="65">
        <f>VLOOKUP($A64,'Return Data'!$B$7:$R$2700,4,0)</f>
        <v>95</v>
      </c>
      <c r="D64" s="65">
        <f>VLOOKUP($A64,'Return Data'!$B$7:$R$2700,10,0)</f>
        <v>16.179500000000001</v>
      </c>
      <c r="E64" s="66">
        <f t="shared" si="16"/>
        <v>58</v>
      </c>
      <c r="F64" s="65">
        <f>VLOOKUP($A64,'Return Data'!$B$7:$R$2700,11,0)</f>
        <v>30.047899999999998</v>
      </c>
      <c r="G64" s="66">
        <f t="shared" si="17"/>
        <v>58</v>
      </c>
      <c r="H64" s="65">
        <f>VLOOKUP($A64,'Return Data'!$B$7:$R$2700,12,0)</f>
        <v>22.564800000000002</v>
      </c>
      <c r="I64" s="66">
        <f t="shared" si="11"/>
        <v>47</v>
      </c>
      <c r="J64" s="65">
        <f>VLOOKUP($A64,'Return Data'!$B$7:$R$2700,13,0)</f>
        <v>13.4328</v>
      </c>
      <c r="K64" s="66">
        <f t="shared" si="18"/>
        <v>46</v>
      </c>
      <c r="L64" s="65">
        <f>VLOOKUP($A64,'Return Data'!$B$7:$R$2700,17,0)</f>
        <v>10.6629</v>
      </c>
      <c r="M64" s="66">
        <f t="shared" si="26"/>
        <v>37</v>
      </c>
      <c r="N64" s="65">
        <f>VLOOKUP($A64,'Return Data'!$B$7:$R$2700,14,0)</f>
        <v>7.4863999999999997</v>
      </c>
      <c r="O64" s="66">
        <f t="shared" si="27"/>
        <v>18</v>
      </c>
      <c r="P64" s="65">
        <f>VLOOKUP($A64,'Return Data'!$B$7:$R$2700,15,0)</f>
        <v>13.135300000000001</v>
      </c>
      <c r="Q64" s="66">
        <f>RANK(P64,P$8:P$71,0)</f>
        <v>14</v>
      </c>
      <c r="R64" s="65">
        <f>VLOOKUP($A64,'Return Data'!$B$7:$R$2700,16,0)</f>
        <v>11.974399999999999</v>
      </c>
      <c r="S64" s="67">
        <f t="shared" si="21"/>
        <v>38</v>
      </c>
    </row>
    <row r="65" spans="1:19" x14ac:dyDescent="0.3">
      <c r="A65" s="63" t="s">
        <v>220</v>
      </c>
      <c r="B65" s="64">
        <f>VLOOKUP($A65,'Return Data'!$B$7:$R$2700,3,0)</f>
        <v>44174</v>
      </c>
      <c r="C65" s="65">
        <f>VLOOKUP($A65,'Return Data'!$B$7:$R$2700,4,0)</f>
        <v>31.46</v>
      </c>
      <c r="D65" s="65">
        <f>VLOOKUP($A65,'Return Data'!$B$7:$R$2700,10,0)</f>
        <v>17.7395</v>
      </c>
      <c r="E65" s="66">
        <f t="shared" si="16"/>
        <v>55</v>
      </c>
      <c r="F65" s="65">
        <f>VLOOKUP($A65,'Return Data'!$B$7:$R$2700,11,0)</f>
        <v>34.5595</v>
      </c>
      <c r="G65" s="66">
        <f t="shared" si="17"/>
        <v>35</v>
      </c>
      <c r="H65" s="65">
        <f>VLOOKUP($A65,'Return Data'!$B$7:$R$2700,12,0)</f>
        <v>29.0931</v>
      </c>
      <c r="I65" s="66">
        <f t="shared" si="11"/>
        <v>16</v>
      </c>
      <c r="J65" s="65">
        <f>VLOOKUP($A65,'Return Data'!$B$7:$R$2700,13,0)</f>
        <v>19.619800000000001</v>
      </c>
      <c r="K65" s="66">
        <f t="shared" si="18"/>
        <v>18</v>
      </c>
      <c r="L65" s="65">
        <f>VLOOKUP($A65,'Return Data'!$B$7:$R$2700,17,0)</f>
        <v>15.1714</v>
      </c>
      <c r="M65" s="66">
        <f t="shared" si="26"/>
        <v>18</v>
      </c>
      <c r="N65" s="65">
        <f>VLOOKUP($A65,'Return Data'!$B$7:$R$2700,14,0)</f>
        <v>8.9423999999999992</v>
      </c>
      <c r="O65" s="66">
        <f t="shared" si="27"/>
        <v>11</v>
      </c>
      <c r="P65" s="65">
        <f>VLOOKUP($A65,'Return Data'!$B$7:$R$2700,15,0)</f>
        <v>10.5183</v>
      </c>
      <c r="Q65" s="66">
        <f>RANK(P65,P$8:P$71,0)</f>
        <v>27</v>
      </c>
      <c r="R65" s="65">
        <f>VLOOKUP($A65,'Return Data'!$B$7:$R$2700,16,0)</f>
        <v>11.629899999999999</v>
      </c>
      <c r="S65" s="67">
        <f t="shared" si="21"/>
        <v>39</v>
      </c>
    </row>
    <row r="66" spans="1:19" x14ac:dyDescent="0.3">
      <c r="A66" s="63" t="s">
        <v>221</v>
      </c>
      <c r="B66" s="64">
        <f>VLOOKUP($A66,'Return Data'!$B$7:$R$2700,3,0)</f>
        <v>44174</v>
      </c>
      <c r="C66" s="65">
        <f>VLOOKUP($A66,'Return Data'!$B$7:$R$2700,4,0)</f>
        <v>16.4633</v>
      </c>
      <c r="D66" s="65">
        <f>VLOOKUP($A66,'Return Data'!$B$7:$R$2700,10,0)</f>
        <v>20.2622</v>
      </c>
      <c r="E66" s="66">
        <f t="shared" si="16"/>
        <v>29</v>
      </c>
      <c r="F66" s="65">
        <f>VLOOKUP($A66,'Return Data'!$B$7:$R$2700,11,0)</f>
        <v>38.400599999999997</v>
      </c>
      <c r="G66" s="66">
        <f t="shared" si="17"/>
        <v>18</v>
      </c>
      <c r="H66" s="65">
        <f>VLOOKUP($A66,'Return Data'!$B$7:$R$2700,12,0)</f>
        <v>33.262900000000002</v>
      </c>
      <c r="I66" s="66">
        <f t="shared" si="11"/>
        <v>8</v>
      </c>
      <c r="J66" s="65">
        <f>VLOOKUP($A66,'Return Data'!$B$7:$R$2700,13,0)</f>
        <v>18.716000000000001</v>
      </c>
      <c r="K66" s="66">
        <f t="shared" si="18"/>
        <v>20</v>
      </c>
      <c r="L66" s="65">
        <f>VLOOKUP($A66,'Return Data'!$B$7:$R$2700,17,0)</f>
        <v>10.547499999999999</v>
      </c>
      <c r="M66" s="66">
        <f t="shared" si="26"/>
        <v>39</v>
      </c>
      <c r="N66" s="65">
        <f>VLOOKUP($A66,'Return Data'!$B$7:$R$2700,14,0)</f>
        <v>2.1928999999999998</v>
      </c>
      <c r="O66" s="66">
        <f t="shared" si="27"/>
        <v>43</v>
      </c>
      <c r="P66" s="65"/>
      <c r="Q66" s="66"/>
      <c r="R66" s="65">
        <f>VLOOKUP($A66,'Return Data'!$B$7:$R$2700,16,0)</f>
        <v>11.193899999999999</v>
      </c>
      <c r="S66" s="67">
        <f t="shared" si="21"/>
        <v>42</v>
      </c>
    </row>
    <row r="67" spans="1:19" x14ac:dyDescent="0.3">
      <c r="A67" s="63" t="s">
        <v>222</v>
      </c>
      <c r="B67" s="64">
        <f>VLOOKUP($A67,'Return Data'!$B$7:$R$2700,3,0)</f>
        <v>44174</v>
      </c>
      <c r="C67" s="65">
        <f>VLOOKUP($A67,'Return Data'!$B$7:$R$2700,4,0)</f>
        <v>11.722300000000001</v>
      </c>
      <c r="D67" s="65">
        <f>VLOOKUP($A67,'Return Data'!$B$7:$R$2700,10,0)</f>
        <v>22.5349</v>
      </c>
      <c r="E67" s="66">
        <f t="shared" si="16"/>
        <v>10</v>
      </c>
      <c r="F67" s="65">
        <f>VLOOKUP($A67,'Return Data'!$B$7:$R$2700,11,0)</f>
        <v>34.703499999999998</v>
      </c>
      <c r="G67" s="66">
        <f t="shared" si="17"/>
        <v>33</v>
      </c>
      <c r="H67" s="65">
        <f>VLOOKUP($A67,'Return Data'!$B$7:$R$2700,12,0)</f>
        <v>25.860800000000001</v>
      </c>
      <c r="I67" s="66">
        <f t="shared" si="11"/>
        <v>31</v>
      </c>
      <c r="J67" s="65">
        <f>VLOOKUP($A67,'Return Data'!$B$7:$R$2700,13,0)</f>
        <v>12.0357</v>
      </c>
      <c r="K67" s="66">
        <f t="shared" si="18"/>
        <v>51</v>
      </c>
      <c r="L67" s="65">
        <f>VLOOKUP($A67,'Return Data'!$B$7:$R$2700,17,0)</f>
        <v>6.6890999999999998</v>
      </c>
      <c r="M67" s="66">
        <f t="shared" si="26"/>
        <v>52</v>
      </c>
      <c r="N67" s="65">
        <f>VLOOKUP($A67,'Return Data'!$B$7:$R$2700,14,0)</f>
        <v>-1.4907999999999999</v>
      </c>
      <c r="O67" s="66">
        <f t="shared" si="27"/>
        <v>46</v>
      </c>
      <c r="P67" s="65"/>
      <c r="Q67" s="66"/>
      <c r="R67" s="65">
        <f>VLOOKUP($A67,'Return Data'!$B$7:$R$2700,16,0)</f>
        <v>4.1871999999999998</v>
      </c>
      <c r="S67" s="67">
        <f t="shared" si="21"/>
        <v>55</v>
      </c>
    </row>
    <row r="68" spans="1:19" x14ac:dyDescent="0.3">
      <c r="A68" s="63" t="s">
        <v>223</v>
      </c>
      <c r="B68" s="64">
        <f>VLOOKUP($A68,'Return Data'!$B$7:$R$2700,3,0)</f>
        <v>44174</v>
      </c>
      <c r="C68" s="65">
        <f>VLOOKUP($A68,'Return Data'!$B$7:$R$2700,4,0)</f>
        <v>10.987399999999999</v>
      </c>
      <c r="D68" s="65">
        <f>VLOOKUP($A68,'Return Data'!$B$7:$R$2700,10,0)</f>
        <v>21.9833</v>
      </c>
      <c r="E68" s="66">
        <f t="shared" si="16"/>
        <v>15</v>
      </c>
      <c r="F68" s="65">
        <f>VLOOKUP($A68,'Return Data'!$B$7:$R$2700,11,0)</f>
        <v>33.9878</v>
      </c>
      <c r="G68" s="66">
        <f t="shared" si="17"/>
        <v>38</v>
      </c>
      <c r="H68" s="65">
        <f>VLOOKUP($A68,'Return Data'!$B$7:$R$2700,12,0)</f>
        <v>27.770900000000001</v>
      </c>
      <c r="I68" s="66">
        <f t="shared" si="11"/>
        <v>23</v>
      </c>
      <c r="J68" s="65">
        <f>VLOOKUP($A68,'Return Data'!$B$7:$R$2700,13,0)</f>
        <v>13.730600000000001</v>
      </c>
      <c r="K68" s="66">
        <f t="shared" si="18"/>
        <v>44</v>
      </c>
      <c r="L68" s="65">
        <f>VLOOKUP($A68,'Return Data'!$B$7:$R$2700,17,0)</f>
        <v>7.2428999999999997</v>
      </c>
      <c r="M68" s="66">
        <f t="shared" si="26"/>
        <v>51</v>
      </c>
      <c r="N68" s="65">
        <f>VLOOKUP($A68,'Return Data'!$B$7:$R$2700,14,0)</f>
        <v>0.1026</v>
      </c>
      <c r="O68" s="66">
        <f t="shared" si="27"/>
        <v>44</v>
      </c>
      <c r="P68" s="65"/>
      <c r="Q68" s="66"/>
      <c r="R68" s="65">
        <f>VLOOKUP($A68,'Return Data'!$B$7:$R$2700,16,0)</f>
        <v>2.5767000000000002</v>
      </c>
      <c r="S68" s="67">
        <f t="shared" si="21"/>
        <v>56</v>
      </c>
    </row>
    <row r="69" spans="1:19" x14ac:dyDescent="0.3">
      <c r="A69" s="63" t="s">
        <v>224</v>
      </c>
      <c r="B69" s="64">
        <f>VLOOKUP($A69,'Return Data'!$B$7:$R$2700,3,0)</f>
        <v>44174</v>
      </c>
      <c r="C69" s="65">
        <f>VLOOKUP($A69,'Return Data'!$B$7:$R$2700,4,0)</f>
        <v>9.9498999999999995</v>
      </c>
      <c r="D69" s="65">
        <f>VLOOKUP($A69,'Return Data'!$B$7:$R$2700,10,0)</f>
        <v>18.813300000000002</v>
      </c>
      <c r="E69" s="66">
        <f t="shared" si="16"/>
        <v>44</v>
      </c>
      <c r="F69" s="65">
        <f>VLOOKUP($A69,'Return Data'!$B$7:$R$2700,11,0)</f>
        <v>30.933499999999999</v>
      </c>
      <c r="G69" s="66">
        <f t="shared" si="17"/>
        <v>56</v>
      </c>
      <c r="H69" s="65">
        <f>VLOOKUP($A69,'Return Data'!$B$7:$R$2700,12,0)</f>
        <v>27.9664</v>
      </c>
      <c r="I69" s="66">
        <f t="shared" si="11"/>
        <v>21</v>
      </c>
      <c r="J69" s="65">
        <f>VLOOKUP($A69,'Return Data'!$B$7:$R$2700,13,0)</f>
        <v>20.7879</v>
      </c>
      <c r="K69" s="66">
        <f t="shared" si="18"/>
        <v>15</v>
      </c>
      <c r="L69" s="65">
        <f>VLOOKUP($A69,'Return Data'!$B$7:$R$2700,17,0)</f>
        <v>8.4803999999999995</v>
      </c>
      <c r="M69" s="66">
        <f t="shared" si="26"/>
        <v>48</v>
      </c>
      <c r="N69" s="65"/>
      <c r="O69" s="66"/>
      <c r="P69" s="65"/>
      <c r="Q69" s="66"/>
      <c r="R69" s="65">
        <f>VLOOKUP($A69,'Return Data'!$B$7:$R$2700,16,0)</f>
        <v>-0.17349999999999999</v>
      </c>
      <c r="S69" s="67">
        <f t="shared" si="21"/>
        <v>60</v>
      </c>
    </row>
    <row r="70" spans="1:19" x14ac:dyDescent="0.3">
      <c r="A70" s="63" t="s">
        <v>225</v>
      </c>
      <c r="B70" s="64">
        <f>VLOOKUP($A70,'Return Data'!$B$7:$R$2700,3,0)</f>
        <v>44174</v>
      </c>
      <c r="C70" s="65">
        <f>VLOOKUP($A70,'Return Data'!$B$7:$R$2700,4,0)</f>
        <v>10.3933</v>
      </c>
      <c r="D70" s="65">
        <f>VLOOKUP($A70,'Return Data'!$B$7:$R$2700,10,0)</f>
        <v>18.617899999999999</v>
      </c>
      <c r="E70" s="66">
        <f t="shared" si="16"/>
        <v>48</v>
      </c>
      <c r="F70" s="65">
        <f>VLOOKUP($A70,'Return Data'!$B$7:$R$2700,11,0)</f>
        <v>30.672499999999999</v>
      </c>
      <c r="G70" s="66">
        <f t="shared" si="17"/>
        <v>57</v>
      </c>
      <c r="H70" s="65">
        <f>VLOOKUP($A70,'Return Data'!$B$7:$R$2700,12,0)</f>
        <v>27.9664</v>
      </c>
      <c r="I70" s="66">
        <f t="shared" si="11"/>
        <v>21</v>
      </c>
      <c r="J70" s="65">
        <f>VLOOKUP($A70,'Return Data'!$B$7:$R$2700,13,0)</f>
        <v>21.009899999999998</v>
      </c>
      <c r="K70" s="66">
        <f t="shared" si="18"/>
        <v>14</v>
      </c>
      <c r="L70" s="65">
        <f>VLOOKUP($A70,'Return Data'!$B$7:$R$2700,17,0)</f>
        <v>9.5823</v>
      </c>
      <c r="M70" s="66">
        <f t="shared" si="26"/>
        <v>43</v>
      </c>
      <c r="N70" s="65"/>
      <c r="O70" s="66"/>
      <c r="P70" s="65"/>
      <c r="Q70" s="66"/>
      <c r="R70" s="65">
        <f>VLOOKUP($A70,'Return Data'!$B$7:$R$2700,16,0)</f>
        <v>1.4353</v>
      </c>
      <c r="S70" s="67">
        <f t="shared" si="21"/>
        <v>58</v>
      </c>
    </row>
    <row r="71" spans="1:19" x14ac:dyDescent="0.3">
      <c r="A71" s="63" t="s">
        <v>226</v>
      </c>
      <c r="B71" s="64">
        <f>VLOOKUP($A71,'Return Data'!$B$7:$R$2700,3,0)</f>
        <v>44174</v>
      </c>
      <c r="C71" s="65">
        <f>VLOOKUP($A71,'Return Data'!$B$7:$R$2700,4,0)</f>
        <v>114.19410000000001</v>
      </c>
      <c r="D71" s="65">
        <f>VLOOKUP($A71,'Return Data'!$B$7:$R$2700,10,0)</f>
        <v>22.353100000000001</v>
      </c>
      <c r="E71" s="66">
        <f t="shared" si="16"/>
        <v>13</v>
      </c>
      <c r="F71" s="65">
        <f>VLOOKUP($A71,'Return Data'!$B$7:$R$2700,11,0)</f>
        <v>35.305900000000001</v>
      </c>
      <c r="G71" s="66">
        <f t="shared" si="17"/>
        <v>29</v>
      </c>
      <c r="H71" s="65">
        <f>VLOOKUP($A71,'Return Data'!$B$7:$R$2700,12,0)</f>
        <v>26.425000000000001</v>
      </c>
      <c r="I71" s="66">
        <f t="shared" si="11"/>
        <v>27</v>
      </c>
      <c r="J71" s="65">
        <f>VLOOKUP($A71,'Return Data'!$B$7:$R$2700,13,0)</f>
        <v>20.045400000000001</v>
      </c>
      <c r="K71" s="66">
        <f t="shared" si="18"/>
        <v>16</v>
      </c>
      <c r="L71" s="65">
        <f>VLOOKUP($A71,'Return Data'!$B$7:$R$2700,17,0)</f>
        <v>16.323</v>
      </c>
      <c r="M71" s="66">
        <f t="shared" si="26"/>
        <v>16</v>
      </c>
      <c r="N71" s="65">
        <f>VLOOKUP($A71,'Return Data'!$B$7:$R$2700,14,0)</f>
        <v>8.2132000000000005</v>
      </c>
      <c r="O71" s="66">
        <f>RANK(N71,N$8:N$71,0)</f>
        <v>12</v>
      </c>
      <c r="P71" s="65">
        <f>VLOOKUP($A71,'Return Data'!$B$7:$R$2700,15,0)</f>
        <v>12.675000000000001</v>
      </c>
      <c r="Q71" s="66">
        <f>RANK(P71,P$8:P$71,0)</f>
        <v>17</v>
      </c>
      <c r="R71" s="65">
        <f>VLOOKUP($A71,'Return Data'!$B$7:$R$2700,16,0)</f>
        <v>13.263500000000001</v>
      </c>
      <c r="S71" s="67">
        <f t="shared" si="21"/>
        <v>31</v>
      </c>
    </row>
    <row r="72" spans="1:19" x14ac:dyDescent="0.3">
      <c r="A72" s="69"/>
      <c r="B72" s="70"/>
      <c r="C72" s="70"/>
      <c r="D72" s="71"/>
      <c r="E72" s="70"/>
      <c r="F72" s="71"/>
      <c r="G72" s="70"/>
      <c r="H72" s="71"/>
      <c r="I72" s="70"/>
      <c r="J72" s="71"/>
      <c r="K72" s="70"/>
      <c r="L72" s="71"/>
      <c r="M72" s="70"/>
      <c r="N72" s="71"/>
      <c r="O72" s="70"/>
      <c r="P72" s="71"/>
      <c r="Q72" s="70"/>
      <c r="R72" s="71"/>
      <c r="S72" s="72"/>
    </row>
    <row r="73" spans="1:19" x14ac:dyDescent="0.3">
      <c r="A73" s="73" t="s">
        <v>27</v>
      </c>
      <c r="B73" s="74"/>
      <c r="C73" s="74"/>
      <c r="D73" s="75">
        <f>AVERAGE(D8:D71)</f>
        <v>19.951503124999999</v>
      </c>
      <c r="E73" s="74"/>
      <c r="F73" s="75">
        <f>AVERAGE(F8:F71)</f>
        <v>35.960160937499992</v>
      </c>
      <c r="G73" s="74"/>
      <c r="H73" s="75">
        <f>AVERAGE(H8:H71)</f>
        <v>25.800193749999998</v>
      </c>
      <c r="I73" s="74"/>
      <c r="J73" s="75">
        <f>AVERAGE(J8:J71)</f>
        <v>17.360878125000006</v>
      </c>
      <c r="K73" s="74"/>
      <c r="L73" s="75">
        <f>AVERAGE(L8:L71)</f>
        <v>12.359039344262293</v>
      </c>
      <c r="M73" s="74"/>
      <c r="N73" s="75">
        <f>AVERAGE(N8:N71)</f>
        <v>5.2168607843137247</v>
      </c>
      <c r="O73" s="74"/>
      <c r="P73" s="75">
        <f>AVERAGE(P8:P71)</f>
        <v>12.45374864864865</v>
      </c>
      <c r="Q73" s="74"/>
      <c r="R73" s="75">
        <f>AVERAGE(R8:R71)</f>
        <v>11.427935937499997</v>
      </c>
      <c r="S73" s="76"/>
    </row>
    <row r="74" spans="1:19" x14ac:dyDescent="0.3">
      <c r="A74" s="73" t="s">
        <v>28</v>
      </c>
      <c r="B74" s="74"/>
      <c r="C74" s="74"/>
      <c r="D74" s="75">
        <f>MIN(D8:D71)</f>
        <v>12.6509</v>
      </c>
      <c r="E74" s="74"/>
      <c r="F74" s="75">
        <f>MIN(F8:F71)</f>
        <v>24.993300000000001</v>
      </c>
      <c r="G74" s="74"/>
      <c r="H74" s="75">
        <f>MIN(H8:H71)</f>
        <v>12.705299999999999</v>
      </c>
      <c r="I74" s="74"/>
      <c r="J74" s="75">
        <f>MIN(J8:J71)</f>
        <v>2.7778</v>
      </c>
      <c r="K74" s="74"/>
      <c r="L74" s="75">
        <f>MIN(L8:L71)</f>
        <v>1.0119</v>
      </c>
      <c r="M74" s="74"/>
      <c r="N74" s="75">
        <f>MIN(N8:N71)</f>
        <v>-9.0051000000000005</v>
      </c>
      <c r="O74" s="74"/>
      <c r="P74" s="75">
        <f>MIN(P8:P71)</f>
        <v>5.2165999999999997</v>
      </c>
      <c r="Q74" s="74"/>
      <c r="R74" s="75">
        <f>MIN(R8:R71)</f>
        <v>-5.8395000000000001</v>
      </c>
      <c r="S74" s="76"/>
    </row>
    <row r="75" spans="1:19" ht="15" thickBot="1" x14ac:dyDescent="0.35">
      <c r="A75" s="77" t="s">
        <v>29</v>
      </c>
      <c r="B75" s="78"/>
      <c r="C75" s="78"/>
      <c r="D75" s="79">
        <f>MAX(D8:D71)</f>
        <v>24.944199999999999</v>
      </c>
      <c r="E75" s="78"/>
      <c r="F75" s="79">
        <f>MAX(F8:F71)</f>
        <v>55.733400000000003</v>
      </c>
      <c r="G75" s="78"/>
      <c r="H75" s="79">
        <f>MAX(H8:H71)</f>
        <v>59.6113</v>
      </c>
      <c r="I75" s="78"/>
      <c r="J75" s="79">
        <f>MAX(J8:J71)</f>
        <v>43.152999999999999</v>
      </c>
      <c r="K75" s="78"/>
      <c r="L75" s="79">
        <f>MAX(L8:L71)</f>
        <v>31.9377</v>
      </c>
      <c r="M75" s="78"/>
      <c r="N75" s="79">
        <f>MAX(N8:N71)</f>
        <v>17.002300000000002</v>
      </c>
      <c r="O75" s="78"/>
      <c r="P75" s="79">
        <f>MAX(P8:P71)</f>
        <v>20.015699999999999</v>
      </c>
      <c r="Q75" s="78"/>
      <c r="R75" s="79">
        <f>MAX(R8:R71)</f>
        <v>25.379899999999999</v>
      </c>
      <c r="S75" s="80"/>
    </row>
    <row r="76" spans="1:19" x14ac:dyDescent="0.3">
      <c r="A76" s="112" t="s">
        <v>432</v>
      </c>
    </row>
    <row r="77" spans="1:19" x14ac:dyDescent="0.3">
      <c r="A77" s="14" t="s">
        <v>340</v>
      </c>
    </row>
  </sheetData>
  <sheetProtection algorithmName="SHA-512" hashValue="hhXBVSO0d+rfeO5usQnoNlw8KsWNGY+ueW82cIv/WD9PWFnC7aEF3s3fVTdFXUctJKiDFsPIecsc2NtRI2wVtQ==" saltValue="DG0VsZB+0JOBZ3E/VFrAlg==" spinCount="100000" sheet="1" objects="1" scenarios="1"/>
  <sortState xmlns:xlrd2="http://schemas.microsoft.com/office/spreadsheetml/2017/richdata2"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3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79"/>
  <sheetViews>
    <sheetView showRowColHeaders="0" workbookViewId="0">
      <pane xSplit="1" ySplit="6" topLeftCell="B7" activePane="bottomRight" state="frozen"/>
      <selection pane="topRight"/>
      <selection pane="bottomLeft"/>
      <selection pane="bottomRight" activeCell="A2" sqref="A2:A3"/>
    </sheetView>
  </sheetViews>
  <sheetFormatPr defaultColWidth="9.44140625" defaultRowHeight="14.4" x14ac:dyDescent="0.3"/>
  <cols>
    <col min="1" max="1" width="51.33203125" style="3" bestFit="1"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4414062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344</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266</v>
      </c>
      <c r="B8" s="64">
        <f>VLOOKUP($A8,'Return Data'!$B$7:$R$2700,3,0)</f>
        <v>44174</v>
      </c>
      <c r="C8" s="65">
        <f>VLOOKUP($A8,'Return Data'!$B$7:$R$2700,4,0)</f>
        <v>43.34</v>
      </c>
      <c r="D8" s="65">
        <f>VLOOKUP($A8,'Return Data'!$B$7:$R$2700,10,0)</f>
        <v>12.4838</v>
      </c>
      <c r="E8" s="66">
        <f t="shared" ref="E8" si="0">RANK(D8,D$8:D$73,0)</f>
        <v>65</v>
      </c>
      <c r="F8" s="65">
        <f>VLOOKUP($A8,'Return Data'!$B$7:$R$2700,11,0)</f>
        <v>24.576000000000001</v>
      </c>
      <c r="G8" s="66">
        <f t="shared" ref="G8" si="1">RANK(F8,F$8:F$73,0)</f>
        <v>66</v>
      </c>
      <c r="H8" s="65">
        <f>VLOOKUP($A8,'Return Data'!$B$7:$R$2700,12,0)</f>
        <v>16.2866</v>
      </c>
      <c r="I8" s="66">
        <f>RANK(H8,H$8:H$73,0)</f>
        <v>62</v>
      </c>
      <c r="J8" s="65">
        <f>VLOOKUP($A8,'Return Data'!$B$7:$R$2700,13,0)</f>
        <v>10.111800000000001</v>
      </c>
      <c r="K8" s="66">
        <f t="shared" ref="K8" si="2">RANK(J8,J$8:J$73,0)</f>
        <v>58</v>
      </c>
      <c r="L8" s="65">
        <f>VLOOKUP($A8,'Return Data'!$B$7:$R$2700,17,0)</f>
        <v>7.4161999999999999</v>
      </c>
      <c r="M8" s="66">
        <f t="shared" ref="M8" si="3">RANK(L8,L$8:L$73,0)</f>
        <v>51</v>
      </c>
      <c r="N8" s="65">
        <f>VLOOKUP($A8,'Return Data'!$B$7:$R$2700,14,0)</f>
        <v>3.6705000000000001</v>
      </c>
      <c r="O8" s="66">
        <f>RANK(N8,N$8:N$73,0)</f>
        <v>36</v>
      </c>
      <c r="P8" s="65">
        <f>VLOOKUP($A8,'Return Data'!$B$7:$R$2700,15,0)</f>
        <v>10.460599999999999</v>
      </c>
      <c r="Q8" s="66">
        <f>RANK(P8,P$8:P$73,0)</f>
        <v>26</v>
      </c>
      <c r="R8" s="65">
        <f>VLOOKUP($A8,'Return Data'!$B$7:$R$2700,16,0)</f>
        <v>10.883900000000001</v>
      </c>
      <c r="S8" s="67">
        <f t="shared" ref="S8" si="4">RANK(R8,R$8:R$73,0)</f>
        <v>41</v>
      </c>
    </row>
    <row r="9" spans="1:20" x14ac:dyDescent="0.3">
      <c r="A9" s="63" t="s">
        <v>267</v>
      </c>
      <c r="B9" s="64">
        <f>VLOOKUP($A9,'Return Data'!$B$7:$R$2700,3,0)</f>
        <v>44174</v>
      </c>
      <c r="C9" s="65">
        <f>VLOOKUP($A9,'Return Data'!$B$7:$R$2700,4,0)</f>
        <v>35.380000000000003</v>
      </c>
      <c r="D9" s="65">
        <f>VLOOKUP($A9,'Return Data'!$B$7:$R$2700,10,0)</f>
        <v>12.4603</v>
      </c>
      <c r="E9" s="66">
        <f t="shared" ref="E9:E72" si="5">RANK(D9,D$8:D$73,0)</f>
        <v>66</v>
      </c>
      <c r="F9" s="65">
        <f>VLOOKUP($A9,'Return Data'!$B$7:$R$2700,11,0)</f>
        <v>24.665299999999998</v>
      </c>
      <c r="G9" s="66">
        <f t="shared" ref="G9:G72" si="6">RANK(F9,F$8:F$73,0)</f>
        <v>65</v>
      </c>
      <c r="H9" s="65">
        <f>VLOOKUP($A9,'Return Data'!$B$7:$R$2700,12,0)</f>
        <v>17.268799999999999</v>
      </c>
      <c r="I9" s="66">
        <f t="shared" ref="I9:I72" si="7">RANK(H9,H$8:H$73,0)</f>
        <v>61</v>
      </c>
      <c r="J9" s="65">
        <f>VLOOKUP($A9,'Return Data'!$B$7:$R$2700,13,0)</f>
        <v>11.048299999999999</v>
      </c>
      <c r="K9" s="66">
        <f t="shared" ref="K9:K72" si="8">RANK(J9,J$8:J$73,0)</f>
        <v>51</v>
      </c>
      <c r="L9" s="65">
        <f>VLOOKUP($A9,'Return Data'!$B$7:$R$2700,17,0)</f>
        <v>8.2376000000000005</v>
      </c>
      <c r="M9" s="66">
        <f t="shared" ref="M9:M72" si="9">RANK(L9,L$8:L$73,0)</f>
        <v>46</v>
      </c>
      <c r="N9" s="65">
        <f>VLOOKUP($A9,'Return Data'!$B$7:$R$2700,14,0)</f>
        <v>4.4282000000000004</v>
      </c>
      <c r="O9" s="66">
        <f t="shared" ref="O9:O72" si="10">RANK(N9,N$8:N$73,0)</f>
        <v>28</v>
      </c>
      <c r="P9" s="65">
        <f>VLOOKUP($A9,'Return Data'!$B$7:$R$2700,15,0)</f>
        <v>11.1425</v>
      </c>
      <c r="Q9" s="66">
        <f t="shared" ref="Q9:Q72" si="11">RANK(P9,P$8:P$73,0)</f>
        <v>22</v>
      </c>
      <c r="R9" s="65">
        <f>VLOOKUP($A9,'Return Data'!$B$7:$R$2700,16,0)</f>
        <v>10.514900000000001</v>
      </c>
      <c r="S9" s="67">
        <f t="shared" ref="S9:S72" si="12">RANK(R9,R$8:R$73,0)</f>
        <v>44</v>
      </c>
    </row>
    <row r="10" spans="1:20" x14ac:dyDescent="0.3">
      <c r="A10" s="63" t="s">
        <v>268</v>
      </c>
      <c r="B10" s="64">
        <f>VLOOKUP($A10,'Return Data'!$B$7:$R$2700,3,0)</f>
        <v>44174</v>
      </c>
      <c r="C10" s="65">
        <f>VLOOKUP($A10,'Return Data'!$B$7:$R$2700,4,0)</f>
        <v>56.803899999999999</v>
      </c>
      <c r="D10" s="65">
        <f>VLOOKUP($A10,'Return Data'!$B$7:$R$2700,10,0)</f>
        <v>22.660900000000002</v>
      </c>
      <c r="E10" s="66">
        <f t="shared" si="5"/>
        <v>10</v>
      </c>
      <c r="F10" s="65">
        <f>VLOOKUP($A10,'Return Data'!$B$7:$R$2700,11,0)</f>
        <v>33.276200000000003</v>
      </c>
      <c r="G10" s="66">
        <f t="shared" si="6"/>
        <v>41</v>
      </c>
      <c r="H10" s="65">
        <f>VLOOKUP($A10,'Return Data'!$B$7:$R$2700,12,0)</f>
        <v>19.8369</v>
      </c>
      <c r="I10" s="66">
        <f t="shared" si="7"/>
        <v>53</v>
      </c>
      <c r="J10" s="65">
        <f>VLOOKUP($A10,'Return Data'!$B$7:$R$2700,13,0)</f>
        <v>18.651700000000002</v>
      </c>
      <c r="K10" s="66">
        <f t="shared" si="8"/>
        <v>20</v>
      </c>
      <c r="L10" s="65">
        <f>VLOOKUP($A10,'Return Data'!$B$7:$R$2700,17,0)</f>
        <v>16.406400000000001</v>
      </c>
      <c r="M10" s="66">
        <f t="shared" si="9"/>
        <v>13</v>
      </c>
      <c r="N10" s="65">
        <f>VLOOKUP($A10,'Return Data'!$B$7:$R$2700,14,0)</f>
        <v>12.0082</v>
      </c>
      <c r="O10" s="66">
        <f t="shared" si="10"/>
        <v>5</v>
      </c>
      <c r="P10" s="65">
        <f>VLOOKUP($A10,'Return Data'!$B$7:$R$2700,15,0)</f>
        <v>14.129099999999999</v>
      </c>
      <c r="Q10" s="66">
        <f t="shared" si="11"/>
        <v>6</v>
      </c>
      <c r="R10" s="65">
        <f>VLOOKUP($A10,'Return Data'!$B$7:$R$2700,16,0)</f>
        <v>17.184799999999999</v>
      </c>
      <c r="S10" s="67">
        <f t="shared" si="12"/>
        <v>14</v>
      </c>
    </row>
    <row r="11" spans="1:20" x14ac:dyDescent="0.3">
      <c r="A11" s="63" t="s">
        <v>269</v>
      </c>
      <c r="B11" s="64">
        <f>VLOOKUP($A11,'Return Data'!$B$7:$R$2700,3,0)</f>
        <v>44174</v>
      </c>
      <c r="C11" s="65">
        <f>VLOOKUP($A11,'Return Data'!$B$7:$R$2700,4,0)</f>
        <v>51.31</v>
      </c>
      <c r="D11" s="65">
        <f>VLOOKUP($A11,'Return Data'!$B$7:$R$2700,10,0)</f>
        <v>19.659500000000001</v>
      </c>
      <c r="E11" s="66">
        <f t="shared" si="5"/>
        <v>37</v>
      </c>
      <c r="F11" s="65">
        <f>VLOOKUP($A11,'Return Data'!$B$7:$R$2700,11,0)</f>
        <v>36.317700000000002</v>
      </c>
      <c r="G11" s="66">
        <f t="shared" si="6"/>
        <v>23</v>
      </c>
      <c r="H11" s="65">
        <f>VLOOKUP($A11,'Return Data'!$B$7:$R$2700,12,0)</f>
        <v>24.720500000000001</v>
      </c>
      <c r="I11" s="66">
        <f t="shared" si="7"/>
        <v>33</v>
      </c>
      <c r="J11" s="65">
        <f>VLOOKUP($A11,'Return Data'!$B$7:$R$2700,13,0)</f>
        <v>16.613600000000002</v>
      </c>
      <c r="K11" s="66">
        <f t="shared" si="8"/>
        <v>30</v>
      </c>
      <c r="L11" s="65">
        <f>VLOOKUP($A11,'Return Data'!$B$7:$R$2700,17,0)</f>
        <v>11.587300000000001</v>
      </c>
      <c r="M11" s="66">
        <f t="shared" si="9"/>
        <v>26</v>
      </c>
      <c r="N11" s="65">
        <f>VLOOKUP($A11,'Return Data'!$B$7:$R$2700,14,0)</f>
        <v>2.2932000000000001</v>
      </c>
      <c r="O11" s="66">
        <f t="shared" si="10"/>
        <v>42</v>
      </c>
      <c r="P11" s="65">
        <f>VLOOKUP($A11,'Return Data'!$B$7:$R$2700,15,0)</f>
        <v>8.8712999999999997</v>
      </c>
      <c r="Q11" s="66">
        <f t="shared" si="11"/>
        <v>36</v>
      </c>
      <c r="R11" s="65">
        <f>VLOOKUP($A11,'Return Data'!$B$7:$R$2700,16,0)</f>
        <v>4.9180999999999999</v>
      </c>
      <c r="S11" s="67">
        <f t="shared" si="12"/>
        <v>55</v>
      </c>
    </row>
    <row r="12" spans="1:20" x14ac:dyDescent="0.3">
      <c r="A12" s="63" t="s">
        <v>270</v>
      </c>
      <c r="B12" s="64">
        <f>VLOOKUP($A12,'Return Data'!$B$7:$R$2700,3,0)</f>
        <v>44174</v>
      </c>
      <c r="C12" s="65">
        <f>VLOOKUP($A12,'Return Data'!$B$7:$R$2700,4,0)</f>
        <v>47.351999999999997</v>
      </c>
      <c r="D12" s="65">
        <f>VLOOKUP($A12,'Return Data'!$B$7:$R$2700,10,0)</f>
        <v>18.332699999999999</v>
      </c>
      <c r="E12" s="66">
        <f t="shared" si="5"/>
        <v>48</v>
      </c>
      <c r="F12" s="65">
        <f>VLOOKUP($A12,'Return Data'!$B$7:$R$2700,11,0)</f>
        <v>30.460699999999999</v>
      </c>
      <c r="G12" s="66">
        <f t="shared" si="6"/>
        <v>57</v>
      </c>
      <c r="H12" s="65">
        <f>VLOOKUP($A12,'Return Data'!$B$7:$R$2700,12,0)</f>
        <v>23.470099999999999</v>
      </c>
      <c r="I12" s="66">
        <f t="shared" si="7"/>
        <v>35</v>
      </c>
      <c r="J12" s="65">
        <f>VLOOKUP($A12,'Return Data'!$B$7:$R$2700,13,0)</f>
        <v>16.912700000000001</v>
      </c>
      <c r="K12" s="66">
        <f t="shared" si="8"/>
        <v>29</v>
      </c>
      <c r="L12" s="65">
        <f>VLOOKUP($A12,'Return Data'!$B$7:$R$2700,17,0)</f>
        <v>15.723800000000001</v>
      </c>
      <c r="M12" s="66">
        <f t="shared" si="9"/>
        <v>16</v>
      </c>
      <c r="N12" s="65">
        <f>VLOOKUP($A12,'Return Data'!$B$7:$R$2700,14,0)</f>
        <v>6.9099000000000004</v>
      </c>
      <c r="O12" s="66">
        <f t="shared" si="10"/>
        <v>16</v>
      </c>
      <c r="P12" s="65">
        <f>VLOOKUP($A12,'Return Data'!$B$7:$R$2700,15,0)</f>
        <v>10.8232</v>
      </c>
      <c r="Q12" s="66">
        <f t="shared" si="11"/>
        <v>25</v>
      </c>
      <c r="R12" s="65">
        <f>VLOOKUP($A12,'Return Data'!$B$7:$R$2700,16,0)</f>
        <v>10.9718</v>
      </c>
      <c r="S12" s="67">
        <f t="shared" si="12"/>
        <v>39</v>
      </c>
    </row>
    <row r="13" spans="1:20" x14ac:dyDescent="0.3">
      <c r="A13" s="63" t="s">
        <v>271</v>
      </c>
      <c r="B13" s="64">
        <f>VLOOKUP($A13,'Return Data'!$B$7:$R$2700,3,0)</f>
        <v>44174</v>
      </c>
      <c r="C13" s="65">
        <f>VLOOKUP($A13,'Return Data'!$B$7:$R$2700,4,0)</f>
        <v>11.56</v>
      </c>
      <c r="D13" s="65">
        <f>VLOOKUP($A13,'Return Data'!$B$7:$R$2700,10,0)</f>
        <v>17.718900000000001</v>
      </c>
      <c r="E13" s="66">
        <f t="shared" si="5"/>
        <v>55</v>
      </c>
      <c r="F13" s="65">
        <f>VLOOKUP($A13,'Return Data'!$B$7:$R$2700,11,0)</f>
        <v>38.112299999999998</v>
      </c>
      <c r="G13" s="66">
        <f t="shared" si="6"/>
        <v>19</v>
      </c>
      <c r="H13" s="65">
        <f>VLOOKUP($A13,'Return Data'!$B$7:$R$2700,12,0)</f>
        <v>26.615600000000001</v>
      </c>
      <c r="I13" s="66">
        <f t="shared" si="7"/>
        <v>25</v>
      </c>
      <c r="J13" s="65">
        <f>VLOOKUP($A13,'Return Data'!$B$7:$R$2700,13,0)</f>
        <v>30.326899999999998</v>
      </c>
      <c r="K13" s="66">
        <f t="shared" si="8"/>
        <v>4</v>
      </c>
      <c r="L13" s="65">
        <f>VLOOKUP($A13,'Return Data'!$B$7:$R$2700,17,0)</f>
        <v>19.523900000000001</v>
      </c>
      <c r="M13" s="66">
        <f t="shared" si="9"/>
        <v>8</v>
      </c>
      <c r="N13" s="65"/>
      <c r="O13" s="66"/>
      <c r="P13" s="65"/>
      <c r="Q13" s="66"/>
      <c r="R13" s="65">
        <f>VLOOKUP($A13,'Return Data'!$B$7:$R$2700,16,0)</f>
        <v>5.3030999999999997</v>
      </c>
      <c r="S13" s="67">
        <f t="shared" si="12"/>
        <v>54</v>
      </c>
    </row>
    <row r="14" spans="1:20" x14ac:dyDescent="0.3">
      <c r="A14" s="63" t="s">
        <v>272</v>
      </c>
      <c r="B14" s="64">
        <f>VLOOKUP($A14,'Return Data'!$B$7:$R$2700,3,0)</f>
        <v>44174</v>
      </c>
      <c r="C14" s="65">
        <f>VLOOKUP($A14,'Return Data'!$B$7:$R$2700,4,0)</f>
        <v>14.06</v>
      </c>
      <c r="D14" s="65">
        <f>VLOOKUP($A14,'Return Data'!$B$7:$R$2700,10,0)</f>
        <v>18.250599999999999</v>
      </c>
      <c r="E14" s="66">
        <f t="shared" si="5"/>
        <v>50</v>
      </c>
      <c r="F14" s="65">
        <f>VLOOKUP($A14,'Return Data'!$B$7:$R$2700,11,0)</f>
        <v>38.522199999999998</v>
      </c>
      <c r="G14" s="66">
        <f t="shared" si="6"/>
        <v>17</v>
      </c>
      <c r="H14" s="65">
        <f>VLOOKUP($A14,'Return Data'!$B$7:$R$2700,12,0)</f>
        <v>23.441600000000001</v>
      </c>
      <c r="I14" s="66">
        <f t="shared" si="7"/>
        <v>36</v>
      </c>
      <c r="J14" s="65">
        <f>VLOOKUP($A14,'Return Data'!$B$7:$R$2700,13,0)</f>
        <v>24.314800000000002</v>
      </c>
      <c r="K14" s="66">
        <f t="shared" si="8"/>
        <v>11</v>
      </c>
      <c r="L14" s="65">
        <f>VLOOKUP($A14,'Return Data'!$B$7:$R$2700,17,0)</f>
        <v>17.5593</v>
      </c>
      <c r="M14" s="66">
        <f t="shared" ref="M14" si="13">RANK(L14,L$8:L$73,0)</f>
        <v>12</v>
      </c>
      <c r="N14" s="65"/>
      <c r="O14" s="66"/>
      <c r="P14" s="65"/>
      <c r="Q14" s="66"/>
      <c r="R14" s="65">
        <f>VLOOKUP($A14,'Return Data'!$B$7:$R$2700,16,0)</f>
        <v>17.239100000000001</v>
      </c>
      <c r="S14" s="67">
        <f t="shared" si="12"/>
        <v>13</v>
      </c>
    </row>
    <row r="15" spans="1:20" x14ac:dyDescent="0.3">
      <c r="A15" s="63" t="s">
        <v>273</v>
      </c>
      <c r="B15" s="64">
        <f>VLOOKUP($A15,'Return Data'!$B$7:$R$2700,3,0)</f>
        <v>44174</v>
      </c>
      <c r="C15" s="65">
        <f>VLOOKUP($A15,'Return Data'!$B$7:$R$2700,4,0)</f>
        <v>70.03</v>
      </c>
      <c r="D15" s="65">
        <f>VLOOKUP($A15,'Return Data'!$B$7:$R$2700,10,0)</f>
        <v>18.876300000000001</v>
      </c>
      <c r="E15" s="66">
        <f t="shared" si="5"/>
        <v>44</v>
      </c>
      <c r="F15" s="65">
        <f>VLOOKUP($A15,'Return Data'!$B$7:$R$2700,11,0)</f>
        <v>39.1693</v>
      </c>
      <c r="G15" s="66">
        <f t="shared" si="6"/>
        <v>16</v>
      </c>
      <c r="H15" s="65">
        <f>VLOOKUP($A15,'Return Data'!$B$7:$R$2700,12,0)</f>
        <v>28.755299999999998</v>
      </c>
      <c r="I15" s="66">
        <f t="shared" si="7"/>
        <v>16</v>
      </c>
      <c r="J15" s="65">
        <f>VLOOKUP($A15,'Return Data'!$B$7:$R$2700,13,0)</f>
        <v>29.135200000000001</v>
      </c>
      <c r="K15" s="66">
        <f t="shared" si="8"/>
        <v>6</v>
      </c>
      <c r="L15" s="65">
        <f>VLOOKUP($A15,'Return Data'!$B$7:$R$2700,17,0)</f>
        <v>21.849900000000002</v>
      </c>
      <c r="M15" s="66">
        <f t="shared" si="9"/>
        <v>5</v>
      </c>
      <c r="N15" s="65">
        <f>VLOOKUP($A15,'Return Data'!$B$7:$R$2700,14,0)</f>
        <v>8.1028000000000002</v>
      </c>
      <c r="O15" s="66">
        <f t="shared" si="10"/>
        <v>11</v>
      </c>
      <c r="P15" s="65">
        <f>VLOOKUP($A15,'Return Data'!$B$7:$R$2700,15,0)</f>
        <v>14.2239</v>
      </c>
      <c r="Q15" s="66">
        <f t="shared" si="11"/>
        <v>4</v>
      </c>
      <c r="R15" s="65">
        <f>VLOOKUP($A15,'Return Data'!$B$7:$R$2700,16,0)</f>
        <v>17.941700000000001</v>
      </c>
      <c r="S15" s="67">
        <f t="shared" si="12"/>
        <v>10</v>
      </c>
    </row>
    <row r="16" spans="1:20" x14ac:dyDescent="0.3">
      <c r="A16" s="63" t="s">
        <v>274</v>
      </c>
      <c r="B16" s="64">
        <f>VLOOKUP($A16,'Return Data'!$B$7:$R$2700,3,0)</f>
        <v>44174</v>
      </c>
      <c r="C16" s="65">
        <f>VLOOKUP($A16,'Return Data'!$B$7:$R$2700,4,0)</f>
        <v>83.49</v>
      </c>
      <c r="D16" s="65">
        <f>VLOOKUP($A16,'Return Data'!$B$7:$R$2700,10,0)</f>
        <v>19.3567</v>
      </c>
      <c r="E16" s="66">
        <f t="shared" si="5"/>
        <v>41</v>
      </c>
      <c r="F16" s="65">
        <f>VLOOKUP($A16,'Return Data'!$B$7:$R$2700,11,0)</f>
        <v>35.778199999999998</v>
      </c>
      <c r="G16" s="66">
        <f t="shared" si="6"/>
        <v>25</v>
      </c>
      <c r="H16" s="65">
        <f>VLOOKUP($A16,'Return Data'!$B$7:$R$2700,12,0)</f>
        <v>27.019600000000001</v>
      </c>
      <c r="I16" s="66">
        <f t="shared" si="7"/>
        <v>24</v>
      </c>
      <c r="J16" s="65">
        <f>VLOOKUP($A16,'Return Data'!$B$7:$R$2700,13,0)</f>
        <v>24.779599999999999</v>
      </c>
      <c r="K16" s="66">
        <f t="shared" si="8"/>
        <v>10</v>
      </c>
      <c r="L16" s="65">
        <f>VLOOKUP($A16,'Return Data'!$B$7:$R$2700,17,0)</f>
        <v>17.6189</v>
      </c>
      <c r="M16" s="66">
        <f t="shared" si="9"/>
        <v>11</v>
      </c>
      <c r="N16" s="65">
        <f>VLOOKUP($A16,'Return Data'!$B$7:$R$2700,14,0)</f>
        <v>12.6729</v>
      </c>
      <c r="O16" s="66">
        <f t="shared" si="10"/>
        <v>3</v>
      </c>
      <c r="P16" s="65">
        <f>VLOOKUP($A16,'Return Data'!$B$7:$R$2700,15,0)</f>
        <v>13.7758</v>
      </c>
      <c r="Q16" s="66">
        <f t="shared" si="11"/>
        <v>8</v>
      </c>
      <c r="R16" s="65">
        <f>VLOOKUP($A16,'Return Data'!$B$7:$R$2700,16,0)</f>
        <v>19.184200000000001</v>
      </c>
      <c r="S16" s="67">
        <f t="shared" si="12"/>
        <v>8</v>
      </c>
    </row>
    <row r="17" spans="1:19" x14ac:dyDescent="0.3">
      <c r="A17" s="63" t="s">
        <v>275</v>
      </c>
      <c r="B17" s="64">
        <f>VLOOKUP($A17,'Return Data'!$B$7:$R$2700,3,0)</f>
        <v>44174</v>
      </c>
      <c r="C17" s="65">
        <f>VLOOKUP($A17,'Return Data'!$B$7:$R$2700,4,0)</f>
        <v>57.765999999999998</v>
      </c>
      <c r="D17" s="65">
        <f>VLOOKUP($A17,'Return Data'!$B$7:$R$2700,10,0)</f>
        <v>21.034199999999998</v>
      </c>
      <c r="E17" s="66">
        <f t="shared" si="5"/>
        <v>25</v>
      </c>
      <c r="F17" s="65">
        <f>VLOOKUP($A17,'Return Data'!$B$7:$R$2700,11,0)</f>
        <v>33.458100000000002</v>
      </c>
      <c r="G17" s="66">
        <f t="shared" si="6"/>
        <v>40</v>
      </c>
      <c r="H17" s="65">
        <f>VLOOKUP($A17,'Return Data'!$B$7:$R$2700,12,0)</f>
        <v>25.075199999999999</v>
      </c>
      <c r="I17" s="66">
        <f t="shared" si="7"/>
        <v>31</v>
      </c>
      <c r="J17" s="65">
        <f>VLOOKUP($A17,'Return Data'!$B$7:$R$2700,13,0)</f>
        <v>14.0764</v>
      </c>
      <c r="K17" s="66">
        <f t="shared" si="8"/>
        <v>39</v>
      </c>
      <c r="L17" s="65">
        <f>VLOOKUP($A17,'Return Data'!$B$7:$R$2700,17,0)</f>
        <v>14.755699999999999</v>
      </c>
      <c r="M17" s="66">
        <f t="shared" si="9"/>
        <v>18</v>
      </c>
      <c r="N17" s="65">
        <f>VLOOKUP($A17,'Return Data'!$B$7:$R$2700,14,0)</f>
        <v>7.0633999999999997</v>
      </c>
      <c r="O17" s="66">
        <f t="shared" si="10"/>
        <v>15</v>
      </c>
      <c r="P17" s="65">
        <f>VLOOKUP($A17,'Return Data'!$B$7:$R$2700,15,0)</f>
        <v>13.1767</v>
      </c>
      <c r="Q17" s="66">
        <f t="shared" si="11"/>
        <v>9</v>
      </c>
      <c r="R17" s="65">
        <f>VLOOKUP($A17,'Return Data'!$B$7:$R$2700,16,0)</f>
        <v>13.4465</v>
      </c>
      <c r="S17" s="67">
        <f t="shared" si="12"/>
        <v>25</v>
      </c>
    </row>
    <row r="18" spans="1:19" x14ac:dyDescent="0.3">
      <c r="A18" s="63" t="s">
        <v>276</v>
      </c>
      <c r="B18" s="64">
        <f>VLOOKUP($A18,'Return Data'!$B$7:$R$2700,3,0)</f>
        <v>44174</v>
      </c>
      <c r="C18" s="65">
        <f>VLOOKUP($A18,'Return Data'!$B$7:$R$2700,4,0)</f>
        <v>53.02</v>
      </c>
      <c r="D18" s="65">
        <f>VLOOKUP($A18,'Return Data'!$B$7:$R$2700,10,0)</f>
        <v>17.145399999999999</v>
      </c>
      <c r="E18" s="66">
        <f t="shared" si="5"/>
        <v>58</v>
      </c>
      <c r="F18" s="65">
        <f>VLOOKUP($A18,'Return Data'!$B$7:$R$2700,11,0)</f>
        <v>32.285400000000003</v>
      </c>
      <c r="G18" s="66">
        <f t="shared" si="6"/>
        <v>47</v>
      </c>
      <c r="H18" s="65">
        <f>VLOOKUP($A18,'Return Data'!$B$7:$R$2700,12,0)</f>
        <v>19.576000000000001</v>
      </c>
      <c r="I18" s="66">
        <f t="shared" si="7"/>
        <v>54</v>
      </c>
      <c r="J18" s="65">
        <f>VLOOKUP($A18,'Return Data'!$B$7:$R$2700,13,0)</f>
        <v>12.022</v>
      </c>
      <c r="K18" s="66">
        <f t="shared" si="8"/>
        <v>47</v>
      </c>
      <c r="L18" s="65">
        <f>VLOOKUP($A18,'Return Data'!$B$7:$R$2700,17,0)</f>
        <v>10.6358</v>
      </c>
      <c r="M18" s="66">
        <f t="shared" si="9"/>
        <v>32</v>
      </c>
      <c r="N18" s="65">
        <f>VLOOKUP($A18,'Return Data'!$B$7:$R$2700,14,0)</f>
        <v>3.9813000000000001</v>
      </c>
      <c r="O18" s="66">
        <f t="shared" si="10"/>
        <v>32</v>
      </c>
      <c r="P18" s="65">
        <f>VLOOKUP($A18,'Return Data'!$B$7:$R$2700,15,0)</f>
        <v>9.0589999999999993</v>
      </c>
      <c r="Q18" s="66">
        <f t="shared" si="11"/>
        <v>32</v>
      </c>
      <c r="R18" s="65">
        <f>VLOOKUP($A18,'Return Data'!$B$7:$R$2700,16,0)</f>
        <v>14.979200000000001</v>
      </c>
      <c r="S18" s="67">
        <f t="shared" si="12"/>
        <v>21</v>
      </c>
    </row>
    <row r="19" spans="1:19" x14ac:dyDescent="0.3">
      <c r="A19" s="63" t="s">
        <v>277</v>
      </c>
      <c r="B19" s="64">
        <f>VLOOKUP($A19,'Return Data'!$B$7:$R$2700,3,0)</f>
        <v>44174</v>
      </c>
      <c r="C19" s="65">
        <f>VLOOKUP($A19,'Return Data'!$B$7:$R$2700,4,0)</f>
        <v>15.6945</v>
      </c>
      <c r="D19" s="65">
        <f>VLOOKUP($A19,'Return Data'!$B$7:$R$2700,10,0)</f>
        <v>15.0159</v>
      </c>
      <c r="E19" s="66">
        <f t="shared" si="5"/>
        <v>64</v>
      </c>
      <c r="F19" s="65">
        <f>VLOOKUP($A19,'Return Data'!$B$7:$R$2700,11,0)</f>
        <v>26.4696</v>
      </c>
      <c r="G19" s="66">
        <f t="shared" si="6"/>
        <v>62</v>
      </c>
      <c r="H19" s="65">
        <f>VLOOKUP($A19,'Return Data'!$B$7:$R$2700,12,0)</f>
        <v>15.545999999999999</v>
      </c>
      <c r="I19" s="66">
        <f t="shared" si="7"/>
        <v>63</v>
      </c>
      <c r="J19" s="65">
        <f>VLOOKUP($A19,'Return Data'!$B$7:$R$2700,13,0)</f>
        <v>6.9333</v>
      </c>
      <c r="K19" s="66">
        <f t="shared" si="8"/>
        <v>63</v>
      </c>
      <c r="L19" s="65">
        <f>VLOOKUP($A19,'Return Data'!$B$7:$R$2700,17,0)</f>
        <v>7.8746</v>
      </c>
      <c r="M19" s="66">
        <f t="shared" si="9"/>
        <v>49</v>
      </c>
      <c r="N19" s="65">
        <f>VLOOKUP($A19,'Return Data'!$B$7:$R$2700,14,0)</f>
        <v>3.6798999999999999</v>
      </c>
      <c r="O19" s="66">
        <f t="shared" si="10"/>
        <v>35</v>
      </c>
      <c r="P19" s="65"/>
      <c r="Q19" s="66"/>
      <c r="R19" s="65">
        <f>VLOOKUP($A19,'Return Data'!$B$7:$R$2700,16,0)</f>
        <v>9.5371000000000006</v>
      </c>
      <c r="S19" s="67">
        <f t="shared" si="12"/>
        <v>47</v>
      </c>
    </row>
    <row r="20" spans="1:19" x14ac:dyDescent="0.3">
      <c r="A20" s="63" t="s">
        <v>278</v>
      </c>
      <c r="B20" s="64">
        <f>VLOOKUP($A20,'Return Data'!$B$7:$R$2700,3,0)</f>
        <v>44174</v>
      </c>
      <c r="C20" s="65">
        <f>VLOOKUP($A20,'Return Data'!$B$7:$R$2700,4,0)</f>
        <v>624.80160000000001</v>
      </c>
      <c r="D20" s="65">
        <f>VLOOKUP($A20,'Return Data'!$B$7:$R$2700,10,0)</f>
        <v>24.669499999999999</v>
      </c>
      <c r="E20" s="66">
        <f t="shared" si="5"/>
        <v>1</v>
      </c>
      <c r="F20" s="65">
        <f>VLOOKUP($A20,'Return Data'!$B$7:$R$2700,11,0)</f>
        <v>35.657699999999998</v>
      </c>
      <c r="G20" s="66">
        <f t="shared" si="6"/>
        <v>26</v>
      </c>
      <c r="H20" s="65">
        <f>VLOOKUP($A20,'Return Data'!$B$7:$R$2700,12,0)</f>
        <v>24.2517</v>
      </c>
      <c r="I20" s="66">
        <f t="shared" si="7"/>
        <v>34</v>
      </c>
      <c r="J20" s="65">
        <f>VLOOKUP($A20,'Return Data'!$B$7:$R$2700,13,0)</f>
        <v>10.5741</v>
      </c>
      <c r="K20" s="66">
        <f t="shared" si="8"/>
        <v>53</v>
      </c>
      <c r="L20" s="65">
        <f>VLOOKUP($A20,'Return Data'!$B$7:$R$2700,17,0)</f>
        <v>8.4664000000000001</v>
      </c>
      <c r="M20" s="66">
        <f t="shared" si="9"/>
        <v>45</v>
      </c>
      <c r="N20" s="65">
        <f>VLOOKUP($A20,'Return Data'!$B$7:$R$2700,14,0)</f>
        <v>4.3375000000000004</v>
      </c>
      <c r="O20" s="66">
        <f t="shared" si="10"/>
        <v>29</v>
      </c>
      <c r="P20" s="65">
        <f>VLOOKUP($A20,'Return Data'!$B$7:$R$2700,15,0)</f>
        <v>8.9709000000000003</v>
      </c>
      <c r="Q20" s="66">
        <f t="shared" si="11"/>
        <v>35</v>
      </c>
      <c r="R20" s="65">
        <f>VLOOKUP($A20,'Return Data'!$B$7:$R$2700,16,0)</f>
        <v>21.009899999999998</v>
      </c>
      <c r="S20" s="67">
        <f t="shared" si="12"/>
        <v>5</v>
      </c>
    </row>
    <row r="21" spans="1:19" x14ac:dyDescent="0.3">
      <c r="A21" s="63" t="s">
        <v>279</v>
      </c>
      <c r="B21" s="64">
        <f>VLOOKUP($A21,'Return Data'!$B$7:$R$2700,3,0)</f>
        <v>44174</v>
      </c>
      <c r="C21" s="65">
        <f>VLOOKUP($A21,'Return Data'!$B$7:$R$2700,4,0)</f>
        <v>405.58</v>
      </c>
      <c r="D21" s="65">
        <f>VLOOKUP($A21,'Return Data'!$B$7:$R$2700,10,0)</f>
        <v>19.735099999999999</v>
      </c>
      <c r="E21" s="66">
        <f t="shared" si="5"/>
        <v>35</v>
      </c>
      <c r="F21" s="65">
        <f>VLOOKUP($A21,'Return Data'!$B$7:$R$2700,11,0)</f>
        <v>34.822600000000001</v>
      </c>
      <c r="G21" s="66">
        <f t="shared" si="6"/>
        <v>30</v>
      </c>
      <c r="H21" s="65">
        <f>VLOOKUP($A21,'Return Data'!$B$7:$R$2700,12,0)</f>
        <v>25.540500000000002</v>
      </c>
      <c r="I21" s="66">
        <f t="shared" si="7"/>
        <v>29</v>
      </c>
      <c r="J21" s="65">
        <f>VLOOKUP($A21,'Return Data'!$B$7:$R$2700,13,0)</f>
        <v>10.2599</v>
      </c>
      <c r="K21" s="66">
        <f t="shared" si="8"/>
        <v>57</v>
      </c>
      <c r="L21" s="65">
        <f>VLOOKUP($A21,'Return Data'!$B$7:$R$2700,17,0)</f>
        <v>10.050000000000001</v>
      </c>
      <c r="M21" s="66">
        <f t="shared" si="9"/>
        <v>38</v>
      </c>
      <c r="N21" s="65">
        <f>VLOOKUP($A21,'Return Data'!$B$7:$R$2700,14,0)</f>
        <v>5.5444000000000004</v>
      </c>
      <c r="O21" s="66">
        <f t="shared" si="10"/>
        <v>25</v>
      </c>
      <c r="P21" s="65">
        <f>VLOOKUP($A21,'Return Data'!$B$7:$R$2700,15,0)</f>
        <v>12.7197</v>
      </c>
      <c r="Q21" s="66">
        <f t="shared" si="11"/>
        <v>11</v>
      </c>
      <c r="R21" s="65">
        <f>VLOOKUP($A21,'Return Data'!$B$7:$R$2700,16,0)</f>
        <v>20.3964</v>
      </c>
      <c r="S21" s="67">
        <f t="shared" si="12"/>
        <v>6</v>
      </c>
    </row>
    <row r="22" spans="1:19" x14ac:dyDescent="0.3">
      <c r="A22" s="63" t="s">
        <v>280</v>
      </c>
      <c r="B22" s="64">
        <f>VLOOKUP($A22,'Return Data'!$B$7:$R$2700,3,0)</f>
        <v>44174</v>
      </c>
      <c r="C22" s="65">
        <f>VLOOKUP($A22,'Return Data'!$B$7:$R$2700,4,0)</f>
        <v>1724.5693912118099</v>
      </c>
      <c r="D22" s="65">
        <f>VLOOKUP($A22,'Return Data'!$B$7:$R$2700,10,0)</f>
        <v>15.2803</v>
      </c>
      <c r="E22" s="66">
        <f t="shared" si="5"/>
        <v>62</v>
      </c>
      <c r="F22" s="65">
        <f>VLOOKUP($A22,'Return Data'!$B$7:$R$2700,11,0)</f>
        <v>26.264900000000001</v>
      </c>
      <c r="G22" s="66">
        <f t="shared" si="6"/>
        <v>63</v>
      </c>
      <c r="H22" s="65">
        <f>VLOOKUP($A22,'Return Data'!$B$7:$R$2700,12,0)</f>
        <v>22.140699999999999</v>
      </c>
      <c r="I22" s="66">
        <f t="shared" si="7"/>
        <v>47</v>
      </c>
      <c r="J22" s="65">
        <f>VLOOKUP($A22,'Return Data'!$B$7:$R$2700,13,0)</f>
        <v>4.2206000000000001</v>
      </c>
      <c r="K22" s="66">
        <f t="shared" si="8"/>
        <v>65</v>
      </c>
      <c r="L22" s="65">
        <f>VLOOKUP($A22,'Return Data'!$B$7:$R$2700,17,0)</f>
        <v>4.548</v>
      </c>
      <c r="M22" s="66">
        <f t="shared" si="9"/>
        <v>56</v>
      </c>
      <c r="N22" s="65">
        <f>VLOOKUP($A22,'Return Data'!$B$7:$R$2700,14,0)</f>
        <v>-0.88149999999999995</v>
      </c>
      <c r="O22" s="66">
        <f t="shared" si="10"/>
        <v>46</v>
      </c>
      <c r="P22" s="65">
        <f>VLOOKUP($A22,'Return Data'!$B$7:$R$2700,15,0)</f>
        <v>7.6070000000000002</v>
      </c>
      <c r="Q22" s="66">
        <f t="shared" si="11"/>
        <v>38</v>
      </c>
      <c r="R22" s="65">
        <f>VLOOKUP($A22,'Return Data'!$B$7:$R$2700,16,0)</f>
        <v>23.1739</v>
      </c>
      <c r="S22" s="67">
        <f t="shared" si="12"/>
        <v>2</v>
      </c>
    </row>
    <row r="23" spans="1:19" x14ac:dyDescent="0.3">
      <c r="A23" s="63" t="s">
        <v>281</v>
      </c>
      <c r="B23" s="64">
        <f>VLOOKUP($A23,'Return Data'!$B$7:$R$2700,3,0)</f>
        <v>44174</v>
      </c>
      <c r="C23" s="65">
        <f>VLOOKUP($A23,'Return Data'!$B$7:$R$2700,4,0)</f>
        <v>41.655700000000003</v>
      </c>
      <c r="D23" s="65">
        <f>VLOOKUP($A23,'Return Data'!$B$7:$R$2700,10,0)</f>
        <v>19.466200000000001</v>
      </c>
      <c r="E23" s="66">
        <f t="shared" si="5"/>
        <v>39</v>
      </c>
      <c r="F23" s="65">
        <f>VLOOKUP($A23,'Return Data'!$B$7:$R$2700,11,0)</f>
        <v>33.948</v>
      </c>
      <c r="G23" s="66">
        <f t="shared" si="6"/>
        <v>35</v>
      </c>
      <c r="H23" s="65">
        <f>VLOOKUP($A23,'Return Data'!$B$7:$R$2700,12,0)</f>
        <v>19.194099999999999</v>
      </c>
      <c r="I23" s="66">
        <f t="shared" si="7"/>
        <v>55</v>
      </c>
      <c r="J23" s="65">
        <f>VLOOKUP($A23,'Return Data'!$B$7:$R$2700,13,0)</f>
        <v>10.5336</v>
      </c>
      <c r="K23" s="66">
        <f t="shared" si="8"/>
        <v>54</v>
      </c>
      <c r="L23" s="65">
        <f>VLOOKUP($A23,'Return Data'!$B$7:$R$2700,17,0)</f>
        <v>10.639699999999999</v>
      </c>
      <c r="M23" s="66">
        <f t="shared" si="9"/>
        <v>31</v>
      </c>
      <c r="N23" s="65">
        <f>VLOOKUP($A23,'Return Data'!$B$7:$R$2700,14,0)</f>
        <v>2.6360999999999999</v>
      </c>
      <c r="O23" s="66">
        <f t="shared" si="10"/>
        <v>41</v>
      </c>
      <c r="P23" s="65">
        <f>VLOOKUP($A23,'Return Data'!$B$7:$R$2700,15,0)</f>
        <v>10.4345</v>
      </c>
      <c r="Q23" s="66">
        <f t="shared" si="11"/>
        <v>27</v>
      </c>
      <c r="R23" s="65">
        <f>VLOOKUP($A23,'Return Data'!$B$7:$R$2700,16,0)</f>
        <v>10.7803</v>
      </c>
      <c r="S23" s="67">
        <f t="shared" si="12"/>
        <v>42</v>
      </c>
    </row>
    <row r="24" spans="1:19" x14ac:dyDescent="0.3">
      <c r="A24" s="63" t="s">
        <v>282</v>
      </c>
      <c r="B24" s="64">
        <f>VLOOKUP($A24,'Return Data'!$B$7:$R$2700,3,0)</f>
        <v>44174</v>
      </c>
      <c r="C24" s="65">
        <f>VLOOKUP($A24,'Return Data'!$B$7:$R$2700,4,0)</f>
        <v>430.22</v>
      </c>
      <c r="D24" s="65">
        <f>VLOOKUP($A24,'Return Data'!$B$7:$R$2700,10,0)</f>
        <v>19.7317</v>
      </c>
      <c r="E24" s="66">
        <f t="shared" si="5"/>
        <v>36</v>
      </c>
      <c r="F24" s="65">
        <f>VLOOKUP($A24,'Return Data'!$B$7:$R$2700,11,0)</f>
        <v>30.575500000000002</v>
      </c>
      <c r="G24" s="66">
        <f t="shared" si="6"/>
        <v>55</v>
      </c>
      <c r="H24" s="65">
        <f>VLOOKUP($A24,'Return Data'!$B$7:$R$2700,12,0)</f>
        <v>26.342099999999999</v>
      </c>
      <c r="I24" s="66">
        <f t="shared" si="7"/>
        <v>26</v>
      </c>
      <c r="J24" s="65">
        <f>VLOOKUP($A24,'Return Data'!$B$7:$R$2700,13,0)</f>
        <v>13.0908</v>
      </c>
      <c r="K24" s="66">
        <f t="shared" si="8"/>
        <v>44</v>
      </c>
      <c r="L24" s="65">
        <f>VLOOKUP($A24,'Return Data'!$B$7:$R$2700,17,0)</f>
        <v>11.449</v>
      </c>
      <c r="M24" s="66">
        <f t="shared" si="9"/>
        <v>27</v>
      </c>
      <c r="N24" s="65">
        <f>VLOOKUP($A24,'Return Data'!$B$7:$R$2700,14,0)</f>
        <v>7.2493999999999996</v>
      </c>
      <c r="O24" s="66">
        <f t="shared" si="10"/>
        <v>13</v>
      </c>
      <c r="P24" s="65">
        <f>VLOOKUP($A24,'Return Data'!$B$7:$R$2700,15,0)</f>
        <v>10.2606</v>
      </c>
      <c r="Q24" s="66">
        <f t="shared" si="11"/>
        <v>28</v>
      </c>
      <c r="R24" s="65">
        <f>VLOOKUP($A24,'Return Data'!$B$7:$R$2700,16,0)</f>
        <v>19.293099999999999</v>
      </c>
      <c r="S24" s="67">
        <f t="shared" si="12"/>
        <v>7</v>
      </c>
    </row>
    <row r="25" spans="1:19" x14ac:dyDescent="0.3">
      <c r="A25" s="63" t="s">
        <v>283</v>
      </c>
      <c r="B25" s="64">
        <f>VLOOKUP($A25,'Return Data'!$B$7:$R$2700,3,0)</f>
        <v>44174</v>
      </c>
      <c r="C25" s="65">
        <f>VLOOKUP($A25,'Return Data'!$B$7:$R$2700,4,0)</f>
        <v>12.19</v>
      </c>
      <c r="D25" s="65">
        <f>VLOOKUP($A25,'Return Data'!$B$7:$R$2700,10,0)</f>
        <v>20.216999999999999</v>
      </c>
      <c r="E25" s="66">
        <f t="shared" si="5"/>
        <v>28</v>
      </c>
      <c r="F25" s="65">
        <f>VLOOKUP($A25,'Return Data'!$B$7:$R$2700,11,0)</f>
        <v>36.353499999999997</v>
      </c>
      <c r="G25" s="66">
        <f t="shared" si="6"/>
        <v>22</v>
      </c>
      <c r="H25" s="65">
        <f>VLOOKUP($A25,'Return Data'!$B$7:$R$2700,12,0)</f>
        <v>18.005800000000001</v>
      </c>
      <c r="I25" s="66">
        <f t="shared" si="7"/>
        <v>58</v>
      </c>
      <c r="J25" s="65">
        <f>VLOOKUP($A25,'Return Data'!$B$7:$R$2700,13,0)</f>
        <v>9.3274000000000008</v>
      </c>
      <c r="K25" s="66">
        <f t="shared" si="8"/>
        <v>59</v>
      </c>
      <c r="L25" s="65">
        <f>VLOOKUP($A25,'Return Data'!$B$7:$R$2700,17,0)</f>
        <v>10.694800000000001</v>
      </c>
      <c r="M25" s="66">
        <f t="shared" si="9"/>
        <v>30</v>
      </c>
      <c r="N25" s="65"/>
      <c r="O25" s="66"/>
      <c r="P25" s="65"/>
      <c r="Q25" s="66"/>
      <c r="R25" s="65">
        <f>VLOOKUP($A25,'Return Data'!$B$7:$R$2700,16,0)</f>
        <v>7.5583999999999998</v>
      </c>
      <c r="S25" s="67">
        <f t="shared" si="12"/>
        <v>50</v>
      </c>
    </row>
    <row r="26" spans="1:19" x14ac:dyDescent="0.3">
      <c r="A26" s="63" t="s">
        <v>284</v>
      </c>
      <c r="B26" s="64">
        <f>VLOOKUP($A26,'Return Data'!$B$7:$R$2700,3,0)</f>
        <v>44174</v>
      </c>
      <c r="C26" s="65">
        <f>VLOOKUP($A26,'Return Data'!$B$7:$R$2700,4,0)</f>
        <v>29.54</v>
      </c>
      <c r="D26" s="65">
        <f>VLOOKUP($A26,'Return Data'!$B$7:$R$2700,10,0)</f>
        <v>18.349399999999999</v>
      </c>
      <c r="E26" s="66">
        <f t="shared" si="5"/>
        <v>47</v>
      </c>
      <c r="F26" s="65">
        <f>VLOOKUP($A26,'Return Data'!$B$7:$R$2700,11,0)</f>
        <v>24.904900000000001</v>
      </c>
      <c r="G26" s="66">
        <f t="shared" si="6"/>
        <v>64</v>
      </c>
      <c r="H26" s="65">
        <f>VLOOKUP($A26,'Return Data'!$B$7:$R$2700,12,0)</f>
        <v>11.7669</v>
      </c>
      <c r="I26" s="66">
        <f t="shared" si="7"/>
        <v>65</v>
      </c>
      <c r="J26" s="65">
        <f>VLOOKUP($A26,'Return Data'!$B$7:$R$2700,13,0)</f>
        <v>7.6531000000000002</v>
      </c>
      <c r="K26" s="66">
        <f t="shared" si="8"/>
        <v>62</v>
      </c>
      <c r="L26" s="65">
        <f>VLOOKUP($A26,'Return Data'!$B$7:$R$2700,17,0)</f>
        <v>7.1387999999999998</v>
      </c>
      <c r="M26" s="66">
        <f t="shared" si="9"/>
        <v>52</v>
      </c>
      <c r="N26" s="65">
        <f>VLOOKUP($A26,'Return Data'!$B$7:$R$2700,14,0)</f>
        <v>3.8624000000000001</v>
      </c>
      <c r="O26" s="66">
        <f t="shared" si="10"/>
        <v>33</v>
      </c>
      <c r="P26" s="65">
        <f>VLOOKUP($A26,'Return Data'!$B$7:$R$2700,15,0)</f>
        <v>8.7295999999999996</v>
      </c>
      <c r="Q26" s="66">
        <f t="shared" si="11"/>
        <v>37</v>
      </c>
      <c r="R26" s="65">
        <f>VLOOKUP($A26,'Return Data'!$B$7:$R$2700,16,0)</f>
        <v>16.109000000000002</v>
      </c>
      <c r="S26" s="67">
        <f t="shared" si="12"/>
        <v>17</v>
      </c>
    </row>
    <row r="27" spans="1:19" x14ac:dyDescent="0.3">
      <c r="A27" s="63" t="s">
        <v>285</v>
      </c>
      <c r="B27" s="64">
        <f>VLOOKUP($A27,'Return Data'!$B$7:$R$2700,3,0)</f>
        <v>44174</v>
      </c>
      <c r="C27" s="65">
        <f>VLOOKUP($A27,'Return Data'!$B$7:$R$2700,4,0)</f>
        <v>64.09</v>
      </c>
      <c r="D27" s="65">
        <f>VLOOKUP($A27,'Return Data'!$B$7:$R$2700,10,0)</f>
        <v>22.052900000000001</v>
      </c>
      <c r="E27" s="66">
        <f t="shared" si="5"/>
        <v>14</v>
      </c>
      <c r="F27" s="65">
        <f>VLOOKUP($A27,'Return Data'!$B$7:$R$2700,11,0)</f>
        <v>41.105200000000004</v>
      </c>
      <c r="G27" s="66">
        <f t="shared" si="6"/>
        <v>12</v>
      </c>
      <c r="H27" s="65">
        <f>VLOOKUP($A27,'Return Data'!$B$7:$R$2700,12,0)</f>
        <v>30.4498</v>
      </c>
      <c r="I27" s="66">
        <f t="shared" si="7"/>
        <v>11</v>
      </c>
      <c r="J27" s="65">
        <f>VLOOKUP($A27,'Return Data'!$B$7:$R$2700,13,0)</f>
        <v>18.7072</v>
      </c>
      <c r="K27" s="66">
        <f t="shared" si="8"/>
        <v>19</v>
      </c>
      <c r="L27" s="65">
        <f>VLOOKUP($A27,'Return Data'!$B$7:$R$2700,17,0)</f>
        <v>10.4221</v>
      </c>
      <c r="M27" s="66">
        <f t="shared" si="9"/>
        <v>35</v>
      </c>
      <c r="N27" s="65">
        <f>VLOOKUP($A27,'Return Data'!$B$7:$R$2700,14,0)</f>
        <v>3.7709999999999999</v>
      </c>
      <c r="O27" s="66">
        <f t="shared" si="10"/>
        <v>34</v>
      </c>
      <c r="P27" s="65">
        <f>VLOOKUP($A27,'Return Data'!$B$7:$R$2700,15,0)</f>
        <v>11.816800000000001</v>
      </c>
      <c r="Q27" s="66">
        <f t="shared" si="11"/>
        <v>18</v>
      </c>
      <c r="R27" s="65">
        <f>VLOOKUP($A27,'Return Data'!$B$7:$R$2700,16,0)</f>
        <v>16.801400000000001</v>
      </c>
      <c r="S27" s="67">
        <f t="shared" si="12"/>
        <v>16</v>
      </c>
    </row>
    <row r="28" spans="1:19" x14ac:dyDescent="0.3">
      <c r="A28" s="63" t="s">
        <v>286</v>
      </c>
      <c r="B28" s="64">
        <f>VLOOKUP($A28,'Return Data'!$B$7:$R$2700,3,0)</f>
        <v>44174</v>
      </c>
      <c r="C28" s="65">
        <f>VLOOKUP($A28,'Return Data'!$B$7:$R$2700,4,0)</f>
        <v>10.93</v>
      </c>
      <c r="D28" s="65">
        <f>VLOOKUP($A28,'Return Data'!$B$7:$R$2700,10,0)</f>
        <v>18.29</v>
      </c>
      <c r="E28" s="66">
        <f t="shared" si="5"/>
        <v>49</v>
      </c>
      <c r="F28" s="65">
        <f>VLOOKUP($A28,'Return Data'!$B$7:$R$2700,11,0)</f>
        <v>31.212499999999999</v>
      </c>
      <c r="G28" s="66">
        <f t="shared" si="6"/>
        <v>52</v>
      </c>
      <c r="H28" s="65">
        <f>VLOOKUP($A28,'Return Data'!$B$7:$R$2700,12,0)</f>
        <v>21.7149</v>
      </c>
      <c r="I28" s="66">
        <f t="shared" si="7"/>
        <v>48</v>
      </c>
      <c r="J28" s="65">
        <f>VLOOKUP($A28,'Return Data'!$B$7:$R$2700,13,0)</f>
        <v>10.404</v>
      </c>
      <c r="K28" s="66">
        <f t="shared" si="8"/>
        <v>55</v>
      </c>
      <c r="L28" s="65">
        <f>VLOOKUP($A28,'Return Data'!$B$7:$R$2700,17,0)</f>
        <v>9.6737000000000002</v>
      </c>
      <c r="M28" s="66">
        <f t="shared" si="9"/>
        <v>42</v>
      </c>
      <c r="N28" s="65"/>
      <c r="O28" s="66"/>
      <c r="P28" s="65"/>
      <c r="Q28" s="66"/>
      <c r="R28" s="65">
        <f>VLOOKUP($A28,'Return Data'!$B$7:$R$2700,16,0)</f>
        <v>3.0596000000000001</v>
      </c>
      <c r="S28" s="67">
        <f t="shared" si="12"/>
        <v>56</v>
      </c>
    </row>
    <row r="29" spans="1:19" x14ac:dyDescent="0.3">
      <c r="A29" s="63" t="s">
        <v>287</v>
      </c>
      <c r="B29" s="64">
        <f>VLOOKUP($A29,'Return Data'!$B$7:$R$2700,3,0)</f>
        <v>44174</v>
      </c>
      <c r="C29" s="65">
        <f>VLOOKUP($A29,'Return Data'!$B$7:$R$2700,4,0)</f>
        <v>61.47</v>
      </c>
      <c r="D29" s="65">
        <f>VLOOKUP($A29,'Return Data'!$B$7:$R$2700,10,0)</f>
        <v>18.097999999999999</v>
      </c>
      <c r="E29" s="66">
        <f t="shared" si="5"/>
        <v>53</v>
      </c>
      <c r="F29" s="65">
        <f>VLOOKUP($A29,'Return Data'!$B$7:$R$2700,11,0)</f>
        <v>31.374199999999998</v>
      </c>
      <c r="G29" s="66">
        <f t="shared" si="6"/>
        <v>51</v>
      </c>
      <c r="H29" s="65">
        <f>VLOOKUP($A29,'Return Data'!$B$7:$R$2700,12,0)</f>
        <v>23.038399999999999</v>
      </c>
      <c r="I29" s="66">
        <f t="shared" si="7"/>
        <v>39</v>
      </c>
      <c r="J29" s="65">
        <f>VLOOKUP($A29,'Return Data'!$B$7:$R$2700,13,0)</f>
        <v>16.200399999999998</v>
      </c>
      <c r="K29" s="66">
        <f t="shared" si="8"/>
        <v>32</v>
      </c>
      <c r="L29" s="65">
        <f>VLOOKUP($A29,'Return Data'!$B$7:$R$2700,17,0)</f>
        <v>12.885199999999999</v>
      </c>
      <c r="M29" s="66">
        <f t="shared" si="9"/>
        <v>22</v>
      </c>
      <c r="N29" s="65">
        <f>VLOOKUP($A29,'Return Data'!$B$7:$R$2700,14,0)</f>
        <v>8.3904999999999994</v>
      </c>
      <c r="O29" s="66">
        <f t="shared" si="10"/>
        <v>10</v>
      </c>
      <c r="P29" s="65">
        <f>VLOOKUP($A29,'Return Data'!$B$7:$R$2700,15,0)</f>
        <v>12.625299999999999</v>
      </c>
      <c r="Q29" s="66">
        <f t="shared" si="11"/>
        <v>12</v>
      </c>
      <c r="R29" s="65">
        <f>VLOOKUP($A29,'Return Data'!$B$7:$R$2700,16,0)</f>
        <v>13.8964</v>
      </c>
      <c r="S29" s="67">
        <f t="shared" si="12"/>
        <v>23</v>
      </c>
    </row>
    <row r="30" spans="1:19" x14ac:dyDescent="0.3">
      <c r="A30" s="63" t="s">
        <v>288</v>
      </c>
      <c r="B30" s="64">
        <f>VLOOKUP($A30,'Return Data'!$B$7:$R$2700,3,0)</f>
        <v>44174</v>
      </c>
      <c r="C30" s="65">
        <f>VLOOKUP($A30,'Return Data'!$B$7:$R$2700,4,0)</f>
        <v>11.5829</v>
      </c>
      <c r="D30" s="65">
        <f>VLOOKUP($A30,'Return Data'!$B$7:$R$2700,10,0)</f>
        <v>18.2423</v>
      </c>
      <c r="E30" s="66">
        <f t="shared" si="5"/>
        <v>51</v>
      </c>
      <c r="F30" s="65">
        <f>VLOOKUP($A30,'Return Data'!$B$7:$R$2700,11,0)</f>
        <v>31.4222</v>
      </c>
      <c r="G30" s="66">
        <f t="shared" si="6"/>
        <v>50</v>
      </c>
      <c r="H30" s="65">
        <f>VLOOKUP($A30,'Return Data'!$B$7:$R$2700,12,0)</f>
        <v>24.844000000000001</v>
      </c>
      <c r="I30" s="66">
        <f t="shared" ref="I30" si="14">RANK(H30,H$8:H$73,0)</f>
        <v>32</v>
      </c>
      <c r="J30" s="65">
        <f>VLOOKUP($A30,'Return Data'!$B$7:$R$2700,13,0)</f>
        <v>11.9359</v>
      </c>
      <c r="K30" s="66">
        <f t="shared" ref="K30" si="15">RANK(J30,J$8:J$73,0)</f>
        <v>48</v>
      </c>
      <c r="L30" s="65"/>
      <c r="M30" s="66"/>
      <c r="N30" s="65"/>
      <c r="O30" s="66"/>
      <c r="P30" s="65"/>
      <c r="Q30" s="66"/>
      <c r="R30" s="65">
        <f>VLOOKUP($A30,'Return Data'!$B$7:$R$2700,16,0)</f>
        <v>13.690899999999999</v>
      </c>
      <c r="S30" s="67">
        <f t="shared" si="12"/>
        <v>24</v>
      </c>
    </row>
    <row r="31" spans="1:19" x14ac:dyDescent="0.3">
      <c r="A31" s="63" t="s">
        <v>289</v>
      </c>
      <c r="B31" s="64">
        <f>VLOOKUP($A31,'Return Data'!$B$7:$R$2700,3,0)</f>
        <v>44174</v>
      </c>
      <c r="C31" s="65">
        <f>VLOOKUP($A31,'Return Data'!$B$7:$R$2700,4,0)</f>
        <v>21.020299999999999</v>
      </c>
      <c r="D31" s="65">
        <f>VLOOKUP($A31,'Return Data'!$B$7:$R$2700,10,0)</f>
        <v>23.1815</v>
      </c>
      <c r="E31" s="66">
        <f t="shared" si="5"/>
        <v>7</v>
      </c>
      <c r="F31" s="65">
        <f>VLOOKUP($A31,'Return Data'!$B$7:$R$2700,11,0)</f>
        <v>39.339199999999998</v>
      </c>
      <c r="G31" s="66">
        <f t="shared" si="6"/>
        <v>15</v>
      </c>
      <c r="H31" s="65">
        <f>VLOOKUP($A31,'Return Data'!$B$7:$R$2700,12,0)</f>
        <v>22.281400000000001</v>
      </c>
      <c r="I31" s="66">
        <f t="shared" si="7"/>
        <v>45</v>
      </c>
      <c r="J31" s="65">
        <f>VLOOKUP($A31,'Return Data'!$B$7:$R$2700,13,0)</f>
        <v>17.2622</v>
      </c>
      <c r="K31" s="66">
        <f t="shared" si="8"/>
        <v>26</v>
      </c>
      <c r="L31" s="65">
        <f>VLOOKUP($A31,'Return Data'!$B$7:$R$2700,17,0)</f>
        <v>15.800800000000001</v>
      </c>
      <c r="M31" s="66">
        <f t="shared" si="9"/>
        <v>15</v>
      </c>
      <c r="N31" s="65">
        <f>VLOOKUP($A31,'Return Data'!$B$7:$R$2700,14,0)</f>
        <v>8.5906000000000002</v>
      </c>
      <c r="O31" s="66">
        <f t="shared" si="10"/>
        <v>8</v>
      </c>
      <c r="P31" s="65">
        <f>VLOOKUP($A31,'Return Data'!$B$7:$R$2700,15,0)</f>
        <v>14.217599999999999</v>
      </c>
      <c r="Q31" s="66">
        <f t="shared" si="11"/>
        <v>5</v>
      </c>
      <c r="R31" s="65">
        <f>VLOOKUP($A31,'Return Data'!$B$7:$R$2700,16,0)</f>
        <v>6.0233999999999996</v>
      </c>
      <c r="S31" s="67">
        <f t="shared" si="12"/>
        <v>53</v>
      </c>
    </row>
    <row r="32" spans="1:19" x14ac:dyDescent="0.3">
      <c r="A32" s="63" t="s">
        <v>290</v>
      </c>
      <c r="B32" s="64">
        <f>VLOOKUP($A32,'Return Data'!$B$7:$R$2700,3,0)</f>
        <v>44174</v>
      </c>
      <c r="C32" s="65">
        <f>VLOOKUP($A32,'Return Data'!$B$7:$R$2700,4,0)</f>
        <v>52.58</v>
      </c>
      <c r="D32" s="65">
        <f>VLOOKUP($A32,'Return Data'!$B$7:$R$2700,10,0)</f>
        <v>21.157699999999998</v>
      </c>
      <c r="E32" s="66">
        <f t="shared" si="5"/>
        <v>23</v>
      </c>
      <c r="F32" s="65">
        <f>VLOOKUP($A32,'Return Data'!$B$7:$R$2700,11,0)</f>
        <v>32.510100000000001</v>
      </c>
      <c r="G32" s="66">
        <f t="shared" si="6"/>
        <v>44</v>
      </c>
      <c r="H32" s="65">
        <f>VLOOKUP($A32,'Return Data'!$B$7:$R$2700,12,0)</f>
        <v>23.120899999999999</v>
      </c>
      <c r="I32" s="66">
        <f t="shared" si="7"/>
        <v>37</v>
      </c>
      <c r="J32" s="65">
        <f>VLOOKUP($A32,'Return Data'!$B$7:$R$2700,13,0)</f>
        <v>14.287000000000001</v>
      </c>
      <c r="K32" s="66">
        <f t="shared" si="8"/>
        <v>38</v>
      </c>
      <c r="L32" s="65">
        <f>VLOOKUP($A32,'Return Data'!$B$7:$R$2700,17,0)</f>
        <v>13.524100000000001</v>
      </c>
      <c r="M32" s="66">
        <f t="shared" si="9"/>
        <v>21</v>
      </c>
      <c r="N32" s="65">
        <f>VLOOKUP($A32,'Return Data'!$B$7:$R$2700,14,0)</f>
        <v>7.6901000000000002</v>
      </c>
      <c r="O32" s="66">
        <f t="shared" si="10"/>
        <v>12</v>
      </c>
      <c r="P32" s="65">
        <f>VLOOKUP($A32,'Return Data'!$B$7:$R$2700,15,0)</f>
        <v>12.5527</v>
      </c>
      <c r="Q32" s="66">
        <f t="shared" si="11"/>
        <v>13</v>
      </c>
      <c r="R32" s="65">
        <f>VLOOKUP($A32,'Return Data'!$B$7:$R$2700,16,0)</f>
        <v>11.6554</v>
      </c>
      <c r="S32" s="67">
        <f t="shared" si="12"/>
        <v>35</v>
      </c>
    </row>
    <row r="33" spans="1:19" x14ac:dyDescent="0.3">
      <c r="A33" s="63" t="s">
        <v>291</v>
      </c>
      <c r="B33" s="64">
        <f>VLOOKUP($A33,'Return Data'!$B$7:$R$2700,3,0)</f>
        <v>44174</v>
      </c>
      <c r="C33" s="65">
        <f>VLOOKUP($A33,'Return Data'!$B$7:$R$2700,4,0)</f>
        <v>61.14</v>
      </c>
      <c r="D33" s="65">
        <f>VLOOKUP($A33,'Return Data'!$B$7:$R$2700,10,0)</f>
        <v>18.229500000000002</v>
      </c>
      <c r="E33" s="66">
        <f t="shared" si="5"/>
        <v>52</v>
      </c>
      <c r="F33" s="65">
        <f>VLOOKUP($A33,'Return Data'!$B$7:$R$2700,11,0)</f>
        <v>32.527000000000001</v>
      </c>
      <c r="G33" s="66">
        <f t="shared" si="6"/>
        <v>43</v>
      </c>
      <c r="H33" s="65">
        <f>VLOOKUP($A33,'Return Data'!$B$7:$R$2700,12,0)</f>
        <v>23.112200000000001</v>
      </c>
      <c r="I33" s="66">
        <f t="shared" si="7"/>
        <v>38</v>
      </c>
      <c r="J33" s="65">
        <f>VLOOKUP($A33,'Return Data'!$B$7:$R$2700,13,0)</f>
        <v>12.070399999999999</v>
      </c>
      <c r="K33" s="66">
        <f t="shared" si="8"/>
        <v>46</v>
      </c>
      <c r="L33" s="65">
        <f>VLOOKUP($A33,'Return Data'!$B$7:$R$2700,17,0)</f>
        <v>8.2250999999999994</v>
      </c>
      <c r="M33" s="66">
        <f t="shared" si="9"/>
        <v>47</v>
      </c>
      <c r="N33" s="65">
        <f>VLOOKUP($A33,'Return Data'!$B$7:$R$2700,14,0)</f>
        <v>3.1459999999999999</v>
      </c>
      <c r="O33" s="66">
        <f t="shared" si="10"/>
        <v>40</v>
      </c>
      <c r="P33" s="65">
        <f>VLOOKUP($A33,'Return Data'!$B$7:$R$2700,15,0)</f>
        <v>11.123200000000001</v>
      </c>
      <c r="Q33" s="66">
        <f t="shared" si="11"/>
        <v>23</v>
      </c>
      <c r="R33" s="65">
        <f>VLOOKUP($A33,'Return Data'!$B$7:$R$2700,16,0)</f>
        <v>13.021100000000001</v>
      </c>
      <c r="S33" s="67">
        <f t="shared" si="12"/>
        <v>29</v>
      </c>
    </row>
    <row r="34" spans="1:19" x14ac:dyDescent="0.3">
      <c r="A34" s="63" t="s">
        <v>292</v>
      </c>
      <c r="B34" s="64">
        <f>VLOOKUP($A34,'Return Data'!$B$7:$R$2700,3,0)</f>
        <v>44174</v>
      </c>
      <c r="C34" s="65">
        <f>VLOOKUP($A34,'Return Data'!$B$7:$R$2700,4,0)</f>
        <v>76.956599999999995</v>
      </c>
      <c r="D34" s="65">
        <f>VLOOKUP($A34,'Return Data'!$B$7:$R$2700,10,0)</f>
        <v>19.4298</v>
      </c>
      <c r="E34" s="66">
        <f t="shared" si="5"/>
        <v>40</v>
      </c>
      <c r="F34" s="65">
        <f>VLOOKUP($A34,'Return Data'!$B$7:$R$2700,11,0)</f>
        <v>32.474600000000002</v>
      </c>
      <c r="G34" s="66">
        <f t="shared" si="6"/>
        <v>45</v>
      </c>
      <c r="H34" s="65">
        <f>VLOOKUP($A34,'Return Data'!$B$7:$R$2700,12,0)</f>
        <v>14.521599999999999</v>
      </c>
      <c r="I34" s="66">
        <f t="shared" si="7"/>
        <v>64</v>
      </c>
      <c r="J34" s="65">
        <f>VLOOKUP($A34,'Return Data'!$B$7:$R$2700,13,0)</f>
        <v>7.6887999999999996</v>
      </c>
      <c r="K34" s="66">
        <f t="shared" si="8"/>
        <v>61</v>
      </c>
      <c r="L34" s="65">
        <f>VLOOKUP($A34,'Return Data'!$B$7:$R$2700,17,0)</f>
        <v>10.468299999999999</v>
      </c>
      <c r="M34" s="66">
        <f t="shared" si="9"/>
        <v>34</v>
      </c>
      <c r="N34" s="65">
        <f>VLOOKUP($A34,'Return Data'!$B$7:$R$2700,14,0)</f>
        <v>6.6079999999999997</v>
      </c>
      <c r="O34" s="66">
        <f t="shared" si="10"/>
        <v>18</v>
      </c>
      <c r="P34" s="65">
        <f>VLOOKUP($A34,'Return Data'!$B$7:$R$2700,15,0)</f>
        <v>11.369899999999999</v>
      </c>
      <c r="Q34" s="66">
        <f t="shared" si="11"/>
        <v>21</v>
      </c>
      <c r="R34" s="65">
        <f>VLOOKUP($A34,'Return Data'!$B$7:$R$2700,16,0)</f>
        <v>9.2456999999999994</v>
      </c>
      <c r="S34" s="67">
        <f t="shared" si="12"/>
        <v>48</v>
      </c>
    </row>
    <row r="35" spans="1:19" x14ac:dyDescent="0.3">
      <c r="A35" s="63" t="s">
        <v>435</v>
      </c>
      <c r="B35" s="64">
        <f>VLOOKUP($A35,'Return Data'!$B$7:$R$2700,3,0)</f>
        <v>44174</v>
      </c>
      <c r="C35" s="65">
        <f>VLOOKUP($A35,'Return Data'!$B$7:$R$2700,4,0)</f>
        <v>12.969900000000001</v>
      </c>
      <c r="D35" s="65">
        <f>VLOOKUP($A35,'Return Data'!$B$7:$R$2700,10,0)</f>
        <v>17.334299999999999</v>
      </c>
      <c r="E35" s="66">
        <f t="shared" si="5"/>
        <v>57</v>
      </c>
      <c r="F35" s="65">
        <f>VLOOKUP($A35,'Return Data'!$B$7:$R$2700,11,0)</f>
        <v>30.505500000000001</v>
      </c>
      <c r="G35" s="66">
        <f t="shared" si="6"/>
        <v>56</v>
      </c>
      <c r="H35" s="65">
        <f>VLOOKUP($A35,'Return Data'!$B$7:$R$2700,12,0)</f>
        <v>21.606100000000001</v>
      </c>
      <c r="I35" s="66">
        <f t="shared" si="7"/>
        <v>50</v>
      </c>
      <c r="J35" s="65">
        <f>VLOOKUP($A35,'Return Data'!$B$7:$R$2700,13,0)</f>
        <v>11.382199999999999</v>
      </c>
      <c r="K35" s="66">
        <f t="shared" si="8"/>
        <v>50</v>
      </c>
      <c r="L35" s="65">
        <f>VLOOKUP($A35,'Return Data'!$B$7:$R$2700,17,0)</f>
        <v>8.4905000000000008</v>
      </c>
      <c r="M35" s="66">
        <f t="shared" si="9"/>
        <v>44</v>
      </c>
      <c r="N35" s="65">
        <f>VLOOKUP($A35,'Return Data'!$B$7:$R$2700,14,0)</f>
        <v>1.9412</v>
      </c>
      <c r="O35" s="66">
        <f t="shared" si="10"/>
        <v>43</v>
      </c>
      <c r="P35" s="65"/>
      <c r="Q35" s="66"/>
      <c r="R35" s="65">
        <f>VLOOKUP($A35,'Return Data'!$B$7:$R$2700,16,0)</f>
        <v>6.4744000000000002</v>
      </c>
      <c r="S35" s="67">
        <f t="shared" si="12"/>
        <v>52</v>
      </c>
    </row>
    <row r="36" spans="1:19" x14ac:dyDescent="0.3">
      <c r="A36" s="63" t="s">
        <v>294</v>
      </c>
      <c r="B36" s="64">
        <f>VLOOKUP($A36,'Return Data'!$B$7:$R$2700,3,0)</f>
        <v>44174</v>
      </c>
      <c r="C36" s="65">
        <f>VLOOKUP($A36,'Return Data'!$B$7:$R$2700,4,0)</f>
        <v>22.574000000000002</v>
      </c>
      <c r="D36" s="65">
        <f>VLOOKUP($A36,'Return Data'!$B$7:$R$2700,10,0)</f>
        <v>21.332999999999998</v>
      </c>
      <c r="E36" s="66">
        <f t="shared" si="5"/>
        <v>22</v>
      </c>
      <c r="F36" s="65">
        <f>VLOOKUP($A36,'Return Data'!$B$7:$R$2700,11,0)</f>
        <v>40.595399999999998</v>
      </c>
      <c r="G36" s="66">
        <f t="shared" si="6"/>
        <v>14</v>
      </c>
      <c r="H36" s="65">
        <f>VLOOKUP($A36,'Return Data'!$B$7:$R$2700,12,0)</f>
        <v>34.585299999999997</v>
      </c>
      <c r="I36" s="66">
        <f t="shared" si="7"/>
        <v>7</v>
      </c>
      <c r="J36" s="65">
        <f>VLOOKUP($A36,'Return Data'!$B$7:$R$2700,13,0)</f>
        <v>21.0078</v>
      </c>
      <c r="K36" s="66">
        <f t="shared" si="8"/>
        <v>13</v>
      </c>
      <c r="L36" s="65">
        <f>VLOOKUP($A36,'Return Data'!$B$7:$R$2700,17,0)</f>
        <v>17.726099999999999</v>
      </c>
      <c r="M36" s="66">
        <f t="shared" si="9"/>
        <v>10</v>
      </c>
      <c r="N36" s="65">
        <f>VLOOKUP($A36,'Return Data'!$B$7:$R$2700,14,0)</f>
        <v>11.0616</v>
      </c>
      <c r="O36" s="66">
        <f t="shared" si="10"/>
        <v>6</v>
      </c>
      <c r="P36" s="65"/>
      <c r="Q36" s="66"/>
      <c r="R36" s="65">
        <f>VLOOKUP($A36,'Return Data'!$B$7:$R$2700,16,0)</f>
        <v>17.865500000000001</v>
      </c>
      <c r="S36" s="67">
        <f t="shared" si="12"/>
        <v>11</v>
      </c>
    </row>
    <row r="37" spans="1:19" x14ac:dyDescent="0.3">
      <c r="A37" s="63" t="s">
        <v>295</v>
      </c>
      <c r="B37" s="64">
        <f>VLOOKUP($A37,'Return Data'!$B$7:$R$2700,3,0)</f>
        <v>44174</v>
      </c>
      <c r="C37" s="65">
        <f>VLOOKUP($A37,'Return Data'!$B$7:$R$2700,4,0)</f>
        <v>19.564800000000002</v>
      </c>
      <c r="D37" s="65">
        <f>VLOOKUP($A37,'Return Data'!$B$7:$R$2700,10,0)</f>
        <v>19.958100000000002</v>
      </c>
      <c r="E37" s="66">
        <f t="shared" si="5"/>
        <v>31</v>
      </c>
      <c r="F37" s="65">
        <f>VLOOKUP($A37,'Return Data'!$B$7:$R$2700,11,0)</f>
        <v>30.302600000000002</v>
      </c>
      <c r="G37" s="66">
        <f t="shared" si="6"/>
        <v>59</v>
      </c>
      <c r="H37" s="65">
        <f>VLOOKUP($A37,'Return Data'!$B$7:$R$2700,12,0)</f>
        <v>11.5312</v>
      </c>
      <c r="I37" s="66">
        <f t="shared" si="7"/>
        <v>66</v>
      </c>
      <c r="J37" s="65">
        <f>VLOOKUP($A37,'Return Data'!$B$7:$R$2700,13,0)</f>
        <v>6.0336999999999996</v>
      </c>
      <c r="K37" s="66">
        <f t="shared" si="8"/>
        <v>64</v>
      </c>
      <c r="L37" s="65">
        <f>VLOOKUP($A37,'Return Data'!$B$7:$R$2700,17,0)</f>
        <v>9.8322000000000003</v>
      </c>
      <c r="M37" s="66">
        <f t="shared" si="9"/>
        <v>40</v>
      </c>
      <c r="N37" s="65">
        <f>VLOOKUP($A37,'Return Data'!$B$7:$R$2700,14,0)</f>
        <v>3.6635</v>
      </c>
      <c r="O37" s="66">
        <f t="shared" si="10"/>
        <v>37</v>
      </c>
      <c r="P37" s="65">
        <f>VLOOKUP($A37,'Return Data'!$B$7:$R$2700,15,0)</f>
        <v>12.818099999999999</v>
      </c>
      <c r="Q37" s="66">
        <f t="shared" si="11"/>
        <v>10</v>
      </c>
      <c r="R37" s="65">
        <f>VLOOKUP($A37,'Return Data'!$B$7:$R$2700,16,0)</f>
        <v>12.074299999999999</v>
      </c>
      <c r="S37" s="67">
        <f t="shared" si="12"/>
        <v>33</v>
      </c>
    </row>
    <row r="38" spans="1:19" x14ac:dyDescent="0.3">
      <c r="A38" s="63" t="s">
        <v>296</v>
      </c>
      <c r="B38" s="64">
        <f>VLOOKUP($A38,'Return Data'!$B$7:$R$2700,3,0)</f>
        <v>44174</v>
      </c>
      <c r="C38" s="65">
        <f>VLOOKUP($A38,'Return Data'!$B$7:$R$2700,4,0)</f>
        <v>53.500700000000002</v>
      </c>
      <c r="D38" s="65">
        <f>VLOOKUP($A38,'Return Data'!$B$7:$R$2700,10,0)</f>
        <v>19.8992</v>
      </c>
      <c r="E38" s="66">
        <f t="shared" si="5"/>
        <v>33</v>
      </c>
      <c r="F38" s="65">
        <f>VLOOKUP($A38,'Return Data'!$B$7:$R$2700,11,0)</f>
        <v>31.0749</v>
      </c>
      <c r="G38" s="66">
        <f t="shared" si="6"/>
        <v>53</v>
      </c>
      <c r="H38" s="65">
        <f>VLOOKUP($A38,'Return Data'!$B$7:$R$2700,12,0)</f>
        <v>17.2865</v>
      </c>
      <c r="I38" s="66">
        <f t="shared" si="7"/>
        <v>60</v>
      </c>
      <c r="J38" s="65">
        <f>VLOOKUP($A38,'Return Data'!$B$7:$R$2700,13,0)</f>
        <v>2.0486</v>
      </c>
      <c r="K38" s="66">
        <f t="shared" si="8"/>
        <v>66</v>
      </c>
      <c r="L38" s="65">
        <f>VLOOKUP($A38,'Return Data'!$B$7:$R$2700,17,0)</f>
        <v>0.99180000000000001</v>
      </c>
      <c r="M38" s="66">
        <f t="shared" si="9"/>
        <v>62</v>
      </c>
      <c r="N38" s="65">
        <f>VLOOKUP($A38,'Return Data'!$B$7:$R$2700,14,0)</f>
        <v>-6.7991000000000001</v>
      </c>
      <c r="O38" s="66">
        <f t="shared" si="10"/>
        <v>49</v>
      </c>
      <c r="P38" s="65">
        <f>VLOOKUP($A38,'Return Data'!$B$7:$R$2700,15,0)</f>
        <v>4.3578000000000001</v>
      </c>
      <c r="Q38" s="66">
        <f t="shared" si="11"/>
        <v>39</v>
      </c>
      <c r="R38" s="65">
        <f>VLOOKUP($A38,'Return Data'!$B$7:$R$2700,16,0)</f>
        <v>11.6432</v>
      </c>
      <c r="S38" s="67">
        <f t="shared" si="12"/>
        <v>36</v>
      </c>
    </row>
    <row r="39" spans="1:19" x14ac:dyDescent="0.3">
      <c r="A39" s="63" t="s">
        <v>297</v>
      </c>
      <c r="B39" s="64">
        <f>VLOOKUP($A39,'Return Data'!$B$7:$R$2700,3,0)</f>
        <v>44174</v>
      </c>
      <c r="C39" s="65">
        <f>VLOOKUP($A39,'Return Data'!$B$7:$R$2700,4,0)</f>
        <v>13.438000000000001</v>
      </c>
      <c r="D39" s="65">
        <f>VLOOKUP($A39,'Return Data'!$B$7:$R$2700,10,0)</f>
        <v>15.0868</v>
      </c>
      <c r="E39" s="66">
        <f t="shared" si="5"/>
        <v>63</v>
      </c>
      <c r="F39" s="65">
        <f>VLOOKUP($A39,'Return Data'!$B$7:$R$2700,11,0)</f>
        <v>33.799300000000002</v>
      </c>
      <c r="G39" s="66">
        <f t="shared" si="6"/>
        <v>38</v>
      </c>
      <c r="H39" s="65">
        <f>VLOOKUP($A39,'Return Data'!$B$7:$R$2700,12,0)</f>
        <v>33.683500000000002</v>
      </c>
      <c r="I39" s="66">
        <f t="shared" ref="I39" si="16">RANK(H39,H$8:H$73,0)</f>
        <v>8</v>
      </c>
      <c r="J39" s="65">
        <f>VLOOKUP($A39,'Return Data'!$B$7:$R$2700,13,0)</f>
        <v>26.663699999999999</v>
      </c>
      <c r="K39" s="66">
        <f t="shared" ref="K39" si="17">RANK(J39,J$8:J$73,0)</f>
        <v>7</v>
      </c>
      <c r="L39" s="65"/>
      <c r="M39" s="66"/>
      <c r="N39" s="65"/>
      <c r="O39" s="66"/>
      <c r="P39" s="65"/>
      <c r="Q39" s="66"/>
      <c r="R39" s="65">
        <f>VLOOKUP($A39,'Return Data'!$B$7:$R$2700,16,0)</f>
        <v>23.8628</v>
      </c>
      <c r="S39" s="67">
        <f t="shared" si="12"/>
        <v>1</v>
      </c>
    </row>
    <row r="40" spans="1:19" x14ac:dyDescent="0.3">
      <c r="A40" s="63" t="s">
        <v>298</v>
      </c>
      <c r="B40" s="64">
        <f>VLOOKUP($A40,'Return Data'!$B$7:$R$2700,3,0)</f>
        <v>44174</v>
      </c>
      <c r="C40" s="65">
        <f>VLOOKUP($A40,'Return Data'!$B$7:$R$2700,4,0)</f>
        <v>16.670000000000002</v>
      </c>
      <c r="D40" s="65">
        <f>VLOOKUP($A40,'Return Data'!$B$7:$R$2700,10,0)</f>
        <v>20.100899999999999</v>
      </c>
      <c r="E40" s="66">
        <f t="shared" si="5"/>
        <v>29</v>
      </c>
      <c r="F40" s="65">
        <f>VLOOKUP($A40,'Return Data'!$B$7:$R$2700,11,0)</f>
        <v>32.406700000000001</v>
      </c>
      <c r="G40" s="66">
        <f t="shared" si="6"/>
        <v>46</v>
      </c>
      <c r="H40" s="65">
        <f>VLOOKUP($A40,'Return Data'!$B$7:$R$2700,12,0)</f>
        <v>28.825299999999999</v>
      </c>
      <c r="I40" s="66">
        <f t="shared" si="7"/>
        <v>15</v>
      </c>
      <c r="J40" s="65">
        <f>VLOOKUP($A40,'Return Data'!$B$7:$R$2700,13,0)</f>
        <v>15.603300000000001</v>
      </c>
      <c r="K40" s="66">
        <f t="shared" si="8"/>
        <v>35</v>
      </c>
      <c r="L40" s="65">
        <f>VLOOKUP($A40,'Return Data'!$B$7:$R$2700,17,0)</f>
        <v>11.7357</v>
      </c>
      <c r="M40" s="66">
        <f t="shared" si="9"/>
        <v>25</v>
      </c>
      <c r="N40" s="65">
        <f>VLOOKUP($A40,'Return Data'!$B$7:$R$2700,14,0)</f>
        <v>6.0049999999999999</v>
      </c>
      <c r="O40" s="66">
        <f t="shared" si="10"/>
        <v>22</v>
      </c>
      <c r="P40" s="65"/>
      <c r="Q40" s="66"/>
      <c r="R40" s="65">
        <f>VLOOKUP($A40,'Return Data'!$B$7:$R$2700,16,0)</f>
        <v>10.761100000000001</v>
      </c>
      <c r="S40" s="67">
        <f t="shared" si="12"/>
        <v>43</v>
      </c>
    </row>
    <row r="41" spans="1:19" x14ac:dyDescent="0.3">
      <c r="A41" s="63" t="s">
        <v>299</v>
      </c>
      <c r="B41" s="64">
        <f>VLOOKUP($A41,'Return Data'!$B$7:$R$2700,3,0)</f>
        <v>44174</v>
      </c>
      <c r="C41" s="65">
        <f>VLOOKUP($A41,'Return Data'!$B$7:$R$2700,4,0)</f>
        <v>661.57605919255695</v>
      </c>
      <c r="D41" s="65">
        <f>VLOOKUP($A41,'Return Data'!$B$7:$R$2700,10,0)</f>
        <v>20.2898</v>
      </c>
      <c r="E41" s="66">
        <f t="shared" si="5"/>
        <v>26</v>
      </c>
      <c r="F41" s="65">
        <f>VLOOKUP($A41,'Return Data'!$B$7:$R$2700,11,0)</f>
        <v>35.122199999999999</v>
      </c>
      <c r="G41" s="66">
        <f t="shared" si="6"/>
        <v>29</v>
      </c>
      <c r="H41" s="65">
        <f>VLOOKUP($A41,'Return Data'!$B$7:$R$2700,12,0)</f>
        <v>29.346699999999998</v>
      </c>
      <c r="I41" s="66">
        <f t="shared" si="7"/>
        <v>13</v>
      </c>
      <c r="J41" s="65">
        <f>VLOOKUP($A41,'Return Data'!$B$7:$R$2700,13,0)</f>
        <v>17.0063</v>
      </c>
      <c r="K41" s="66">
        <f t="shared" si="8"/>
        <v>28</v>
      </c>
      <c r="L41" s="65">
        <f>VLOOKUP($A41,'Return Data'!$B$7:$R$2700,17,0)</f>
        <v>9.8535000000000004</v>
      </c>
      <c r="M41" s="66">
        <f t="shared" si="9"/>
        <v>39</v>
      </c>
      <c r="N41" s="65">
        <f>VLOOKUP($A41,'Return Data'!$B$7:$R$2700,14,0)</f>
        <v>3.2536999999999998</v>
      </c>
      <c r="O41" s="66">
        <f t="shared" si="10"/>
        <v>39</v>
      </c>
      <c r="P41" s="65">
        <f>VLOOKUP($A41,'Return Data'!$B$7:$R$2700,15,0)</f>
        <v>9.0015999999999998</v>
      </c>
      <c r="Q41" s="66">
        <f t="shared" si="11"/>
        <v>34</v>
      </c>
      <c r="R41" s="65">
        <f>VLOOKUP($A41,'Return Data'!$B$7:$R$2700,16,0)</f>
        <v>18.4893</v>
      </c>
      <c r="S41" s="67">
        <f t="shared" si="12"/>
        <v>9</v>
      </c>
    </row>
    <row r="42" spans="1:19" x14ac:dyDescent="0.3">
      <c r="A42" s="63" t="s">
        <v>300</v>
      </c>
      <c r="B42" s="64">
        <f>VLOOKUP($A42,'Return Data'!$B$7:$R$2700,3,0)</f>
        <v>44174</v>
      </c>
      <c r="C42" s="65">
        <f>VLOOKUP($A42,'Return Data'!$B$7:$R$2700,4,0)</f>
        <v>361.16441386826398</v>
      </c>
      <c r="D42" s="65">
        <f>VLOOKUP($A42,'Return Data'!$B$7:$R$2700,10,0)</f>
        <v>20.052099999999999</v>
      </c>
      <c r="E42" s="66">
        <f t="shared" si="5"/>
        <v>30</v>
      </c>
      <c r="F42" s="65">
        <f>VLOOKUP($A42,'Return Data'!$B$7:$R$2700,11,0)</f>
        <v>34.6569</v>
      </c>
      <c r="G42" s="66">
        <f t="shared" si="6"/>
        <v>32</v>
      </c>
      <c r="H42" s="65">
        <f>VLOOKUP($A42,'Return Data'!$B$7:$R$2700,12,0)</f>
        <v>29.360299999999999</v>
      </c>
      <c r="I42" s="66">
        <f t="shared" si="7"/>
        <v>12</v>
      </c>
      <c r="J42" s="65">
        <f>VLOOKUP($A42,'Return Data'!$B$7:$R$2700,13,0)</f>
        <v>17.299499999999998</v>
      </c>
      <c r="K42" s="66">
        <f t="shared" si="8"/>
        <v>25</v>
      </c>
      <c r="L42" s="65">
        <f>VLOOKUP($A42,'Return Data'!$B$7:$R$2700,17,0)</f>
        <v>10.2287</v>
      </c>
      <c r="M42" s="66">
        <f t="shared" si="9"/>
        <v>37</v>
      </c>
      <c r="N42" s="65">
        <f>VLOOKUP($A42,'Return Data'!$B$7:$R$2700,14,0)</f>
        <v>3.3224</v>
      </c>
      <c r="O42" s="66">
        <f t="shared" si="10"/>
        <v>38</v>
      </c>
      <c r="P42" s="65">
        <f>VLOOKUP($A42,'Return Data'!$B$7:$R$2700,15,0)</f>
        <v>12.188700000000001</v>
      </c>
      <c r="Q42" s="66">
        <f t="shared" si="11"/>
        <v>16</v>
      </c>
      <c r="R42" s="65">
        <f>VLOOKUP($A42,'Return Data'!$B$7:$R$2700,16,0)</f>
        <v>15.622</v>
      </c>
      <c r="S42" s="67">
        <f t="shared" si="12"/>
        <v>19</v>
      </c>
    </row>
    <row r="43" spans="1:19" x14ac:dyDescent="0.3">
      <c r="A43" s="63" t="s">
        <v>301</v>
      </c>
      <c r="B43" s="64">
        <f>VLOOKUP($A43,'Return Data'!$B$7:$R$2700,3,0)</f>
        <v>44174</v>
      </c>
      <c r="C43" s="65">
        <f>VLOOKUP($A43,'Return Data'!$B$7:$R$2700,4,0)</f>
        <v>131.75120000000001</v>
      </c>
      <c r="D43" s="65">
        <f>VLOOKUP($A43,'Return Data'!$B$7:$R$2700,10,0)</f>
        <v>21.094100000000001</v>
      </c>
      <c r="E43" s="66">
        <f t="shared" si="5"/>
        <v>24</v>
      </c>
      <c r="F43" s="65">
        <f>VLOOKUP($A43,'Return Data'!$B$7:$R$2700,11,0)</f>
        <v>54.2622</v>
      </c>
      <c r="G43" s="66">
        <f t="shared" si="6"/>
        <v>1</v>
      </c>
      <c r="H43" s="65">
        <f>VLOOKUP($A43,'Return Data'!$B$7:$R$2700,12,0)</f>
        <v>57.399299999999997</v>
      </c>
      <c r="I43" s="66">
        <f t="shared" si="7"/>
        <v>1</v>
      </c>
      <c r="J43" s="65">
        <f>VLOOKUP($A43,'Return Data'!$B$7:$R$2700,13,0)</f>
        <v>40.568600000000004</v>
      </c>
      <c r="K43" s="66">
        <f t="shared" si="8"/>
        <v>1</v>
      </c>
      <c r="L43" s="65">
        <f>VLOOKUP($A43,'Return Data'!$B$7:$R$2700,17,0)</f>
        <v>22.345099999999999</v>
      </c>
      <c r="M43" s="66">
        <f t="shared" si="9"/>
        <v>3</v>
      </c>
      <c r="N43" s="65">
        <f>VLOOKUP($A43,'Return Data'!$B$7:$R$2700,14,0)</f>
        <v>12.3787</v>
      </c>
      <c r="O43" s="66">
        <f t="shared" si="10"/>
        <v>4</v>
      </c>
      <c r="P43" s="65">
        <f>VLOOKUP($A43,'Return Data'!$B$7:$R$2700,15,0)</f>
        <v>17.482900000000001</v>
      </c>
      <c r="Q43" s="66">
        <f t="shared" si="11"/>
        <v>3</v>
      </c>
      <c r="R43" s="65">
        <f>VLOOKUP($A43,'Return Data'!$B$7:$R$2700,16,0)</f>
        <v>13.26</v>
      </c>
      <c r="S43" s="67">
        <f t="shared" si="12"/>
        <v>27</v>
      </c>
    </row>
    <row r="44" spans="1:19" x14ac:dyDescent="0.3">
      <c r="A44" s="63" t="s">
        <v>302</v>
      </c>
      <c r="B44" s="64">
        <f>VLOOKUP($A44,'Return Data'!$B$7:$R$2700,3,0)</f>
        <v>44174</v>
      </c>
      <c r="C44" s="65">
        <f>VLOOKUP($A44,'Return Data'!$B$7:$R$2700,4,0)</f>
        <v>58.51</v>
      </c>
      <c r="D44" s="65">
        <f>VLOOKUP($A44,'Return Data'!$B$7:$R$2700,10,0)</f>
        <v>22.662500000000001</v>
      </c>
      <c r="E44" s="66">
        <f t="shared" si="5"/>
        <v>9</v>
      </c>
      <c r="F44" s="65">
        <f>VLOOKUP($A44,'Return Data'!$B$7:$R$2700,11,0)</f>
        <v>35.127000000000002</v>
      </c>
      <c r="G44" s="66">
        <f t="shared" si="6"/>
        <v>28</v>
      </c>
      <c r="H44" s="65">
        <f>VLOOKUP($A44,'Return Data'!$B$7:$R$2700,12,0)</f>
        <v>31.1295</v>
      </c>
      <c r="I44" s="66">
        <f t="shared" si="7"/>
        <v>10</v>
      </c>
      <c r="J44" s="65">
        <f>VLOOKUP($A44,'Return Data'!$B$7:$R$2700,13,0)</f>
        <v>13.3695</v>
      </c>
      <c r="K44" s="66">
        <f t="shared" si="8"/>
        <v>42</v>
      </c>
      <c r="L44" s="65">
        <f>VLOOKUP($A44,'Return Data'!$B$7:$R$2700,17,0)</f>
        <v>5.9581999999999997</v>
      </c>
      <c r="M44" s="66">
        <f t="shared" si="9"/>
        <v>55</v>
      </c>
      <c r="N44" s="65">
        <f>VLOOKUP($A44,'Return Data'!$B$7:$R$2700,14,0)</f>
        <v>4.0759999999999996</v>
      </c>
      <c r="O44" s="66">
        <f t="shared" si="10"/>
        <v>31</v>
      </c>
      <c r="P44" s="65">
        <f>VLOOKUP($A44,'Return Data'!$B$7:$R$2700,15,0)</f>
        <v>9.6530000000000005</v>
      </c>
      <c r="Q44" s="66">
        <f t="shared" si="11"/>
        <v>30</v>
      </c>
      <c r="R44" s="65">
        <f>VLOOKUP($A44,'Return Data'!$B$7:$R$2700,16,0)</f>
        <v>15.702500000000001</v>
      </c>
      <c r="S44" s="67">
        <f t="shared" si="12"/>
        <v>18</v>
      </c>
    </row>
    <row r="45" spans="1:19" x14ac:dyDescent="0.3">
      <c r="A45" s="63" t="s">
        <v>373</v>
      </c>
      <c r="B45" s="64">
        <f>VLOOKUP($A45,'Return Data'!$B$7:$R$2700,3,0)</f>
        <v>44174</v>
      </c>
      <c r="C45" s="65">
        <f>VLOOKUP($A45,'Return Data'!$B$7:$R$2700,4,0)</f>
        <v>512.04778178150502</v>
      </c>
      <c r="D45" s="65">
        <f>VLOOKUP($A45,'Return Data'!$B$7:$R$2700,10,0)</f>
        <v>17.898499999999999</v>
      </c>
      <c r="E45" s="66">
        <f t="shared" si="5"/>
        <v>54</v>
      </c>
      <c r="F45" s="65">
        <f>VLOOKUP($A45,'Return Data'!$B$7:$R$2700,11,0)</f>
        <v>33.221699999999998</v>
      </c>
      <c r="G45" s="66">
        <f t="shared" si="6"/>
        <v>42</v>
      </c>
      <c r="H45" s="65">
        <f>VLOOKUP($A45,'Return Data'!$B$7:$R$2700,12,0)</f>
        <v>29.193000000000001</v>
      </c>
      <c r="I45" s="66">
        <f t="shared" si="7"/>
        <v>14</v>
      </c>
      <c r="J45" s="65">
        <f>VLOOKUP($A45,'Return Data'!$B$7:$R$2700,13,0)</f>
        <v>17.052700000000002</v>
      </c>
      <c r="K45" s="66">
        <f t="shared" si="8"/>
        <v>27</v>
      </c>
      <c r="L45" s="65">
        <f>VLOOKUP($A45,'Return Data'!$B$7:$R$2700,17,0)</f>
        <v>11.343400000000001</v>
      </c>
      <c r="M45" s="66">
        <f t="shared" si="9"/>
        <v>28</v>
      </c>
      <c r="N45" s="65">
        <f>VLOOKUP($A45,'Return Data'!$B$7:$R$2700,14,0)</f>
        <v>4.3216000000000001</v>
      </c>
      <c r="O45" s="66">
        <f t="shared" si="10"/>
        <v>30</v>
      </c>
      <c r="P45" s="65">
        <f>VLOOKUP($A45,'Return Data'!$B$7:$R$2700,15,0)</f>
        <v>9.0297999999999998</v>
      </c>
      <c r="Q45" s="66">
        <f t="shared" si="11"/>
        <v>33</v>
      </c>
      <c r="R45" s="65">
        <f>VLOOKUP($A45,'Return Data'!$B$7:$R$2700,16,0)</f>
        <v>15.2605</v>
      </c>
      <c r="S45" s="67">
        <f t="shared" si="12"/>
        <v>20</v>
      </c>
    </row>
    <row r="46" spans="1:19" x14ac:dyDescent="0.3">
      <c r="A46" s="63" t="s">
        <v>304</v>
      </c>
      <c r="B46" s="64">
        <f>VLOOKUP($A46,'Return Data'!$B$7:$R$2700,3,0)</f>
        <v>44174</v>
      </c>
      <c r="C46" s="65">
        <f>VLOOKUP($A46,'Return Data'!$B$7:$R$2700,4,0)</f>
        <v>17.382300000000001</v>
      </c>
      <c r="D46" s="65">
        <f>VLOOKUP($A46,'Return Data'!$B$7:$R$2700,10,0)</f>
        <v>21.922000000000001</v>
      </c>
      <c r="E46" s="66">
        <f t="shared" si="5"/>
        <v>16</v>
      </c>
      <c r="F46" s="65">
        <f>VLOOKUP($A46,'Return Data'!$B$7:$R$2700,11,0)</f>
        <v>47.778500000000001</v>
      </c>
      <c r="G46" s="66">
        <f t="shared" si="6"/>
        <v>5</v>
      </c>
      <c r="H46" s="65">
        <f>VLOOKUP($A46,'Return Data'!$B$7:$R$2700,12,0)</f>
        <v>34.691200000000002</v>
      </c>
      <c r="I46" s="66">
        <f t="shared" si="7"/>
        <v>6</v>
      </c>
      <c r="J46" s="65">
        <f>VLOOKUP($A46,'Return Data'!$B$7:$R$2700,13,0)</f>
        <v>25.836500000000001</v>
      </c>
      <c r="K46" s="66">
        <f t="shared" si="8"/>
        <v>9</v>
      </c>
      <c r="L46" s="65">
        <f>VLOOKUP($A46,'Return Data'!$B$7:$R$2700,17,0)</f>
        <v>20.015699999999999</v>
      </c>
      <c r="M46" s="66">
        <f t="shared" si="9"/>
        <v>7</v>
      </c>
      <c r="N46" s="65">
        <f>VLOOKUP($A46,'Return Data'!$B$7:$R$2700,14,0)</f>
        <v>6.2152000000000003</v>
      </c>
      <c r="O46" s="66">
        <f t="shared" si="10"/>
        <v>20</v>
      </c>
      <c r="P46" s="65"/>
      <c r="Q46" s="66"/>
      <c r="R46" s="65">
        <f>VLOOKUP($A46,'Return Data'!$B$7:$R$2700,16,0)</f>
        <v>12.4945</v>
      </c>
      <c r="S46" s="67">
        <f t="shared" si="12"/>
        <v>31</v>
      </c>
    </row>
    <row r="47" spans="1:19" x14ac:dyDescent="0.3">
      <c r="A47" s="63" t="s">
        <v>305</v>
      </c>
      <c r="B47" s="64">
        <f>VLOOKUP($A47,'Return Data'!$B$7:$R$2700,3,0)</f>
        <v>44174</v>
      </c>
      <c r="C47" s="65">
        <f>VLOOKUP($A47,'Return Data'!$B$7:$R$2700,4,0)</f>
        <v>18.0684</v>
      </c>
      <c r="D47" s="65">
        <f>VLOOKUP($A47,'Return Data'!$B$7:$R$2700,10,0)</f>
        <v>21.598199999999999</v>
      </c>
      <c r="E47" s="66">
        <f t="shared" si="5"/>
        <v>19</v>
      </c>
      <c r="F47" s="65">
        <f>VLOOKUP($A47,'Return Data'!$B$7:$R$2700,11,0)</f>
        <v>48.131999999999998</v>
      </c>
      <c r="G47" s="66">
        <f t="shared" si="6"/>
        <v>4</v>
      </c>
      <c r="H47" s="65">
        <f>VLOOKUP($A47,'Return Data'!$B$7:$R$2700,12,0)</f>
        <v>36.028500000000001</v>
      </c>
      <c r="I47" s="66">
        <f t="shared" si="7"/>
        <v>3</v>
      </c>
      <c r="J47" s="65">
        <f>VLOOKUP($A47,'Return Data'!$B$7:$R$2700,13,0)</f>
        <v>26.021100000000001</v>
      </c>
      <c r="K47" s="66">
        <f t="shared" si="8"/>
        <v>8</v>
      </c>
      <c r="L47" s="65">
        <f>VLOOKUP($A47,'Return Data'!$B$7:$R$2700,17,0)</f>
        <v>20.119499999999999</v>
      </c>
      <c r="M47" s="66">
        <f t="shared" si="9"/>
        <v>6</v>
      </c>
      <c r="N47" s="65">
        <f>VLOOKUP($A47,'Return Data'!$B$7:$R$2700,14,0)</f>
        <v>5.9964000000000004</v>
      </c>
      <c r="O47" s="66">
        <f t="shared" si="10"/>
        <v>23</v>
      </c>
      <c r="P47" s="65">
        <f>VLOOKUP($A47,'Return Data'!$B$7:$R$2700,15,0)</f>
        <v>13.8012</v>
      </c>
      <c r="Q47" s="66">
        <f t="shared" si="11"/>
        <v>7</v>
      </c>
      <c r="R47" s="65">
        <f>VLOOKUP($A47,'Return Data'!$B$7:$R$2700,16,0)</f>
        <v>10.8977</v>
      </c>
      <c r="S47" s="67">
        <f t="shared" si="12"/>
        <v>40</v>
      </c>
    </row>
    <row r="48" spans="1:19" x14ac:dyDescent="0.3">
      <c r="A48" s="63" t="s">
        <v>306</v>
      </c>
      <c r="B48" s="64">
        <f>VLOOKUP($A48,'Return Data'!$B$7:$R$2700,3,0)</f>
        <v>44174</v>
      </c>
      <c r="C48" s="65">
        <f>VLOOKUP($A48,'Return Data'!$B$7:$R$2700,4,0)</f>
        <v>16.984999999999999</v>
      </c>
      <c r="D48" s="65">
        <f>VLOOKUP($A48,'Return Data'!$B$7:$R$2700,10,0)</f>
        <v>21.843599999999999</v>
      </c>
      <c r="E48" s="66">
        <f t="shared" si="5"/>
        <v>17</v>
      </c>
      <c r="F48" s="65">
        <f>VLOOKUP($A48,'Return Data'!$B$7:$R$2700,11,0)</f>
        <v>49.182299999999998</v>
      </c>
      <c r="G48" s="66">
        <f t="shared" si="6"/>
        <v>3</v>
      </c>
      <c r="H48" s="65">
        <f>VLOOKUP($A48,'Return Data'!$B$7:$R$2700,12,0)</f>
        <v>34.896900000000002</v>
      </c>
      <c r="I48" s="66">
        <f t="shared" si="7"/>
        <v>5</v>
      </c>
      <c r="J48" s="65">
        <f>VLOOKUP($A48,'Return Data'!$B$7:$R$2700,13,0)</f>
        <v>22.551300000000001</v>
      </c>
      <c r="K48" s="66">
        <f t="shared" si="8"/>
        <v>12</v>
      </c>
      <c r="L48" s="65">
        <f>VLOOKUP($A48,'Return Data'!$B$7:$R$2700,17,0)</f>
        <v>18.061699999999998</v>
      </c>
      <c r="M48" s="66">
        <f t="shared" si="9"/>
        <v>9</v>
      </c>
      <c r="N48" s="65">
        <f>VLOOKUP($A48,'Return Data'!$B$7:$R$2700,14,0)</f>
        <v>4.4383999999999997</v>
      </c>
      <c r="O48" s="66">
        <f t="shared" si="10"/>
        <v>27</v>
      </c>
      <c r="P48" s="65">
        <f>VLOOKUP($A48,'Return Data'!$B$7:$R$2700,15,0)</f>
        <v>12.196999999999999</v>
      </c>
      <c r="Q48" s="66">
        <f t="shared" si="11"/>
        <v>15</v>
      </c>
      <c r="R48" s="65">
        <f>VLOOKUP($A48,'Return Data'!$B$7:$R$2700,16,0)</f>
        <v>9.5824999999999996</v>
      </c>
      <c r="S48" s="67">
        <f t="shared" si="12"/>
        <v>46</v>
      </c>
    </row>
    <row r="49" spans="1:19" x14ac:dyDescent="0.3">
      <c r="A49" s="63" t="s">
        <v>307</v>
      </c>
      <c r="B49" s="64">
        <f>VLOOKUP($A49,'Return Data'!$B$7:$R$2700,3,0)</f>
        <v>44174</v>
      </c>
      <c r="C49" s="65">
        <f>VLOOKUP($A49,'Return Data'!$B$7:$R$2700,4,0)</f>
        <v>17.909400000000002</v>
      </c>
      <c r="D49" s="65">
        <f>VLOOKUP($A49,'Return Data'!$B$7:$R$2700,10,0)</f>
        <v>21.671299999999999</v>
      </c>
      <c r="E49" s="66">
        <f t="shared" si="5"/>
        <v>18</v>
      </c>
      <c r="F49" s="65">
        <f>VLOOKUP($A49,'Return Data'!$B$7:$R$2700,11,0)</f>
        <v>46.602499999999999</v>
      </c>
      <c r="G49" s="66">
        <f t="shared" si="6"/>
        <v>7</v>
      </c>
      <c r="H49" s="65">
        <f>VLOOKUP($A49,'Return Data'!$B$7:$R$2700,12,0)</f>
        <v>28.520099999999999</v>
      </c>
      <c r="I49" s="66">
        <f t="shared" si="7"/>
        <v>18</v>
      </c>
      <c r="J49" s="65">
        <f>VLOOKUP($A49,'Return Data'!$B$7:$R$2700,13,0)</f>
        <v>29.355499999999999</v>
      </c>
      <c r="K49" s="66">
        <f t="shared" si="8"/>
        <v>5</v>
      </c>
      <c r="L49" s="65">
        <f>VLOOKUP($A49,'Return Data'!$B$7:$R$2700,17,0)</f>
        <v>21.8536</v>
      </c>
      <c r="M49" s="66">
        <f t="shared" si="9"/>
        <v>4</v>
      </c>
      <c r="N49" s="65">
        <f>VLOOKUP($A49,'Return Data'!$B$7:$R$2700,14,0)</f>
        <v>10.553800000000001</v>
      </c>
      <c r="O49" s="66">
        <f t="shared" si="10"/>
        <v>7</v>
      </c>
      <c r="P49" s="65"/>
      <c r="Q49" s="66"/>
      <c r="R49" s="65">
        <f>VLOOKUP($A49,'Return Data'!$B$7:$R$2700,16,0)</f>
        <v>17.078299999999999</v>
      </c>
      <c r="S49" s="67">
        <f t="shared" si="12"/>
        <v>15</v>
      </c>
    </row>
    <row r="50" spans="1:19" x14ac:dyDescent="0.3">
      <c r="A50" s="63" t="s">
        <v>308</v>
      </c>
      <c r="B50" s="64">
        <f>VLOOKUP($A50,'Return Data'!$B$7:$R$2700,3,0)</f>
        <v>44174</v>
      </c>
      <c r="C50" s="65">
        <f>VLOOKUP($A50,'Return Data'!$B$7:$R$2700,4,0)</f>
        <v>13.1104</v>
      </c>
      <c r="D50" s="65">
        <f>VLOOKUP($A50,'Return Data'!$B$7:$R$2700,10,0)</f>
        <v>22.2654</v>
      </c>
      <c r="E50" s="66">
        <f t="shared" si="5"/>
        <v>12</v>
      </c>
      <c r="F50" s="65">
        <f>VLOOKUP($A50,'Return Data'!$B$7:$R$2700,11,0)</f>
        <v>37.488999999999997</v>
      </c>
      <c r="G50" s="66">
        <f t="shared" si="6"/>
        <v>20</v>
      </c>
      <c r="H50" s="65">
        <f>VLOOKUP($A50,'Return Data'!$B$7:$R$2700,12,0)</f>
        <v>25.3948</v>
      </c>
      <c r="I50" s="66">
        <f t="shared" si="7"/>
        <v>30</v>
      </c>
      <c r="J50" s="65">
        <f>VLOOKUP($A50,'Return Data'!$B$7:$R$2700,13,0)</f>
        <v>20.285499999999999</v>
      </c>
      <c r="K50" s="66">
        <f t="shared" si="8"/>
        <v>15</v>
      </c>
      <c r="L50" s="65">
        <f>VLOOKUP($A50,'Return Data'!$B$7:$R$2700,17,0)</f>
        <v>16.213000000000001</v>
      </c>
      <c r="M50" s="66">
        <f t="shared" ref="M50" si="18">RANK(L50,L$8:L$73,0)</f>
        <v>14</v>
      </c>
      <c r="N50" s="65"/>
      <c r="O50" s="66"/>
      <c r="P50" s="65"/>
      <c r="Q50" s="66"/>
      <c r="R50" s="65">
        <f>VLOOKUP($A50,'Return Data'!$B$7:$R$2700,16,0)</f>
        <v>11.945499999999999</v>
      </c>
      <c r="S50" s="67">
        <f t="shared" si="12"/>
        <v>34</v>
      </c>
    </row>
    <row r="51" spans="1:19" x14ac:dyDescent="0.3">
      <c r="A51" s="63" t="s">
        <v>309</v>
      </c>
      <c r="B51" s="64">
        <f>VLOOKUP($A51,'Return Data'!$B$7:$R$2700,3,0)</f>
        <v>44174</v>
      </c>
      <c r="C51" s="65">
        <f>VLOOKUP($A51,'Return Data'!$B$7:$R$2700,4,0)</f>
        <v>11.986599999999999</v>
      </c>
      <c r="D51" s="65">
        <f>VLOOKUP($A51,'Return Data'!$B$7:$R$2700,10,0)</f>
        <v>16.207799999999999</v>
      </c>
      <c r="E51" s="66">
        <f t="shared" si="5"/>
        <v>59</v>
      </c>
      <c r="F51" s="65">
        <f>VLOOKUP($A51,'Return Data'!$B$7:$R$2700,11,0)</f>
        <v>31.8643</v>
      </c>
      <c r="G51" s="66">
        <f t="shared" si="6"/>
        <v>49</v>
      </c>
      <c r="H51" s="65">
        <f>VLOOKUP($A51,'Return Data'!$B$7:$R$2700,12,0)</f>
        <v>20.419899999999998</v>
      </c>
      <c r="I51" s="66">
        <f t="shared" si="7"/>
        <v>52</v>
      </c>
      <c r="J51" s="65">
        <f>VLOOKUP($A51,'Return Data'!$B$7:$R$2700,13,0)</f>
        <v>13.443899999999999</v>
      </c>
      <c r="K51" s="66">
        <f t="shared" si="8"/>
        <v>41</v>
      </c>
      <c r="L51" s="65">
        <f>VLOOKUP($A51,'Return Data'!$B$7:$R$2700,17,0)</f>
        <v>13.9475</v>
      </c>
      <c r="M51" s="66">
        <f t="shared" si="9"/>
        <v>20</v>
      </c>
      <c r="N51" s="65"/>
      <c r="O51" s="66"/>
      <c r="P51" s="65"/>
      <c r="Q51" s="66"/>
      <c r="R51" s="65">
        <f>VLOOKUP($A51,'Return Data'!$B$7:$R$2700,16,0)</f>
        <v>6.9234</v>
      </c>
      <c r="S51" s="67">
        <f t="shared" si="12"/>
        <v>51</v>
      </c>
    </row>
    <row r="52" spans="1:19" x14ac:dyDescent="0.3">
      <c r="A52" s="63" t="s">
        <v>310</v>
      </c>
      <c r="B52" s="64">
        <f>VLOOKUP($A52,'Return Data'!$B$7:$R$2700,3,0)</f>
        <v>44174</v>
      </c>
      <c r="C52" s="65">
        <f>VLOOKUP($A52,'Return Data'!$B$7:$R$2700,4,0)</f>
        <v>54.1419</v>
      </c>
      <c r="D52" s="65">
        <f>VLOOKUP($A52,'Return Data'!$B$7:$R$2700,10,0)</f>
        <v>23.6187</v>
      </c>
      <c r="E52" s="66">
        <f t="shared" si="5"/>
        <v>4</v>
      </c>
      <c r="F52" s="65">
        <f>VLOOKUP($A52,'Return Data'!$B$7:$R$2700,11,0)</f>
        <v>49.326099999999997</v>
      </c>
      <c r="G52" s="66">
        <f t="shared" si="6"/>
        <v>2</v>
      </c>
      <c r="H52" s="65">
        <f>VLOOKUP($A52,'Return Data'!$B$7:$R$2700,12,0)</f>
        <v>35.671199999999999</v>
      </c>
      <c r="I52" s="66">
        <f t="shared" si="7"/>
        <v>4</v>
      </c>
      <c r="J52" s="65">
        <f>VLOOKUP($A52,'Return Data'!$B$7:$R$2700,13,0)</f>
        <v>36.787599999999998</v>
      </c>
      <c r="K52" s="66">
        <f t="shared" si="8"/>
        <v>3</v>
      </c>
      <c r="L52" s="65">
        <f>VLOOKUP($A52,'Return Data'!$B$7:$R$2700,17,0)</f>
        <v>28.174099999999999</v>
      </c>
      <c r="M52" s="66">
        <f t="shared" si="9"/>
        <v>2</v>
      </c>
      <c r="N52" s="65">
        <f>VLOOKUP($A52,'Return Data'!$B$7:$R$2700,14,0)</f>
        <v>13.1707</v>
      </c>
      <c r="O52" s="66">
        <f t="shared" si="10"/>
        <v>2</v>
      </c>
      <c r="P52" s="65">
        <f>VLOOKUP($A52,'Return Data'!$B$7:$R$2700,15,0)</f>
        <v>19.742100000000001</v>
      </c>
      <c r="Q52" s="66">
        <f t="shared" si="11"/>
        <v>1</v>
      </c>
      <c r="R52" s="65">
        <f>VLOOKUP($A52,'Return Data'!$B$7:$R$2700,16,0)</f>
        <v>21.415600000000001</v>
      </c>
      <c r="S52" s="67">
        <f t="shared" si="12"/>
        <v>4</v>
      </c>
    </row>
    <row r="53" spans="1:19" x14ac:dyDescent="0.3">
      <c r="A53" s="63" t="s">
        <v>311</v>
      </c>
      <c r="B53" s="64">
        <f>VLOOKUP($A53,'Return Data'!$B$7:$R$2700,3,0)</f>
        <v>44174</v>
      </c>
      <c r="C53" s="65">
        <f>VLOOKUP($A53,'Return Data'!$B$7:$R$2700,4,0)</f>
        <v>38.079000000000001</v>
      </c>
      <c r="D53" s="65">
        <f>VLOOKUP($A53,'Return Data'!$B$7:$R$2700,10,0)</f>
        <v>21.519500000000001</v>
      </c>
      <c r="E53" s="66">
        <f t="shared" si="5"/>
        <v>20</v>
      </c>
      <c r="F53" s="65">
        <f>VLOOKUP($A53,'Return Data'!$B$7:$R$2700,11,0)</f>
        <v>46.814</v>
      </c>
      <c r="G53" s="66">
        <f t="shared" si="6"/>
        <v>6</v>
      </c>
      <c r="H53" s="65">
        <f>VLOOKUP($A53,'Return Data'!$B$7:$R$2700,12,0)</f>
        <v>36.5411</v>
      </c>
      <c r="I53" s="66">
        <f t="shared" si="7"/>
        <v>2</v>
      </c>
      <c r="J53" s="65">
        <f>VLOOKUP($A53,'Return Data'!$B$7:$R$2700,13,0)</f>
        <v>38.334299999999999</v>
      </c>
      <c r="K53" s="66">
        <f t="shared" si="8"/>
        <v>2</v>
      </c>
      <c r="L53" s="65">
        <f>VLOOKUP($A53,'Return Data'!$B$7:$R$2700,17,0)</f>
        <v>31.1572</v>
      </c>
      <c r="M53" s="66">
        <f t="shared" si="9"/>
        <v>1</v>
      </c>
      <c r="N53" s="65">
        <f>VLOOKUP($A53,'Return Data'!$B$7:$R$2700,14,0)</f>
        <v>16.188700000000001</v>
      </c>
      <c r="O53" s="66">
        <f t="shared" si="10"/>
        <v>1</v>
      </c>
      <c r="P53" s="65">
        <f>VLOOKUP($A53,'Return Data'!$B$7:$R$2700,15,0)</f>
        <v>19.4587</v>
      </c>
      <c r="Q53" s="66">
        <f t="shared" si="11"/>
        <v>2</v>
      </c>
      <c r="R53" s="65">
        <f>VLOOKUP($A53,'Return Data'!$B$7:$R$2700,16,0)</f>
        <v>22.062100000000001</v>
      </c>
      <c r="S53" s="67">
        <f t="shared" si="12"/>
        <v>3</v>
      </c>
    </row>
    <row r="54" spans="1:19" x14ac:dyDescent="0.3">
      <c r="A54" s="63" t="s">
        <v>312</v>
      </c>
      <c r="B54" s="64">
        <f>VLOOKUP($A54,'Return Data'!$B$7:$R$2700,3,0)</f>
        <v>44174</v>
      </c>
      <c r="C54" s="65">
        <f>VLOOKUP($A54,'Return Data'!$B$7:$R$2700,4,0)</f>
        <v>12.658300000000001</v>
      </c>
      <c r="D54" s="65">
        <f>VLOOKUP($A54,'Return Data'!$B$7:$R$2700,10,0)</f>
        <v>15.4428</v>
      </c>
      <c r="E54" s="66">
        <f t="shared" si="5"/>
        <v>61</v>
      </c>
      <c r="F54" s="65">
        <f>VLOOKUP($A54,'Return Data'!$B$7:$R$2700,11,0)</f>
        <v>27.835799999999999</v>
      </c>
      <c r="G54" s="66">
        <f t="shared" si="6"/>
        <v>61</v>
      </c>
      <c r="H54" s="65">
        <f>VLOOKUP($A54,'Return Data'!$B$7:$R$2700,12,0)</f>
        <v>22.697199999999999</v>
      </c>
      <c r="I54" s="66">
        <f t="shared" si="7"/>
        <v>43</v>
      </c>
      <c r="J54" s="65">
        <f>VLOOKUP($A54,'Return Data'!$B$7:$R$2700,13,0)</f>
        <v>15.8803</v>
      </c>
      <c r="K54" s="66">
        <f t="shared" si="8"/>
        <v>34</v>
      </c>
      <c r="L54" s="65"/>
      <c r="M54" s="66"/>
      <c r="N54" s="65"/>
      <c r="O54" s="66"/>
      <c r="P54" s="65"/>
      <c r="Q54" s="66"/>
      <c r="R54" s="65">
        <f>VLOOKUP($A54,'Return Data'!$B$7:$R$2700,16,0)</f>
        <v>13.404500000000001</v>
      </c>
      <c r="S54" s="67">
        <f t="shared" si="12"/>
        <v>26</v>
      </c>
    </row>
    <row r="55" spans="1:19" x14ac:dyDescent="0.3">
      <c r="A55" s="63" t="s">
        <v>313</v>
      </c>
      <c r="B55" s="64">
        <f>VLOOKUP($A55,'Return Data'!$B$7:$R$2700,3,0)</f>
        <v>44174</v>
      </c>
      <c r="C55" s="65">
        <f>VLOOKUP($A55,'Return Data'!$B$7:$R$2700,4,0)</f>
        <v>109.3205</v>
      </c>
      <c r="D55" s="65">
        <f>VLOOKUP($A55,'Return Data'!$B$7:$R$2700,10,0)</f>
        <v>18.917200000000001</v>
      </c>
      <c r="E55" s="66">
        <f t="shared" si="5"/>
        <v>43</v>
      </c>
      <c r="F55" s="65">
        <f>VLOOKUP($A55,'Return Data'!$B$7:$R$2700,11,0)</f>
        <v>33.856699999999996</v>
      </c>
      <c r="G55" s="66">
        <f t="shared" si="6"/>
        <v>37</v>
      </c>
      <c r="H55" s="65">
        <f>VLOOKUP($A55,'Return Data'!$B$7:$R$2700,12,0)</f>
        <v>18.986599999999999</v>
      </c>
      <c r="I55" s="66">
        <f t="shared" si="7"/>
        <v>56</v>
      </c>
      <c r="J55" s="65">
        <f>VLOOKUP($A55,'Return Data'!$B$7:$R$2700,13,0)</f>
        <v>8.4728999999999992</v>
      </c>
      <c r="K55" s="66">
        <f t="shared" si="8"/>
        <v>60</v>
      </c>
      <c r="L55" s="65">
        <f>VLOOKUP($A55,'Return Data'!$B$7:$R$2700,17,0)</f>
        <v>8.0047999999999995</v>
      </c>
      <c r="M55" s="66">
        <f t="shared" si="9"/>
        <v>48</v>
      </c>
      <c r="N55" s="65">
        <f>VLOOKUP($A55,'Return Data'!$B$7:$R$2700,14,0)</f>
        <v>1.748</v>
      </c>
      <c r="O55" s="66">
        <f t="shared" si="10"/>
        <v>44</v>
      </c>
      <c r="P55" s="65">
        <f>VLOOKUP($A55,'Return Data'!$B$7:$R$2700,15,0)</f>
        <v>9.2078000000000007</v>
      </c>
      <c r="Q55" s="66">
        <f t="shared" si="11"/>
        <v>31</v>
      </c>
      <c r="R55" s="65">
        <f>VLOOKUP($A55,'Return Data'!$B$7:$R$2700,16,0)</f>
        <v>14.494</v>
      </c>
      <c r="S55" s="67">
        <f t="shared" si="12"/>
        <v>22</v>
      </c>
    </row>
    <row r="56" spans="1:19" x14ac:dyDescent="0.3">
      <c r="A56" s="63" t="s">
        <v>314</v>
      </c>
      <c r="B56" s="64">
        <f>VLOOKUP($A56,'Return Data'!$B$7:$R$2700,3,0)</f>
        <v>44174</v>
      </c>
      <c r="C56" s="65">
        <f>VLOOKUP($A56,'Return Data'!$B$7:$R$2700,4,0)</f>
        <v>10.4191</v>
      </c>
      <c r="D56" s="65">
        <f>VLOOKUP($A56,'Return Data'!$B$7:$R$2700,10,0)</f>
        <v>23.247499999999999</v>
      </c>
      <c r="E56" s="66">
        <f t="shared" si="5"/>
        <v>5</v>
      </c>
      <c r="F56" s="65">
        <f>VLOOKUP($A56,'Return Data'!$B$7:$R$2700,11,0)</f>
        <v>40.734000000000002</v>
      </c>
      <c r="G56" s="66">
        <f t="shared" si="6"/>
        <v>13</v>
      </c>
      <c r="H56" s="65">
        <f>VLOOKUP($A56,'Return Data'!$B$7:$R$2700,12,0)</f>
        <v>22.945</v>
      </c>
      <c r="I56" s="66">
        <f t="shared" si="7"/>
        <v>40</v>
      </c>
      <c r="J56" s="65">
        <f>VLOOKUP($A56,'Return Data'!$B$7:$R$2700,13,0)</f>
        <v>17.8658</v>
      </c>
      <c r="K56" s="66">
        <f t="shared" si="8"/>
        <v>22</v>
      </c>
      <c r="L56" s="65">
        <f>VLOOKUP($A56,'Return Data'!$B$7:$R$2700,17,0)</f>
        <v>1.97</v>
      </c>
      <c r="M56" s="66">
        <f t="shared" si="9"/>
        <v>60</v>
      </c>
      <c r="N56" s="65">
        <f>VLOOKUP($A56,'Return Data'!$B$7:$R$2700,14,0)</f>
        <v>-9.2815999999999992</v>
      </c>
      <c r="O56" s="66">
        <f t="shared" si="10"/>
        <v>52</v>
      </c>
      <c r="P56" s="65"/>
      <c r="Q56" s="66"/>
      <c r="R56" s="65">
        <f>VLOOKUP($A56,'Return Data'!$B$7:$R$2700,16,0)</f>
        <v>1.0163</v>
      </c>
      <c r="S56" s="67">
        <f t="shared" si="12"/>
        <v>59</v>
      </c>
    </row>
    <row r="57" spans="1:19" x14ac:dyDescent="0.3">
      <c r="A57" s="63" t="s">
        <v>315</v>
      </c>
      <c r="B57" s="64">
        <f>VLOOKUP($A57,'Return Data'!$B$7:$R$2700,3,0)</f>
        <v>44174</v>
      </c>
      <c r="C57" s="65">
        <f>VLOOKUP($A57,'Return Data'!$B$7:$R$2700,4,0)</f>
        <v>8.9131999999999998</v>
      </c>
      <c r="D57" s="65">
        <f>VLOOKUP($A57,'Return Data'!$B$7:$R$2700,10,0)</f>
        <v>24.203299999999999</v>
      </c>
      <c r="E57" s="66">
        <f t="shared" si="5"/>
        <v>3</v>
      </c>
      <c r="F57" s="65">
        <f>VLOOKUP($A57,'Return Data'!$B$7:$R$2700,11,0)</f>
        <v>42.399299999999997</v>
      </c>
      <c r="G57" s="66">
        <f t="shared" si="6"/>
        <v>10</v>
      </c>
      <c r="H57" s="65">
        <f>VLOOKUP($A57,'Return Data'!$B$7:$R$2700,12,0)</f>
        <v>22.913599999999999</v>
      </c>
      <c r="I57" s="66">
        <f t="shared" si="7"/>
        <v>41</v>
      </c>
      <c r="J57" s="65">
        <f>VLOOKUP($A57,'Return Data'!$B$7:$R$2700,13,0)</f>
        <v>17.3886</v>
      </c>
      <c r="K57" s="66">
        <f t="shared" si="8"/>
        <v>23</v>
      </c>
      <c r="L57" s="65">
        <f>VLOOKUP($A57,'Return Data'!$B$7:$R$2700,17,0)</f>
        <v>2.2690999999999999</v>
      </c>
      <c r="M57" s="66">
        <f t="shared" si="9"/>
        <v>59</v>
      </c>
      <c r="N57" s="65">
        <f>VLOOKUP($A57,'Return Data'!$B$7:$R$2700,14,0)</f>
        <v>-8.9253</v>
      </c>
      <c r="O57" s="66">
        <f t="shared" si="10"/>
        <v>51</v>
      </c>
      <c r="P57" s="65"/>
      <c r="Q57" s="66"/>
      <c r="R57" s="65">
        <f>VLOOKUP($A57,'Return Data'!$B$7:$R$2700,16,0)</f>
        <v>-3.0493999999999999</v>
      </c>
      <c r="S57" s="67">
        <f t="shared" si="12"/>
        <v>63</v>
      </c>
    </row>
    <row r="58" spans="1:19" x14ac:dyDescent="0.3">
      <c r="A58" s="63" t="s">
        <v>316</v>
      </c>
      <c r="B58" s="64">
        <f>VLOOKUP($A58,'Return Data'!$B$7:$R$2700,3,0)</f>
        <v>44174</v>
      </c>
      <c r="C58" s="65">
        <f>VLOOKUP($A58,'Return Data'!$B$7:$R$2700,4,0)</f>
        <v>7.9547999999999996</v>
      </c>
      <c r="D58" s="65">
        <f>VLOOKUP($A58,'Return Data'!$B$7:$R$2700,10,0)</f>
        <v>23.2118</v>
      </c>
      <c r="E58" s="66">
        <f t="shared" si="5"/>
        <v>6</v>
      </c>
      <c r="F58" s="65">
        <f>VLOOKUP($A58,'Return Data'!$B$7:$R$2700,11,0)</f>
        <v>43.115699999999997</v>
      </c>
      <c r="G58" s="66">
        <f t="shared" si="6"/>
        <v>8</v>
      </c>
      <c r="H58" s="65">
        <f>VLOOKUP($A58,'Return Data'!$B$7:$R$2700,12,0)</f>
        <v>21.428799999999999</v>
      </c>
      <c r="I58" s="66">
        <f t="shared" si="7"/>
        <v>51</v>
      </c>
      <c r="J58" s="65">
        <f>VLOOKUP($A58,'Return Data'!$B$7:$R$2700,13,0)</f>
        <v>14.6737</v>
      </c>
      <c r="K58" s="66">
        <f t="shared" si="8"/>
        <v>36</v>
      </c>
      <c r="L58" s="65">
        <f>VLOOKUP($A58,'Return Data'!$B$7:$R$2700,17,0)</f>
        <v>0.46139999999999998</v>
      </c>
      <c r="M58" s="66">
        <f t="shared" si="9"/>
        <v>63</v>
      </c>
      <c r="N58" s="65"/>
      <c r="O58" s="66"/>
      <c r="P58" s="65"/>
      <c r="Q58" s="66"/>
      <c r="R58" s="65">
        <f>VLOOKUP($A58,'Return Data'!$B$7:$R$2700,16,0)</f>
        <v>-6.9006999999999996</v>
      </c>
      <c r="S58" s="67">
        <f t="shared" si="12"/>
        <v>66</v>
      </c>
    </row>
    <row r="59" spans="1:19" x14ac:dyDescent="0.3">
      <c r="A59" s="63" t="s">
        <v>317</v>
      </c>
      <c r="B59" s="64">
        <f>VLOOKUP($A59,'Return Data'!$B$7:$R$2700,3,0)</f>
        <v>44174</v>
      </c>
      <c r="C59" s="65">
        <f>VLOOKUP($A59,'Return Data'!$B$7:$R$2700,4,0)</f>
        <v>8.6744000000000003</v>
      </c>
      <c r="D59" s="65">
        <f>VLOOKUP($A59,'Return Data'!$B$7:$R$2700,10,0)</f>
        <v>24.298200000000001</v>
      </c>
      <c r="E59" s="66">
        <f t="shared" si="5"/>
        <v>2</v>
      </c>
      <c r="F59" s="65">
        <f>VLOOKUP($A59,'Return Data'!$B$7:$R$2700,11,0)</f>
        <v>43.023899999999998</v>
      </c>
      <c r="G59" s="66">
        <f t="shared" si="6"/>
        <v>9</v>
      </c>
      <c r="H59" s="65">
        <f>VLOOKUP($A59,'Return Data'!$B$7:$R$2700,12,0)</f>
        <v>22.198699999999999</v>
      </c>
      <c r="I59" s="66">
        <f t="shared" si="7"/>
        <v>46</v>
      </c>
      <c r="J59" s="65">
        <f>VLOOKUP($A59,'Return Data'!$B$7:$R$2700,13,0)</f>
        <v>17.305599999999998</v>
      </c>
      <c r="K59" s="66">
        <f t="shared" si="8"/>
        <v>24</v>
      </c>
      <c r="L59" s="65">
        <f>VLOOKUP($A59,'Return Data'!$B$7:$R$2700,17,0)</f>
        <v>1.93</v>
      </c>
      <c r="M59" s="66">
        <f t="shared" si="9"/>
        <v>61</v>
      </c>
      <c r="N59" s="65">
        <f>VLOOKUP($A59,'Return Data'!$B$7:$R$2700,14,0)</f>
        <v>-7.6020000000000003</v>
      </c>
      <c r="O59" s="66">
        <f t="shared" ref="O59" si="19">RANK(N59,N$8:N$73,0)</f>
        <v>50</v>
      </c>
      <c r="P59" s="65"/>
      <c r="Q59" s="66"/>
      <c r="R59" s="65">
        <f>VLOOKUP($A59,'Return Data'!$B$7:$R$2700,16,0)</f>
        <v>-4.0579000000000001</v>
      </c>
      <c r="S59" s="67">
        <f t="shared" si="12"/>
        <v>64</v>
      </c>
    </row>
    <row r="60" spans="1:19" x14ac:dyDescent="0.3">
      <c r="A60" s="63" t="s">
        <v>318</v>
      </c>
      <c r="B60" s="64">
        <f>VLOOKUP($A60,'Return Data'!$B$7:$R$2700,3,0)</f>
        <v>44174</v>
      </c>
      <c r="C60" s="65">
        <f>VLOOKUP($A60,'Return Data'!$B$7:$R$2700,4,0)</f>
        <v>8.6044999999999998</v>
      </c>
      <c r="D60" s="65">
        <f>VLOOKUP($A60,'Return Data'!$B$7:$R$2700,10,0)</f>
        <v>21.465599999999998</v>
      </c>
      <c r="E60" s="66">
        <f t="shared" si="5"/>
        <v>21</v>
      </c>
      <c r="F60" s="65">
        <f>VLOOKUP($A60,'Return Data'!$B$7:$R$2700,11,0)</f>
        <v>41.612200000000001</v>
      </c>
      <c r="G60" s="66">
        <f t="shared" si="6"/>
        <v>11</v>
      </c>
      <c r="H60" s="65">
        <f>VLOOKUP($A60,'Return Data'!$B$7:$R$2700,12,0)</f>
        <v>17.866599999999998</v>
      </c>
      <c r="I60" s="66">
        <f t="shared" si="7"/>
        <v>59</v>
      </c>
      <c r="J60" s="65">
        <f>VLOOKUP($A60,'Return Data'!$B$7:$R$2700,13,0)</f>
        <v>13.2812</v>
      </c>
      <c r="K60" s="66">
        <f t="shared" si="8"/>
        <v>43</v>
      </c>
      <c r="L60" s="65">
        <f>VLOOKUP($A60,'Return Data'!$B$7:$R$2700,17,0)</f>
        <v>2.4802</v>
      </c>
      <c r="M60" s="66">
        <f t="shared" si="9"/>
        <v>57</v>
      </c>
      <c r="N60" s="65"/>
      <c r="O60" s="66"/>
      <c r="P60" s="65"/>
      <c r="Q60" s="66"/>
      <c r="R60" s="65">
        <f>VLOOKUP($A60,'Return Data'!$B$7:$R$2700,16,0)</f>
        <v>-5.4066000000000001</v>
      </c>
      <c r="S60" s="67">
        <f t="shared" si="12"/>
        <v>65</v>
      </c>
    </row>
    <row r="61" spans="1:19" x14ac:dyDescent="0.3">
      <c r="A61" s="63" t="s">
        <v>319</v>
      </c>
      <c r="B61" s="64">
        <f>VLOOKUP($A61,'Return Data'!$B$7:$R$2700,3,0)</f>
        <v>44174</v>
      </c>
      <c r="C61" s="65">
        <f>VLOOKUP($A61,'Return Data'!$B$7:$R$2700,4,0)</f>
        <v>17.368500000000001</v>
      </c>
      <c r="D61" s="65">
        <f>VLOOKUP($A61,'Return Data'!$B$7:$R$2700,10,0)</f>
        <v>19.5182</v>
      </c>
      <c r="E61" s="66">
        <f t="shared" si="5"/>
        <v>38</v>
      </c>
      <c r="F61" s="65">
        <f>VLOOKUP($A61,'Return Data'!$B$7:$R$2700,11,0)</f>
        <v>35.353000000000002</v>
      </c>
      <c r="G61" s="66">
        <f t="shared" si="6"/>
        <v>27</v>
      </c>
      <c r="H61" s="65">
        <f>VLOOKUP($A61,'Return Data'!$B$7:$R$2700,12,0)</f>
        <v>28.000399999999999</v>
      </c>
      <c r="I61" s="66">
        <f t="shared" si="7"/>
        <v>20</v>
      </c>
      <c r="J61" s="65">
        <f>VLOOKUP($A61,'Return Data'!$B$7:$R$2700,13,0)</f>
        <v>16.542100000000001</v>
      </c>
      <c r="K61" s="66">
        <f t="shared" si="8"/>
        <v>31</v>
      </c>
      <c r="L61" s="65">
        <f>VLOOKUP($A61,'Return Data'!$B$7:$R$2700,17,0)</f>
        <v>12.020899999999999</v>
      </c>
      <c r="M61" s="66">
        <f t="shared" si="9"/>
        <v>24</v>
      </c>
      <c r="N61" s="65">
        <f>VLOOKUP($A61,'Return Data'!$B$7:$R$2700,14,0)</f>
        <v>6.4457000000000004</v>
      </c>
      <c r="O61" s="66">
        <f t="shared" si="10"/>
        <v>19</v>
      </c>
      <c r="P61" s="65"/>
      <c r="Q61" s="66"/>
      <c r="R61" s="65">
        <f>VLOOKUP($A61,'Return Data'!$B$7:$R$2700,16,0)</f>
        <v>12.3988</v>
      </c>
      <c r="S61" s="67">
        <f t="shared" si="12"/>
        <v>32</v>
      </c>
    </row>
    <row r="62" spans="1:19" x14ac:dyDescent="0.3">
      <c r="A62" s="63" t="s">
        <v>320</v>
      </c>
      <c r="B62" s="64">
        <f>VLOOKUP($A62,'Return Data'!$B$7:$R$2700,3,0)</f>
        <v>44174</v>
      </c>
      <c r="C62" s="65">
        <f>VLOOKUP($A62,'Return Data'!$B$7:$R$2700,4,0)</f>
        <v>15.866300000000001</v>
      </c>
      <c r="D62" s="65">
        <f>VLOOKUP($A62,'Return Data'!$B$7:$R$2700,10,0)</f>
        <v>19.943899999999999</v>
      </c>
      <c r="E62" s="66">
        <f t="shared" si="5"/>
        <v>32</v>
      </c>
      <c r="F62" s="65">
        <f>VLOOKUP($A62,'Return Data'!$B$7:$R$2700,11,0)</f>
        <v>36.033799999999999</v>
      </c>
      <c r="G62" s="66">
        <f t="shared" si="6"/>
        <v>24</v>
      </c>
      <c r="H62" s="65">
        <f>VLOOKUP($A62,'Return Data'!$B$7:$R$2700,12,0)</f>
        <v>28.260200000000001</v>
      </c>
      <c r="I62" s="66">
        <f t="shared" si="7"/>
        <v>19</v>
      </c>
      <c r="J62" s="65">
        <f>VLOOKUP($A62,'Return Data'!$B$7:$R$2700,13,0)</f>
        <v>16.081</v>
      </c>
      <c r="K62" s="66">
        <f t="shared" si="8"/>
        <v>33</v>
      </c>
      <c r="L62" s="65">
        <f>VLOOKUP($A62,'Return Data'!$B$7:$R$2700,17,0)</f>
        <v>11.1136</v>
      </c>
      <c r="M62" s="66">
        <f t="shared" si="9"/>
        <v>29</v>
      </c>
      <c r="N62" s="65">
        <f>VLOOKUP($A62,'Return Data'!$B$7:$R$2700,14,0)</f>
        <v>6.1684000000000001</v>
      </c>
      <c r="O62" s="66">
        <f t="shared" si="10"/>
        <v>21</v>
      </c>
      <c r="P62" s="65">
        <f>VLOOKUP($A62,'Return Data'!$B$7:$R$2700,15,0)</f>
        <v>11.6875</v>
      </c>
      <c r="Q62" s="66">
        <f t="shared" si="11"/>
        <v>19</v>
      </c>
      <c r="R62" s="65">
        <f>VLOOKUP($A62,'Return Data'!$B$7:$R$2700,16,0)</f>
        <v>8.4164999999999992</v>
      </c>
      <c r="S62" s="67">
        <f t="shared" si="12"/>
        <v>49</v>
      </c>
    </row>
    <row r="63" spans="1:19" x14ac:dyDescent="0.3">
      <c r="A63" s="63" t="s">
        <v>321</v>
      </c>
      <c r="B63" s="64">
        <f>VLOOKUP($A63,'Return Data'!$B$7:$R$2700,3,0)</f>
        <v>44174</v>
      </c>
      <c r="C63" s="65">
        <f>VLOOKUP($A63,'Return Data'!$B$7:$R$2700,4,0)</f>
        <v>10.105600000000001</v>
      </c>
      <c r="D63" s="65">
        <f>VLOOKUP($A63,'Return Data'!$B$7:$R$2700,10,0)</f>
        <v>22.757000000000001</v>
      </c>
      <c r="E63" s="66">
        <f t="shared" si="5"/>
        <v>8</v>
      </c>
      <c r="F63" s="65">
        <f>VLOOKUP($A63,'Return Data'!$B$7:$R$2700,11,0)</f>
        <v>37.017699999999998</v>
      </c>
      <c r="G63" s="66">
        <f t="shared" si="6"/>
        <v>21</v>
      </c>
      <c r="H63" s="65">
        <f>VLOOKUP($A63,'Return Data'!$B$7:$R$2700,12,0)</f>
        <v>18.500499999999999</v>
      </c>
      <c r="I63" s="66">
        <f t="shared" si="7"/>
        <v>57</v>
      </c>
      <c r="J63" s="65">
        <f>VLOOKUP($A63,'Return Data'!$B$7:$R$2700,13,0)</f>
        <v>14.586399999999999</v>
      </c>
      <c r="K63" s="66">
        <f t="shared" si="8"/>
        <v>37</v>
      </c>
      <c r="L63" s="65">
        <f>VLOOKUP($A63,'Return Data'!$B$7:$R$2700,17,0)</f>
        <v>2.4453999999999998</v>
      </c>
      <c r="M63" s="66">
        <f t="shared" ref="M63" si="20">RANK(L63,L$8:L$73,0)</f>
        <v>58</v>
      </c>
      <c r="N63" s="65"/>
      <c r="O63" s="66"/>
      <c r="P63" s="65"/>
      <c r="Q63" s="66"/>
      <c r="R63" s="65">
        <f>VLOOKUP($A63,'Return Data'!$B$7:$R$2700,16,0)</f>
        <v>0.42980000000000002</v>
      </c>
      <c r="S63" s="67">
        <f t="shared" si="12"/>
        <v>60</v>
      </c>
    </row>
    <row r="64" spans="1:19" x14ac:dyDescent="0.3">
      <c r="A64" s="63" t="s">
        <v>322</v>
      </c>
      <c r="B64" s="64">
        <f>VLOOKUP($A64,'Return Data'!$B$7:$R$2700,3,0)</f>
        <v>44174</v>
      </c>
      <c r="C64" s="65">
        <f>VLOOKUP($A64,'Return Data'!$B$7:$R$2700,4,0)</f>
        <v>20.918099999999999</v>
      </c>
      <c r="D64" s="65">
        <f>VLOOKUP($A64,'Return Data'!$B$7:$R$2700,10,0)</f>
        <v>18.935300000000002</v>
      </c>
      <c r="E64" s="66">
        <f t="shared" si="5"/>
        <v>42</v>
      </c>
      <c r="F64" s="65">
        <f>VLOOKUP($A64,'Return Data'!$B$7:$R$2700,11,0)</f>
        <v>32.252400000000002</v>
      </c>
      <c r="G64" s="66">
        <f t="shared" si="6"/>
        <v>48</v>
      </c>
      <c r="H64" s="65">
        <f>VLOOKUP($A64,'Return Data'!$B$7:$R$2700,12,0)</f>
        <v>22.330200000000001</v>
      </c>
      <c r="I64" s="66">
        <f t="shared" si="7"/>
        <v>44</v>
      </c>
      <c r="J64" s="65">
        <f>VLOOKUP($A64,'Return Data'!$B$7:$R$2700,13,0)</f>
        <v>10.268800000000001</v>
      </c>
      <c r="K64" s="66">
        <f t="shared" si="8"/>
        <v>56</v>
      </c>
      <c r="L64" s="65">
        <f>VLOOKUP($A64,'Return Data'!$B$7:$R$2700,17,0)</f>
        <v>12.453200000000001</v>
      </c>
      <c r="M64" s="66">
        <f t="shared" si="9"/>
        <v>23</v>
      </c>
      <c r="N64" s="65">
        <f>VLOOKUP($A64,'Return Data'!$B$7:$R$2700,14,0)</f>
        <v>5.2866</v>
      </c>
      <c r="O64" s="66">
        <f t="shared" si="10"/>
        <v>26</v>
      </c>
      <c r="P64" s="65">
        <f>VLOOKUP($A64,'Return Data'!$B$7:$R$2700,15,0)</f>
        <v>12.138299999999999</v>
      </c>
      <c r="Q64" s="66">
        <f t="shared" si="11"/>
        <v>17</v>
      </c>
      <c r="R64" s="65">
        <f>VLOOKUP($A64,'Return Data'!$B$7:$R$2700,16,0)</f>
        <v>12.7247</v>
      </c>
      <c r="S64" s="67">
        <f t="shared" si="12"/>
        <v>30</v>
      </c>
    </row>
    <row r="65" spans="1:19" x14ac:dyDescent="0.3">
      <c r="A65" s="63" t="s">
        <v>323</v>
      </c>
      <c r="B65" s="64">
        <f>VLOOKUP($A65,'Return Data'!$B$7:$R$2700,3,0)</f>
        <v>44174</v>
      </c>
      <c r="C65" s="65">
        <f>VLOOKUP($A65,'Return Data'!$B$7:$R$2700,4,0)</f>
        <v>136.37060723412301</v>
      </c>
      <c r="D65" s="65">
        <f>VLOOKUP($A65,'Return Data'!$B$7:$R$2700,10,0)</f>
        <v>16.005700000000001</v>
      </c>
      <c r="E65" s="66">
        <f t="shared" si="5"/>
        <v>60</v>
      </c>
      <c r="F65" s="65">
        <f>VLOOKUP($A65,'Return Data'!$B$7:$R$2700,11,0)</f>
        <v>29.581499999999998</v>
      </c>
      <c r="G65" s="66">
        <f t="shared" si="6"/>
        <v>60</v>
      </c>
      <c r="H65" s="65">
        <f>VLOOKUP($A65,'Return Data'!$B$7:$R$2700,12,0)</f>
        <v>21.6967</v>
      </c>
      <c r="I65" s="66">
        <f t="shared" si="7"/>
        <v>49</v>
      </c>
      <c r="J65" s="65">
        <f>VLOOKUP($A65,'Return Data'!$B$7:$R$2700,13,0)</f>
        <v>12.460900000000001</v>
      </c>
      <c r="K65" s="66">
        <f t="shared" si="8"/>
        <v>45</v>
      </c>
      <c r="L65" s="65">
        <f>VLOOKUP($A65,'Return Data'!$B$7:$R$2700,17,0)</f>
        <v>9.8280999999999992</v>
      </c>
      <c r="M65" s="66">
        <f t="shared" si="9"/>
        <v>41</v>
      </c>
      <c r="N65" s="65">
        <f>VLOOKUP($A65,'Return Data'!$B$7:$R$2700,14,0)</f>
        <v>6.7275999999999998</v>
      </c>
      <c r="O65" s="66">
        <f t="shared" si="10"/>
        <v>17</v>
      </c>
      <c r="P65" s="65">
        <f>VLOOKUP($A65,'Return Data'!$B$7:$R$2700,15,0)</f>
        <v>12.2492</v>
      </c>
      <c r="Q65" s="66">
        <f t="shared" si="11"/>
        <v>14</v>
      </c>
      <c r="R65" s="65">
        <f>VLOOKUP($A65,'Return Data'!$B$7:$R$2700,16,0)</f>
        <v>11.1533</v>
      </c>
      <c r="S65" s="67">
        <f t="shared" si="12"/>
        <v>37</v>
      </c>
    </row>
    <row r="66" spans="1:19" x14ac:dyDescent="0.3">
      <c r="A66" s="63" t="s">
        <v>324</v>
      </c>
      <c r="B66" s="64">
        <f>VLOOKUP($A66,'Return Data'!$B$7:$R$2700,3,0)</f>
        <v>44174</v>
      </c>
      <c r="C66" s="65">
        <f>VLOOKUP($A66,'Return Data'!$B$7:$R$2700,4,0)</f>
        <v>30.09</v>
      </c>
      <c r="D66" s="65">
        <f>VLOOKUP($A66,'Return Data'!$B$7:$R$2700,10,0)</f>
        <v>17.585000000000001</v>
      </c>
      <c r="E66" s="66">
        <f t="shared" si="5"/>
        <v>56</v>
      </c>
      <c r="F66" s="65">
        <f>VLOOKUP($A66,'Return Data'!$B$7:$R$2700,11,0)</f>
        <v>34.210500000000003</v>
      </c>
      <c r="G66" s="66">
        <f t="shared" si="6"/>
        <v>34</v>
      </c>
      <c r="H66" s="65">
        <f>VLOOKUP($A66,'Return Data'!$B$7:$R$2700,12,0)</f>
        <v>28.6447</v>
      </c>
      <c r="I66" s="66">
        <f t="shared" si="7"/>
        <v>17</v>
      </c>
      <c r="J66" s="65">
        <f>VLOOKUP($A66,'Return Data'!$B$7:$R$2700,13,0)</f>
        <v>19.074000000000002</v>
      </c>
      <c r="K66" s="66">
        <f t="shared" si="8"/>
        <v>17</v>
      </c>
      <c r="L66" s="65">
        <f>VLOOKUP($A66,'Return Data'!$B$7:$R$2700,17,0)</f>
        <v>14.7394</v>
      </c>
      <c r="M66" s="66">
        <f t="shared" si="9"/>
        <v>19</v>
      </c>
      <c r="N66" s="65">
        <f>VLOOKUP($A66,'Return Data'!$B$7:$R$2700,14,0)</f>
        <v>8.4497</v>
      </c>
      <c r="O66" s="66">
        <f t="shared" si="10"/>
        <v>9</v>
      </c>
      <c r="P66" s="65">
        <f>VLOOKUP($A66,'Return Data'!$B$7:$R$2700,15,0)</f>
        <v>9.7589000000000006</v>
      </c>
      <c r="Q66" s="66">
        <f t="shared" si="11"/>
        <v>29</v>
      </c>
      <c r="R66" s="65">
        <f>VLOOKUP($A66,'Return Data'!$B$7:$R$2700,16,0)</f>
        <v>13.0672</v>
      </c>
      <c r="S66" s="67">
        <f t="shared" si="12"/>
        <v>28</v>
      </c>
    </row>
    <row r="67" spans="1:19" x14ac:dyDescent="0.3">
      <c r="A67" s="63" t="s">
        <v>325</v>
      </c>
      <c r="B67" s="64">
        <f>VLOOKUP($A67,'Return Data'!$B$7:$R$2700,3,0)</f>
        <v>44174</v>
      </c>
      <c r="C67" s="65">
        <f>VLOOKUP($A67,'Return Data'!$B$7:$R$2700,4,0)</f>
        <v>15.6228</v>
      </c>
      <c r="D67" s="65">
        <f>VLOOKUP($A67,'Return Data'!$B$7:$R$2700,10,0)</f>
        <v>20.2179</v>
      </c>
      <c r="E67" s="66">
        <f t="shared" si="5"/>
        <v>27</v>
      </c>
      <c r="F67" s="65">
        <f>VLOOKUP($A67,'Return Data'!$B$7:$R$2700,11,0)</f>
        <v>38.2744</v>
      </c>
      <c r="G67" s="66">
        <f t="shared" si="6"/>
        <v>18</v>
      </c>
      <c r="H67" s="65">
        <f>VLOOKUP($A67,'Return Data'!$B$7:$R$2700,12,0)</f>
        <v>33.0914</v>
      </c>
      <c r="I67" s="66">
        <f t="shared" si="7"/>
        <v>9</v>
      </c>
      <c r="J67" s="65">
        <f>VLOOKUP($A67,'Return Data'!$B$7:$R$2700,13,0)</f>
        <v>18.517099999999999</v>
      </c>
      <c r="K67" s="66">
        <f t="shared" si="8"/>
        <v>21</v>
      </c>
      <c r="L67" s="65">
        <f>VLOOKUP($A67,'Return Data'!$B$7:$R$2700,17,0)</f>
        <v>10.261200000000001</v>
      </c>
      <c r="M67" s="66">
        <f t="shared" si="9"/>
        <v>36</v>
      </c>
      <c r="N67" s="65">
        <f>VLOOKUP($A67,'Return Data'!$B$7:$R$2700,14,0)</f>
        <v>1.6235999999999999</v>
      </c>
      <c r="O67" s="66">
        <f t="shared" si="10"/>
        <v>45</v>
      </c>
      <c r="P67" s="65"/>
      <c r="Q67" s="66"/>
      <c r="R67" s="65">
        <f>VLOOKUP($A67,'Return Data'!$B$7:$R$2700,16,0)</f>
        <v>9.9606999999999992</v>
      </c>
      <c r="S67" s="67">
        <f t="shared" si="12"/>
        <v>45</v>
      </c>
    </row>
    <row r="68" spans="1:19" x14ac:dyDescent="0.3">
      <c r="A68" s="63" t="s">
        <v>326</v>
      </c>
      <c r="B68" s="64">
        <f>VLOOKUP($A68,'Return Data'!$B$7:$R$2700,3,0)</f>
        <v>44174</v>
      </c>
      <c r="C68" s="65">
        <f>VLOOKUP($A68,'Return Data'!$B$7:$R$2700,4,0)</f>
        <v>11.182600000000001</v>
      </c>
      <c r="D68" s="65">
        <f>VLOOKUP($A68,'Return Data'!$B$7:$R$2700,10,0)</f>
        <v>22.4953</v>
      </c>
      <c r="E68" s="66">
        <f t="shared" si="5"/>
        <v>11</v>
      </c>
      <c r="F68" s="65">
        <f>VLOOKUP($A68,'Return Data'!$B$7:$R$2700,11,0)</f>
        <v>34.6004</v>
      </c>
      <c r="G68" s="66">
        <f t="shared" si="6"/>
        <v>33</v>
      </c>
      <c r="H68" s="65">
        <f>VLOOKUP($A68,'Return Data'!$B$7:$R$2700,12,0)</f>
        <v>25.6571</v>
      </c>
      <c r="I68" s="66">
        <f t="shared" si="7"/>
        <v>27</v>
      </c>
      <c r="J68" s="65">
        <f>VLOOKUP($A68,'Return Data'!$B$7:$R$2700,13,0)</f>
        <v>11.7545</v>
      </c>
      <c r="K68" s="66">
        <f t="shared" si="8"/>
        <v>49</v>
      </c>
      <c r="L68" s="65">
        <f>VLOOKUP($A68,'Return Data'!$B$7:$R$2700,17,0)</f>
        <v>6.2247000000000003</v>
      </c>
      <c r="M68" s="66">
        <f t="shared" si="9"/>
        <v>54</v>
      </c>
      <c r="N68" s="65">
        <f>VLOOKUP($A68,'Return Data'!$B$7:$R$2700,14,0)</f>
        <v>-2.3567999999999998</v>
      </c>
      <c r="O68" s="66">
        <f t="shared" si="10"/>
        <v>48</v>
      </c>
      <c r="P68" s="65"/>
      <c r="Q68" s="66"/>
      <c r="R68" s="65">
        <f>VLOOKUP($A68,'Return Data'!$B$7:$R$2700,16,0)</f>
        <v>2.9272999999999998</v>
      </c>
      <c r="S68" s="67">
        <f t="shared" si="12"/>
        <v>57</v>
      </c>
    </row>
    <row r="69" spans="1:19" x14ac:dyDescent="0.3">
      <c r="A69" s="63" t="s">
        <v>327</v>
      </c>
      <c r="B69" s="64">
        <f>VLOOKUP($A69,'Return Data'!$B$7:$R$2700,3,0)</f>
        <v>44174</v>
      </c>
      <c r="C69" s="65">
        <f>VLOOKUP($A69,'Return Data'!$B$7:$R$2700,4,0)</f>
        <v>10.4771</v>
      </c>
      <c r="D69" s="65">
        <f>VLOOKUP($A69,'Return Data'!$B$7:$R$2700,10,0)</f>
        <v>21.951499999999999</v>
      </c>
      <c r="E69" s="66">
        <f t="shared" si="5"/>
        <v>15</v>
      </c>
      <c r="F69" s="65">
        <f>VLOOKUP($A69,'Return Data'!$B$7:$R$2700,11,0)</f>
        <v>33.899500000000003</v>
      </c>
      <c r="G69" s="66">
        <f t="shared" si="6"/>
        <v>36</v>
      </c>
      <c r="H69" s="65">
        <f>VLOOKUP($A69,'Return Data'!$B$7:$R$2700,12,0)</f>
        <v>27.592099999999999</v>
      </c>
      <c r="I69" s="66">
        <f t="shared" si="7"/>
        <v>22</v>
      </c>
      <c r="J69" s="65">
        <f>VLOOKUP($A69,'Return Data'!$B$7:$R$2700,13,0)</f>
        <v>13.4892</v>
      </c>
      <c r="K69" s="66">
        <f t="shared" si="8"/>
        <v>40</v>
      </c>
      <c r="L69" s="65">
        <f>VLOOKUP($A69,'Return Data'!$B$7:$R$2700,17,0)</f>
        <v>6.5842999999999998</v>
      </c>
      <c r="M69" s="66">
        <f t="shared" si="9"/>
        <v>53</v>
      </c>
      <c r="N69" s="65">
        <f>VLOOKUP($A69,'Return Data'!$B$7:$R$2700,14,0)</f>
        <v>-0.93159999999999998</v>
      </c>
      <c r="O69" s="66">
        <f t="shared" si="10"/>
        <v>47</v>
      </c>
      <c r="P69" s="65"/>
      <c r="Q69" s="66"/>
      <c r="R69" s="65">
        <f>VLOOKUP($A69,'Return Data'!$B$7:$R$2700,16,0)</f>
        <v>1.2670999999999999</v>
      </c>
      <c r="S69" s="67">
        <f t="shared" si="12"/>
        <v>58</v>
      </c>
    </row>
    <row r="70" spans="1:19" x14ac:dyDescent="0.3">
      <c r="A70" s="63" t="s">
        <v>328</v>
      </c>
      <c r="B70" s="64">
        <f>VLOOKUP($A70,'Return Data'!$B$7:$R$2700,3,0)</f>
        <v>44174</v>
      </c>
      <c r="C70" s="65">
        <f>VLOOKUP($A70,'Return Data'!$B$7:$R$2700,4,0)</f>
        <v>9.6004000000000005</v>
      </c>
      <c r="D70" s="65">
        <f>VLOOKUP($A70,'Return Data'!$B$7:$R$2700,10,0)</f>
        <v>18.6905</v>
      </c>
      <c r="E70" s="66">
        <f t="shared" si="5"/>
        <v>45</v>
      </c>
      <c r="F70" s="65">
        <f>VLOOKUP($A70,'Return Data'!$B$7:$R$2700,11,0)</f>
        <v>30.653199999999998</v>
      </c>
      <c r="G70" s="66">
        <f t="shared" si="6"/>
        <v>54</v>
      </c>
      <c r="H70" s="65">
        <f>VLOOKUP($A70,'Return Data'!$B$7:$R$2700,12,0)</f>
        <v>27.551300000000001</v>
      </c>
      <c r="I70" s="66">
        <f t="shared" si="7"/>
        <v>23</v>
      </c>
      <c r="J70" s="65">
        <f>VLOOKUP($A70,'Return Data'!$B$7:$R$2700,13,0)</f>
        <v>20.2621</v>
      </c>
      <c r="K70" s="66">
        <f t="shared" si="8"/>
        <v>16</v>
      </c>
      <c r="L70" s="65">
        <f>VLOOKUP($A70,'Return Data'!$B$7:$R$2700,17,0)</f>
        <v>7.6078999999999999</v>
      </c>
      <c r="M70" s="66">
        <f t="shared" si="9"/>
        <v>50</v>
      </c>
      <c r="N70" s="65"/>
      <c r="O70" s="66"/>
      <c r="P70" s="65"/>
      <c r="Q70" s="66"/>
      <c r="R70" s="65">
        <f>VLOOKUP($A70,'Return Data'!$B$7:$R$2700,16,0)</f>
        <v>-1.3996999999999999</v>
      </c>
      <c r="S70" s="67">
        <f t="shared" si="12"/>
        <v>62</v>
      </c>
    </row>
    <row r="71" spans="1:19" x14ac:dyDescent="0.3">
      <c r="A71" s="63" t="s">
        <v>329</v>
      </c>
      <c r="B71" s="64">
        <f>VLOOKUP($A71,'Return Data'!$B$7:$R$2700,3,0)</f>
        <v>44174</v>
      </c>
      <c r="C71" s="65">
        <f>VLOOKUP($A71,'Return Data'!$B$7:$R$2700,4,0)</f>
        <v>10.0686</v>
      </c>
      <c r="D71" s="65">
        <f>VLOOKUP($A71,'Return Data'!$B$7:$R$2700,10,0)</f>
        <v>18.5169</v>
      </c>
      <c r="E71" s="66">
        <f t="shared" si="5"/>
        <v>46</v>
      </c>
      <c r="F71" s="65">
        <f>VLOOKUP($A71,'Return Data'!$B$7:$R$2700,11,0)</f>
        <v>30.445900000000002</v>
      </c>
      <c r="G71" s="66">
        <f t="shared" si="6"/>
        <v>58</v>
      </c>
      <c r="H71" s="65">
        <f>VLOOKUP($A71,'Return Data'!$B$7:$R$2700,12,0)</f>
        <v>27.631599999999999</v>
      </c>
      <c r="I71" s="66">
        <f t="shared" si="7"/>
        <v>21</v>
      </c>
      <c r="J71" s="65">
        <f>VLOOKUP($A71,'Return Data'!$B$7:$R$2700,13,0)</f>
        <v>20.584900000000001</v>
      </c>
      <c r="K71" s="66">
        <f t="shared" si="8"/>
        <v>14</v>
      </c>
      <c r="L71" s="65">
        <f>VLOOKUP($A71,'Return Data'!$B$7:$R$2700,17,0)</f>
        <v>8.7505000000000006</v>
      </c>
      <c r="M71" s="66">
        <f t="shared" si="9"/>
        <v>43</v>
      </c>
      <c r="N71" s="65"/>
      <c r="O71" s="66"/>
      <c r="P71" s="65"/>
      <c r="Q71" s="66"/>
      <c r="R71" s="65">
        <f>VLOOKUP($A71,'Return Data'!$B$7:$R$2700,16,0)</f>
        <v>0.25290000000000001</v>
      </c>
      <c r="S71" s="67">
        <f t="shared" si="12"/>
        <v>61</v>
      </c>
    </row>
    <row r="72" spans="1:19" x14ac:dyDescent="0.3">
      <c r="A72" s="63" t="s">
        <v>330</v>
      </c>
      <c r="B72" s="64">
        <f>VLOOKUP($A72,'Return Data'!$B$7:$R$2700,3,0)</f>
        <v>44174</v>
      </c>
      <c r="C72" s="65">
        <f>VLOOKUP($A72,'Return Data'!$B$7:$R$2700,4,0)</f>
        <v>106.8109</v>
      </c>
      <c r="D72" s="65">
        <f>VLOOKUP($A72,'Return Data'!$B$7:$R$2700,10,0)</f>
        <v>22.081900000000001</v>
      </c>
      <c r="E72" s="66">
        <f t="shared" si="5"/>
        <v>13</v>
      </c>
      <c r="F72" s="65">
        <f>VLOOKUP($A72,'Return Data'!$B$7:$R$2700,11,0)</f>
        <v>34.673999999999999</v>
      </c>
      <c r="G72" s="66">
        <f t="shared" si="6"/>
        <v>31</v>
      </c>
      <c r="H72" s="65">
        <f>VLOOKUP($A72,'Return Data'!$B$7:$R$2700,12,0)</f>
        <v>25.543500000000002</v>
      </c>
      <c r="I72" s="66">
        <f t="shared" si="7"/>
        <v>28</v>
      </c>
      <c r="J72" s="65">
        <f>VLOOKUP($A72,'Return Data'!$B$7:$R$2700,13,0)</f>
        <v>18.9283</v>
      </c>
      <c r="K72" s="66">
        <f t="shared" si="8"/>
        <v>18</v>
      </c>
      <c r="L72" s="65">
        <f>VLOOKUP($A72,'Return Data'!$B$7:$R$2700,17,0)</f>
        <v>15.255699999999999</v>
      </c>
      <c r="M72" s="66">
        <f t="shared" si="9"/>
        <v>17</v>
      </c>
      <c r="N72" s="65">
        <f>VLOOKUP($A72,'Return Data'!$B$7:$R$2700,14,0)</f>
        <v>7.2481</v>
      </c>
      <c r="O72" s="66">
        <f t="shared" si="10"/>
        <v>14</v>
      </c>
      <c r="P72" s="65">
        <f>VLOOKUP($A72,'Return Data'!$B$7:$R$2700,15,0)</f>
        <v>11.633900000000001</v>
      </c>
      <c r="Q72" s="66">
        <f t="shared" si="11"/>
        <v>20</v>
      </c>
      <c r="R72" s="65">
        <f>VLOOKUP($A72,'Return Data'!$B$7:$R$2700,16,0)</f>
        <v>11.0556</v>
      </c>
      <c r="S72" s="67">
        <f t="shared" si="12"/>
        <v>38</v>
      </c>
    </row>
    <row r="73" spans="1:19" x14ac:dyDescent="0.3">
      <c r="A73" s="63" t="s">
        <v>331</v>
      </c>
      <c r="B73" s="64">
        <f>VLOOKUP($A73,'Return Data'!$B$7:$R$2700,3,0)</f>
        <v>44174</v>
      </c>
      <c r="C73" s="65">
        <f>VLOOKUP($A73,'Return Data'!$B$7:$R$2700,4,0)</f>
        <v>173.35132213201601</v>
      </c>
      <c r="D73" s="65">
        <f>VLOOKUP($A73,'Return Data'!$B$7:$R$2700,10,0)</f>
        <v>19.854299999999999</v>
      </c>
      <c r="E73" s="66">
        <f t="shared" ref="E73" si="21">RANK(D73,D$8:D$73,0)</f>
        <v>34</v>
      </c>
      <c r="F73" s="65">
        <f>VLOOKUP($A73,'Return Data'!$B$7:$R$2700,11,0)</f>
        <v>33.6511</v>
      </c>
      <c r="G73" s="66">
        <f t="shared" ref="G73" si="22">RANK(F73,F$8:F$73,0)</f>
        <v>39</v>
      </c>
      <c r="H73" s="65">
        <f>VLOOKUP($A73,'Return Data'!$B$7:$R$2700,12,0)</f>
        <v>22.6995</v>
      </c>
      <c r="I73" s="66">
        <f t="shared" ref="I73" si="23">RANK(H73,H$8:H$73,0)</f>
        <v>42</v>
      </c>
      <c r="J73" s="65">
        <f>VLOOKUP($A73,'Return Data'!$B$7:$R$2700,13,0)</f>
        <v>10.7745</v>
      </c>
      <c r="K73" s="66">
        <f t="shared" ref="K73" si="24">RANK(J73,J$8:J$73,0)</f>
        <v>52</v>
      </c>
      <c r="L73" s="65">
        <f>VLOOKUP($A73,'Return Data'!$B$7:$R$2700,17,0)</f>
        <v>10.522600000000001</v>
      </c>
      <c r="M73" s="66">
        <f t="shared" ref="M73" si="25">RANK(L73,L$8:L$73,0)</f>
        <v>33</v>
      </c>
      <c r="N73" s="65">
        <f>VLOOKUP($A73,'Return Data'!$B$7:$R$2700,14,0)</f>
        <v>5.6790000000000003</v>
      </c>
      <c r="O73" s="66">
        <f t="shared" ref="O73" si="26">RANK(N73,N$8:N$73,0)</f>
        <v>24</v>
      </c>
      <c r="P73" s="65">
        <f>VLOOKUP($A73,'Return Data'!$B$7:$R$2700,15,0)</f>
        <v>10.918200000000001</v>
      </c>
      <c r="Q73" s="66">
        <f t="shared" ref="Q73" si="27">RANK(P73,P$8:P$73,0)</f>
        <v>24</v>
      </c>
      <c r="R73" s="65">
        <f>VLOOKUP($A73,'Return Data'!$B$7:$R$2700,16,0)</f>
        <v>17.4725</v>
      </c>
      <c r="S73" s="67">
        <f t="shared" ref="S73" si="28">RANK(R73,R$8:R$73,0)</f>
        <v>12</v>
      </c>
    </row>
    <row r="74" spans="1:19" x14ac:dyDescent="0.3">
      <c r="A74" s="69"/>
      <c r="B74" s="70"/>
      <c r="C74" s="70"/>
      <c r="D74" s="71"/>
      <c r="E74" s="70"/>
      <c r="F74" s="71"/>
      <c r="G74" s="70"/>
      <c r="H74" s="71"/>
      <c r="I74" s="70"/>
      <c r="J74" s="71"/>
      <c r="K74" s="70"/>
      <c r="L74" s="71"/>
      <c r="M74" s="70"/>
      <c r="N74" s="71"/>
      <c r="O74" s="70"/>
      <c r="P74" s="71"/>
      <c r="Q74" s="70"/>
      <c r="R74" s="71"/>
      <c r="S74" s="72"/>
    </row>
    <row r="75" spans="1:19" x14ac:dyDescent="0.3">
      <c r="A75" s="73" t="s">
        <v>27</v>
      </c>
      <c r="B75" s="74"/>
      <c r="C75" s="74"/>
      <c r="D75" s="75">
        <f>AVERAGE(D8:D73)</f>
        <v>19.770025757575759</v>
      </c>
      <c r="E75" s="74"/>
      <c r="F75" s="75">
        <f>AVERAGE(F8:F73)</f>
        <v>35.591987878787869</v>
      </c>
      <c r="G75" s="74"/>
      <c r="H75" s="75">
        <f>AVERAGE(H8:H73)</f>
        <v>25.155807575757578</v>
      </c>
      <c r="I75" s="74"/>
      <c r="J75" s="75">
        <f>AVERAGE(J8:J73)</f>
        <v>16.636139393939398</v>
      </c>
      <c r="K75" s="74"/>
      <c r="L75" s="75">
        <f>AVERAGE(L8:L73)</f>
        <v>11.684855555555552</v>
      </c>
      <c r="M75" s="74"/>
      <c r="N75" s="75">
        <f>AVERAGE(N8:N73)</f>
        <v>4.7273461538461534</v>
      </c>
      <c r="O75" s="74"/>
      <c r="P75" s="75">
        <f>AVERAGE(P8:P73)</f>
        <v>11.677297435897437</v>
      </c>
      <c r="Q75" s="74"/>
      <c r="R75" s="75">
        <f>AVERAGE(R8:R73)</f>
        <v>11.219112121212119</v>
      </c>
      <c r="S75" s="76"/>
    </row>
    <row r="76" spans="1:19" x14ac:dyDescent="0.3">
      <c r="A76" s="73" t="s">
        <v>28</v>
      </c>
      <c r="B76" s="74"/>
      <c r="C76" s="74"/>
      <c r="D76" s="75">
        <f>MIN(D8:D73)</f>
        <v>12.4603</v>
      </c>
      <c r="E76" s="74"/>
      <c r="F76" s="75">
        <f>MIN(F8:F73)</f>
        <v>24.576000000000001</v>
      </c>
      <c r="G76" s="74"/>
      <c r="H76" s="75">
        <f>MIN(H8:H73)</f>
        <v>11.5312</v>
      </c>
      <c r="I76" s="74"/>
      <c r="J76" s="75">
        <f>MIN(J8:J73)</f>
        <v>2.0486</v>
      </c>
      <c r="K76" s="74"/>
      <c r="L76" s="75">
        <f>MIN(L8:L73)</f>
        <v>0.46139999999999998</v>
      </c>
      <c r="M76" s="74"/>
      <c r="N76" s="75">
        <f>MIN(N8:N73)</f>
        <v>-9.2815999999999992</v>
      </c>
      <c r="O76" s="74"/>
      <c r="P76" s="75">
        <f>MIN(P8:P73)</f>
        <v>4.3578000000000001</v>
      </c>
      <c r="Q76" s="74"/>
      <c r="R76" s="75">
        <f>MIN(R8:R73)</f>
        <v>-6.9006999999999996</v>
      </c>
      <c r="S76" s="76"/>
    </row>
    <row r="77" spans="1:19" ht="15" thickBot="1" x14ac:dyDescent="0.35">
      <c r="A77" s="77" t="s">
        <v>29</v>
      </c>
      <c r="B77" s="78"/>
      <c r="C77" s="78"/>
      <c r="D77" s="79">
        <f>MAX(D8:D73)</f>
        <v>24.669499999999999</v>
      </c>
      <c r="E77" s="78"/>
      <c r="F77" s="79">
        <f>MAX(F8:F73)</f>
        <v>54.2622</v>
      </c>
      <c r="G77" s="78"/>
      <c r="H77" s="79">
        <f>MAX(H8:H73)</f>
        <v>57.399299999999997</v>
      </c>
      <c r="I77" s="78"/>
      <c r="J77" s="79">
        <f>MAX(J8:J73)</f>
        <v>40.568600000000004</v>
      </c>
      <c r="K77" s="78"/>
      <c r="L77" s="79">
        <f>MAX(L8:L73)</f>
        <v>31.1572</v>
      </c>
      <c r="M77" s="78"/>
      <c r="N77" s="79">
        <f>MAX(N8:N73)</f>
        <v>16.188700000000001</v>
      </c>
      <c r="O77" s="78"/>
      <c r="P77" s="79">
        <f>MAX(P8:P73)</f>
        <v>19.742100000000001</v>
      </c>
      <c r="Q77" s="78"/>
      <c r="R77" s="79">
        <f>MAX(R8:R73)</f>
        <v>23.8628</v>
      </c>
      <c r="S77" s="80"/>
    </row>
    <row r="78" spans="1:19" x14ac:dyDescent="0.3">
      <c r="A78" s="112" t="s">
        <v>432</v>
      </c>
    </row>
    <row r="79" spans="1:19" x14ac:dyDescent="0.3">
      <c r="A79" s="14" t="s">
        <v>340</v>
      </c>
    </row>
  </sheetData>
  <sheetProtection algorithmName="SHA-512" hashValue="Gpiyf2J2nk9SqV+eSX/sRI5XXCaDkdulGrEfPhtvaqSNii0ZuLhXFvzJNH+NZUohcIJBr7lYoCVAf/3mSNCJEw==" saltValue="c3EZCA2l9IA7e1HasxKwHw==" spinCount="100000" sheet="1" objects="1" scenarios="1"/>
  <sortState xmlns:xlrd2="http://schemas.microsoft.com/office/spreadsheetml/2017/richdata2"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4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8"/>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88671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customWidth="1"/>
    <col min="11" max="11" width="5.33203125" style="3" bestFit="1" customWidth="1"/>
    <col min="12" max="12" width="11" style="3" customWidth="1"/>
    <col min="13" max="13" width="5.33203125" style="3" customWidth="1"/>
    <col min="14" max="14" width="11" style="3" customWidth="1"/>
    <col min="15" max="15" width="5.33203125" style="3" customWidth="1"/>
    <col min="16" max="16" width="15" style="3" bestFit="1" customWidth="1"/>
    <col min="17" max="17" width="5.33203125" style="3" bestFit="1" customWidth="1"/>
    <col min="18" max="16384" width="9.109375" style="3"/>
  </cols>
  <sheetData>
    <row r="1" spans="1:18" ht="15" thickBot="1" x14ac:dyDescent="0.35"/>
    <row r="2" spans="1:18" x14ac:dyDescent="0.3">
      <c r="A2" s="153" t="s">
        <v>347</v>
      </c>
    </row>
    <row r="3" spans="1:18" ht="15" thickBot="1" x14ac:dyDescent="0.35">
      <c r="A3" s="154"/>
      <c r="B3" s="158"/>
      <c r="C3" s="158"/>
      <c r="D3" s="159"/>
      <c r="E3" s="159"/>
      <c r="F3" s="159"/>
      <c r="G3" s="159"/>
      <c r="H3" s="159"/>
      <c r="I3" s="159"/>
      <c r="J3" s="159"/>
      <c r="K3" s="159"/>
      <c r="L3" s="109"/>
      <c r="M3" s="109"/>
      <c r="N3" s="109"/>
      <c r="O3" s="109"/>
      <c r="P3" s="26"/>
      <c r="Q3" s="27"/>
    </row>
    <row r="4" spans="1:18" ht="15" thickBot="1" x14ac:dyDescent="0.35">
      <c r="A4" s="26"/>
      <c r="B4" s="158"/>
      <c r="C4" s="158"/>
      <c r="D4" s="26"/>
      <c r="E4" s="26"/>
      <c r="F4" s="26"/>
      <c r="G4" s="26"/>
      <c r="H4" s="26"/>
      <c r="I4" s="26"/>
      <c r="J4" s="26"/>
      <c r="K4" s="26"/>
      <c r="L4" s="109"/>
      <c r="M4" s="109"/>
      <c r="N4" s="109"/>
      <c r="O4" s="109"/>
      <c r="P4" s="26"/>
      <c r="Q4" s="26"/>
    </row>
    <row r="5" spans="1:18" x14ac:dyDescent="0.3">
      <c r="A5" s="29" t="s">
        <v>346</v>
      </c>
      <c r="B5" s="151" t="s">
        <v>8</v>
      </c>
      <c r="C5" s="151" t="s">
        <v>9</v>
      </c>
      <c r="D5" s="157" t="s">
        <v>47</v>
      </c>
      <c r="E5" s="157"/>
      <c r="F5" s="157" t="s">
        <v>48</v>
      </c>
      <c r="G5" s="157"/>
      <c r="H5" s="157" t="s">
        <v>1</v>
      </c>
      <c r="I5" s="157"/>
      <c r="J5" s="157" t="s">
        <v>2</v>
      </c>
      <c r="K5" s="157"/>
      <c r="L5" s="157" t="s">
        <v>3</v>
      </c>
      <c r="M5" s="157"/>
      <c r="N5" s="157" t="s">
        <v>4</v>
      </c>
      <c r="O5" s="157"/>
      <c r="P5" s="155" t="s">
        <v>46</v>
      </c>
      <c r="Q5" s="156"/>
      <c r="R5" s="12"/>
    </row>
    <row r="6" spans="1:18" x14ac:dyDescent="0.3">
      <c r="A6" s="31" t="s">
        <v>7</v>
      </c>
      <c r="B6" s="152"/>
      <c r="C6" s="152"/>
      <c r="D6" s="57" t="s">
        <v>429</v>
      </c>
      <c r="E6" s="57" t="s">
        <v>10</v>
      </c>
      <c r="F6" s="57" t="s">
        <v>429</v>
      </c>
      <c r="G6" s="57" t="s">
        <v>10</v>
      </c>
      <c r="H6" s="57" t="s">
        <v>429</v>
      </c>
      <c r="I6" s="57" t="s">
        <v>10</v>
      </c>
      <c r="J6" s="57" t="s">
        <v>429</v>
      </c>
      <c r="K6" s="57" t="s">
        <v>10</v>
      </c>
      <c r="L6" s="57" t="s">
        <v>429</v>
      </c>
      <c r="M6" s="57" t="s">
        <v>10</v>
      </c>
      <c r="N6" s="57" t="s">
        <v>429</v>
      </c>
      <c r="O6" s="57" t="s">
        <v>10</v>
      </c>
      <c r="P6" s="32" t="s">
        <v>431</v>
      </c>
      <c r="Q6" s="33" t="s">
        <v>10</v>
      </c>
      <c r="R6" s="12"/>
    </row>
    <row r="7" spans="1:18" x14ac:dyDescent="0.3">
      <c r="A7" s="34"/>
      <c r="B7" s="35"/>
      <c r="C7" s="35"/>
      <c r="D7" s="35"/>
      <c r="E7" s="35"/>
      <c r="F7" s="35"/>
      <c r="G7" s="35"/>
      <c r="H7" s="35"/>
      <c r="I7" s="35"/>
      <c r="J7" s="35"/>
      <c r="K7" s="35"/>
      <c r="L7" s="35"/>
      <c r="M7" s="35"/>
      <c r="N7" s="35"/>
      <c r="O7" s="35"/>
      <c r="P7" s="35"/>
      <c r="Q7" s="36"/>
    </row>
    <row r="8" spans="1:18" x14ac:dyDescent="0.3">
      <c r="A8" s="63" t="s">
        <v>377</v>
      </c>
      <c r="B8" s="64">
        <f>VLOOKUP($A8,'Return Data'!$B$7:$R$2700,3,0)</f>
        <v>44174</v>
      </c>
      <c r="C8" s="65">
        <f>VLOOKUP($A8,'Return Data'!$B$7:$R$2700,4,0)</f>
        <v>12.99</v>
      </c>
      <c r="D8" s="65">
        <f>VLOOKUP($A8,'Return Data'!$B$7:$R$2700,8,0)</f>
        <v>3.1770999999999998</v>
      </c>
      <c r="E8" s="66">
        <f>RANK(D8,D$8:D$10,0)</f>
        <v>3</v>
      </c>
      <c r="F8" s="65">
        <f>VLOOKUP($A8,'Return Data'!$B$7:$R$2700,9,0)</f>
        <v>8.1599000000000004</v>
      </c>
      <c r="G8" s="66">
        <f t="shared" ref="G8" si="0">RANK(F8,F$8:F$10,0)</f>
        <v>3</v>
      </c>
      <c r="H8" s="65">
        <f>VLOOKUP($A8,'Return Data'!$B$7:$R$2700,10,0)</f>
        <v>20.9497</v>
      </c>
      <c r="I8" s="66">
        <f t="shared" ref="I8" si="1">RANK(H8,H$8:H$10,0)</f>
        <v>2</v>
      </c>
      <c r="J8" s="65">
        <f>VLOOKUP($A8,'Return Data'!$B$7:$R$2700,11,0)</f>
        <v>30.290900000000001</v>
      </c>
      <c r="K8" s="66">
        <f t="shared" ref="K8" si="2">RANK(J8,J$8:J$10,0)</f>
        <v>3</v>
      </c>
      <c r="L8" s="65">
        <f>VLOOKUP($A8,'Return Data'!$B$7:$R$2700,12,0)</f>
        <v>31.8782</v>
      </c>
      <c r="M8" s="66">
        <f t="shared" ref="M8" si="3">RANK(L8,L$8:L$10,0)</f>
        <v>2</v>
      </c>
      <c r="N8" s="65"/>
      <c r="O8" s="66"/>
      <c r="P8" s="65">
        <f>VLOOKUP($A8,'Return Data'!$B$7:$R$2700,16,0)</f>
        <v>29.9</v>
      </c>
      <c r="Q8" s="67">
        <f>RANK(P8,P$8:P$10,0)</f>
        <v>1</v>
      </c>
    </row>
    <row r="9" spans="1:18" x14ac:dyDescent="0.3">
      <c r="A9" s="63" t="s">
        <v>49</v>
      </c>
      <c r="B9" s="64">
        <f>VLOOKUP($A9,'Return Data'!$B$7:$R$2700,3,0)</f>
        <v>44174</v>
      </c>
      <c r="C9" s="65">
        <f>VLOOKUP($A9,'Return Data'!$B$7:$R$2700,4,0)</f>
        <v>12.99</v>
      </c>
      <c r="D9" s="65">
        <f>VLOOKUP($A9,'Return Data'!$B$7:$R$2700,8,0)</f>
        <v>5.3528000000000002</v>
      </c>
      <c r="E9" s="66">
        <f t="shared" ref="E9:E10" si="4">RANK(D9,D$8:D$10,0)</f>
        <v>2</v>
      </c>
      <c r="F9" s="65">
        <f>VLOOKUP($A9,'Return Data'!$B$7:$R$2700,9,0)</f>
        <v>9.0679999999999996</v>
      </c>
      <c r="G9" s="66">
        <f t="shared" ref="G9" si="5">RANK(F9,F$8:F$10,0)</f>
        <v>2</v>
      </c>
      <c r="H9" s="65">
        <f>VLOOKUP($A9,'Return Data'!$B$7:$R$2700,10,0)</f>
        <v>21.629200000000001</v>
      </c>
      <c r="I9" s="66">
        <f t="shared" ref="I9:O10" si="6">RANK(H9,H$8:H$10,0)</f>
        <v>1</v>
      </c>
      <c r="J9" s="65">
        <f>VLOOKUP($A9,'Return Data'!$B$7:$R$2700,11,0)</f>
        <v>37.460299999999997</v>
      </c>
      <c r="K9" s="66">
        <f t="shared" si="6"/>
        <v>1</v>
      </c>
      <c r="L9" s="65">
        <f>VLOOKUP($A9,'Return Data'!$B$7:$R$2700,12,0)</f>
        <v>35.171700000000001</v>
      </c>
      <c r="M9" s="66">
        <f t="shared" si="6"/>
        <v>1</v>
      </c>
      <c r="N9" s="65">
        <f>VLOOKUP($A9,'Return Data'!$B$7:$R$2700,13,0)</f>
        <v>25.2652</v>
      </c>
      <c r="O9" s="66">
        <f t="shared" ref="O9" si="7">RANK(N9,N$8:N$10,0)</f>
        <v>1</v>
      </c>
      <c r="P9" s="65">
        <f>VLOOKUP($A9,'Return Data'!$B$7:$R$2700,16,0)</f>
        <v>20.327000000000002</v>
      </c>
      <c r="Q9" s="67">
        <f t="shared" ref="Q9:Q10" si="8">RANK(P9,P$8:P$10,0)</f>
        <v>2</v>
      </c>
    </row>
    <row r="10" spans="1:18" x14ac:dyDescent="0.3">
      <c r="A10" s="63" t="s">
        <v>50</v>
      </c>
      <c r="B10" s="64">
        <f>VLOOKUP($A10,'Return Data'!$B$7:$R$2700,3,0)</f>
        <v>44174</v>
      </c>
      <c r="C10" s="65">
        <f>VLOOKUP($A10,'Return Data'!$B$7:$R$2700,4,0)</f>
        <v>132.40780000000001</v>
      </c>
      <c r="D10" s="65">
        <f>VLOOKUP($A10,'Return Data'!$B$7:$R$2700,8,0)</f>
        <v>5.4844999999999997</v>
      </c>
      <c r="E10" s="66">
        <f t="shared" si="4"/>
        <v>1</v>
      </c>
      <c r="F10" s="65">
        <f>VLOOKUP($A10,'Return Data'!$B$7:$R$2700,9,0)</f>
        <v>9.0960999999999999</v>
      </c>
      <c r="G10" s="66">
        <f t="shared" ref="G10" si="9">RANK(F10,F$8:F$10,0)</f>
        <v>1</v>
      </c>
      <c r="H10" s="65">
        <f>VLOOKUP($A10,'Return Data'!$B$7:$R$2700,10,0)</f>
        <v>19.385100000000001</v>
      </c>
      <c r="I10" s="66">
        <f t="shared" si="6"/>
        <v>3</v>
      </c>
      <c r="J10" s="65">
        <f>VLOOKUP($A10,'Return Data'!$B$7:$R$2700,11,0)</f>
        <v>34.010800000000003</v>
      </c>
      <c r="K10" s="66">
        <f t="shared" si="6"/>
        <v>2</v>
      </c>
      <c r="L10" s="65">
        <f>VLOOKUP($A10,'Return Data'!$B$7:$R$2700,12,0)</f>
        <v>24.2256</v>
      </c>
      <c r="M10" s="66">
        <f t="shared" si="6"/>
        <v>3</v>
      </c>
      <c r="N10" s="65">
        <f>VLOOKUP($A10,'Return Data'!$B$7:$R$2700,13,0)</f>
        <v>13.2105</v>
      </c>
      <c r="O10" s="66">
        <f t="shared" si="6"/>
        <v>2</v>
      </c>
      <c r="P10" s="65">
        <f>VLOOKUP($A10,'Return Data'!$B$7:$R$2700,16,0)</f>
        <v>13.558999999999999</v>
      </c>
      <c r="Q10" s="67">
        <f t="shared" si="8"/>
        <v>3</v>
      </c>
    </row>
    <row r="11" spans="1:18" x14ac:dyDescent="0.3">
      <c r="A11" s="69"/>
      <c r="B11" s="70"/>
      <c r="C11" s="70"/>
      <c r="D11" s="71"/>
      <c r="E11" s="70"/>
      <c r="F11" s="71"/>
      <c r="G11" s="70"/>
      <c r="H11" s="71"/>
      <c r="I11" s="70"/>
      <c r="J11" s="71"/>
      <c r="K11" s="70"/>
      <c r="L11" s="70"/>
      <c r="M11" s="70"/>
      <c r="N11" s="70"/>
      <c r="O11" s="70"/>
      <c r="P11" s="71"/>
      <c r="Q11" s="72"/>
    </row>
    <row r="12" spans="1:18" x14ac:dyDescent="0.3">
      <c r="A12" s="73" t="s">
        <v>27</v>
      </c>
      <c r="B12" s="74"/>
      <c r="C12" s="74"/>
      <c r="D12" s="75">
        <f>AVERAGE(D8:D10)</f>
        <v>4.6714666666666664</v>
      </c>
      <c r="E12" s="74"/>
      <c r="F12" s="75">
        <f>AVERAGE(F8:F10)</f>
        <v>8.7746666666666666</v>
      </c>
      <c r="G12" s="74"/>
      <c r="H12" s="75">
        <f>AVERAGE(H8:H10)</f>
        <v>20.654666666666667</v>
      </c>
      <c r="I12" s="74"/>
      <c r="J12" s="75">
        <f>AVERAGE(J8:J10)</f>
        <v>33.920666666666669</v>
      </c>
      <c r="K12" s="74"/>
      <c r="L12" s="75">
        <f>AVERAGE(L8:L10)</f>
        <v>30.425166666666669</v>
      </c>
      <c r="M12" s="74"/>
      <c r="N12" s="75">
        <f>AVERAGE(N8:N10)</f>
        <v>19.237850000000002</v>
      </c>
      <c r="O12" s="74"/>
      <c r="P12" s="75">
        <f>AVERAGE(P8:P10)</f>
        <v>21.262</v>
      </c>
      <c r="Q12" s="76"/>
    </row>
    <row r="13" spans="1:18" x14ac:dyDescent="0.3">
      <c r="A13" s="73" t="s">
        <v>28</v>
      </c>
      <c r="B13" s="74"/>
      <c r="C13" s="74"/>
      <c r="D13" s="75">
        <f>MIN(D8:D10)</f>
        <v>3.1770999999999998</v>
      </c>
      <c r="E13" s="74"/>
      <c r="F13" s="75">
        <f>MIN(F8:F10)</f>
        <v>8.1599000000000004</v>
      </c>
      <c r="G13" s="74"/>
      <c r="H13" s="75">
        <f>MIN(H8:H10)</f>
        <v>19.385100000000001</v>
      </c>
      <c r="I13" s="74"/>
      <c r="J13" s="75">
        <f>MIN(J8:J10)</f>
        <v>30.290900000000001</v>
      </c>
      <c r="K13" s="74"/>
      <c r="L13" s="75">
        <f>MIN(L8:L10)</f>
        <v>24.2256</v>
      </c>
      <c r="M13" s="74"/>
      <c r="N13" s="75">
        <f>MIN(N8:N10)</f>
        <v>13.2105</v>
      </c>
      <c r="O13" s="74"/>
      <c r="P13" s="75">
        <f>MIN(P8:P10)</f>
        <v>13.558999999999999</v>
      </c>
      <c r="Q13" s="76"/>
    </row>
    <row r="14" spans="1:18" ht="15" thickBot="1" x14ac:dyDescent="0.35">
      <c r="A14" s="77" t="s">
        <v>29</v>
      </c>
      <c r="B14" s="78"/>
      <c r="C14" s="78"/>
      <c r="D14" s="79">
        <f>MAX(D8:D10)</f>
        <v>5.4844999999999997</v>
      </c>
      <c r="E14" s="78"/>
      <c r="F14" s="79">
        <f>MAX(F8:F10)</f>
        <v>9.0960999999999999</v>
      </c>
      <c r="G14" s="78"/>
      <c r="H14" s="79">
        <f>MAX(H8:H10)</f>
        <v>21.629200000000001</v>
      </c>
      <c r="I14" s="78"/>
      <c r="J14" s="79">
        <f>MAX(J8:J10)</f>
        <v>37.460299999999997</v>
      </c>
      <c r="K14" s="78"/>
      <c r="L14" s="79">
        <f>MAX(L8:L10)</f>
        <v>35.171700000000001</v>
      </c>
      <c r="M14" s="78"/>
      <c r="N14" s="79">
        <f>MAX(N8:N10)</f>
        <v>25.2652</v>
      </c>
      <c r="O14" s="78"/>
      <c r="P14" s="79">
        <f>MAX(P8:P10)</f>
        <v>29.9</v>
      </c>
      <c r="Q14" s="80"/>
    </row>
    <row r="15" spans="1:18" x14ac:dyDescent="0.3">
      <c r="A15" s="112" t="s">
        <v>432</v>
      </c>
    </row>
    <row r="16" spans="1:18" x14ac:dyDescent="0.3">
      <c r="A16" s="14" t="s">
        <v>340</v>
      </c>
    </row>
    <row r="17" spans="1:1" x14ac:dyDescent="0.3">
      <c r="A17" s="112"/>
    </row>
    <row r="18" spans="1:1" ht="15" customHeight="1" x14ac:dyDescent="0.3"/>
  </sheetData>
  <sheetProtection algorithmName="SHA-512" hashValue="UgzhMz2oGtYOIabN34cqzuIgvgxhvaEI4ogHW3E6Z3TAg2vN/pUFnfbRWEjTPPB8a45BrUIfzrlX4FCmSsxUgw==" saltValue="gXSiLCsMsmWK4GcDA0b7Vw==" spinCount="100000" sheet="1" objects="1" scenarios="1"/>
  <mergeCells count="16">
    <mergeCell ref="A2:A3"/>
    <mergeCell ref="D5:E5"/>
    <mergeCell ref="F5:G5"/>
    <mergeCell ref="H5:I5"/>
    <mergeCell ref="J5:K5"/>
    <mergeCell ref="B5:B6"/>
    <mergeCell ref="C5:C6"/>
    <mergeCell ref="P5:Q5"/>
    <mergeCell ref="B3:B4"/>
    <mergeCell ref="C3:C4"/>
    <mergeCell ref="D3:E3"/>
    <mergeCell ref="F3:G3"/>
    <mergeCell ref="H3:I3"/>
    <mergeCell ref="J3:K3"/>
    <mergeCell ref="L5:M5"/>
    <mergeCell ref="N5:O5"/>
  </mergeCells>
  <hyperlinks>
    <hyperlink ref="A2" location="Index!A1" display="Back To Index" xr:uid="{00000000-0004-0000-0500-000000000000}"/>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5" width="9.109375" style="3"/>
    <col min="16" max="16" width="15" style="3" bestFit="1" customWidth="1"/>
    <col min="17" max="16384" width="9.109375" style="3"/>
  </cols>
  <sheetData>
    <row r="1" spans="1:17" ht="15" thickBot="1" x14ac:dyDescent="0.35"/>
    <row r="2" spans="1:17" x14ac:dyDescent="0.3">
      <c r="A2" s="153" t="s">
        <v>347</v>
      </c>
    </row>
    <row r="3" spans="1:17" ht="15" thickBot="1" x14ac:dyDescent="0.35">
      <c r="A3" s="154"/>
      <c r="B3" s="158"/>
      <c r="C3" s="158"/>
      <c r="D3" s="159"/>
      <c r="E3" s="159"/>
      <c r="F3" s="159"/>
      <c r="G3" s="159"/>
      <c r="H3" s="159"/>
      <c r="I3" s="159"/>
      <c r="J3" s="159"/>
      <c r="K3" s="159"/>
      <c r="L3" s="26"/>
      <c r="M3" s="27"/>
    </row>
    <row r="4" spans="1:17" ht="15" thickBot="1" x14ac:dyDescent="0.35">
      <c r="A4" s="26"/>
      <c r="B4" s="158"/>
      <c r="C4" s="158"/>
      <c r="D4" s="26"/>
      <c r="E4" s="26"/>
      <c r="F4" s="26"/>
      <c r="G4" s="26"/>
      <c r="H4" s="26"/>
      <c r="I4" s="26"/>
      <c r="J4" s="26"/>
      <c r="K4" s="26"/>
      <c r="L4" s="26"/>
      <c r="M4" s="26"/>
    </row>
    <row r="5" spans="1:17" x14ac:dyDescent="0.3">
      <c r="A5" s="29" t="s">
        <v>345</v>
      </c>
      <c r="B5" s="151" t="s">
        <v>8</v>
      </c>
      <c r="C5" s="151" t="s">
        <v>9</v>
      </c>
      <c r="D5" s="157" t="s">
        <v>47</v>
      </c>
      <c r="E5" s="157"/>
      <c r="F5" s="157" t="s">
        <v>48</v>
      </c>
      <c r="G5" s="157"/>
      <c r="H5" s="157" t="s">
        <v>1</v>
      </c>
      <c r="I5" s="157"/>
      <c r="J5" s="157" t="s">
        <v>2</v>
      </c>
      <c r="K5" s="157"/>
      <c r="L5" s="157" t="s">
        <v>3</v>
      </c>
      <c r="M5" s="157"/>
      <c r="N5" s="157" t="s">
        <v>4</v>
      </c>
      <c r="O5" s="157"/>
      <c r="P5" s="155" t="s">
        <v>46</v>
      </c>
      <c r="Q5" s="156"/>
    </row>
    <row r="6" spans="1:17" x14ac:dyDescent="0.3">
      <c r="A6" s="31" t="s">
        <v>7</v>
      </c>
      <c r="B6" s="152"/>
      <c r="C6" s="152"/>
      <c r="D6" s="57" t="s">
        <v>429</v>
      </c>
      <c r="E6" s="57" t="s">
        <v>10</v>
      </c>
      <c r="F6" s="57" t="s">
        <v>429</v>
      </c>
      <c r="G6" s="57" t="s">
        <v>10</v>
      </c>
      <c r="H6" s="57" t="s">
        <v>429</v>
      </c>
      <c r="I6" s="57" t="s">
        <v>10</v>
      </c>
      <c r="J6" s="57" t="s">
        <v>429</v>
      </c>
      <c r="K6" s="57" t="s">
        <v>10</v>
      </c>
      <c r="L6" s="57" t="s">
        <v>429</v>
      </c>
      <c r="M6" s="57" t="s">
        <v>10</v>
      </c>
      <c r="N6" s="57" t="s">
        <v>429</v>
      </c>
      <c r="O6" s="57" t="s">
        <v>10</v>
      </c>
      <c r="P6" s="32" t="s">
        <v>431</v>
      </c>
      <c r="Q6" s="33" t="s">
        <v>10</v>
      </c>
    </row>
    <row r="7" spans="1:17" x14ac:dyDescent="0.3">
      <c r="A7" s="30"/>
      <c r="B7" s="35"/>
      <c r="C7" s="35"/>
      <c r="D7" s="35"/>
      <c r="E7" s="35"/>
      <c r="F7" s="35"/>
      <c r="G7" s="35"/>
      <c r="H7" s="35"/>
      <c r="I7" s="35"/>
      <c r="J7" s="35"/>
      <c r="K7" s="35"/>
      <c r="L7" s="35"/>
      <c r="M7" s="35"/>
      <c r="N7" s="35"/>
      <c r="O7" s="35"/>
      <c r="P7" s="35"/>
      <c r="Q7" s="36"/>
    </row>
    <row r="8" spans="1:17" x14ac:dyDescent="0.3">
      <c r="A8" s="63" t="s">
        <v>379</v>
      </c>
      <c r="B8" s="64">
        <f>VLOOKUP($A8,'Return Data'!$B$7:$R$2700,3,0)</f>
        <v>44174</v>
      </c>
      <c r="C8" s="65">
        <f>VLOOKUP($A8,'Return Data'!$B$7:$R$2700,4,0)</f>
        <v>12.82</v>
      </c>
      <c r="D8" s="65">
        <f>VLOOKUP($A8,'Return Data'!$B$7:$R$2700,8,0)</f>
        <v>3.1375999999999999</v>
      </c>
      <c r="E8" s="66">
        <f>RANK(D8,D$8:D$10,0)</f>
        <v>3</v>
      </c>
      <c r="F8" s="65">
        <f>VLOOKUP($A8,'Return Data'!$B$7:$R$2700,9,0)</f>
        <v>8.0033999999999992</v>
      </c>
      <c r="G8" s="66">
        <f t="shared" ref="G8:G10" si="0">RANK(F8,F$8:F$10,0)</f>
        <v>3</v>
      </c>
      <c r="H8" s="65">
        <f>VLOOKUP($A8,'Return Data'!$B$7:$R$2700,10,0)</f>
        <v>20.488700000000001</v>
      </c>
      <c r="I8" s="66">
        <f t="shared" ref="I8" si="1">RANK(H8,H$8:H$10,0)</f>
        <v>2</v>
      </c>
      <c r="J8" s="65">
        <f>VLOOKUP($A8,'Return Data'!$B$7:$R$2700,11,0)</f>
        <v>29.3643</v>
      </c>
      <c r="K8" s="66">
        <f t="shared" ref="K8" si="2">RANK(J8,J$8:J$10,0)</f>
        <v>3</v>
      </c>
      <c r="L8" s="65">
        <f>VLOOKUP($A8,'Return Data'!$B$7:$R$2700,12,0)</f>
        <v>30.284600000000001</v>
      </c>
      <c r="M8" s="66">
        <f t="shared" ref="M8" si="3">RANK(L8,L$8:L$10,0)</f>
        <v>2</v>
      </c>
      <c r="N8" s="65"/>
      <c r="O8" s="66"/>
      <c r="P8" s="65">
        <f>VLOOKUP($A8,'Return Data'!$B$7:$R$2700,16,0)</f>
        <v>28.2</v>
      </c>
      <c r="Q8" s="67">
        <f>RANK(P8,P$8:P$10,0)</f>
        <v>1</v>
      </c>
    </row>
    <row r="9" spans="1:17" x14ac:dyDescent="0.3">
      <c r="A9" s="63" t="s">
        <v>51</v>
      </c>
      <c r="B9" s="64">
        <f>VLOOKUP($A9,'Return Data'!$B$7:$R$2700,3,0)</f>
        <v>44174</v>
      </c>
      <c r="C9" s="65">
        <f>VLOOKUP($A9,'Return Data'!$B$7:$R$2700,4,0)</f>
        <v>12.88</v>
      </c>
      <c r="D9" s="65">
        <f>VLOOKUP($A9,'Return Data'!$B$7:$R$2700,8,0)</f>
        <v>5.3148</v>
      </c>
      <c r="E9" s="66">
        <f t="shared" ref="E9:E10" si="4">RANK(D9,D$8:D$10,0)</f>
        <v>2</v>
      </c>
      <c r="F9" s="65">
        <f>VLOOKUP($A9,'Return Data'!$B$7:$R$2700,9,0)</f>
        <v>8.9679000000000002</v>
      </c>
      <c r="G9" s="66">
        <f t="shared" si="0"/>
        <v>2</v>
      </c>
      <c r="H9" s="65">
        <f>VLOOKUP($A9,'Return Data'!$B$7:$R$2700,10,0)</f>
        <v>21.2806</v>
      </c>
      <c r="I9" s="66">
        <f t="shared" ref="I9:O10" si="5">RANK(H9,H$8:H$10,0)</f>
        <v>1</v>
      </c>
      <c r="J9" s="65">
        <f>VLOOKUP($A9,'Return Data'!$B$7:$R$2700,11,0)</f>
        <v>37.021299999999997</v>
      </c>
      <c r="K9" s="66">
        <f t="shared" si="5"/>
        <v>1</v>
      </c>
      <c r="L9" s="65">
        <f>VLOOKUP($A9,'Return Data'!$B$7:$R$2700,12,0)</f>
        <v>34.446800000000003</v>
      </c>
      <c r="M9" s="66">
        <f t="shared" si="5"/>
        <v>1</v>
      </c>
      <c r="N9" s="65">
        <f>VLOOKUP($A9,'Return Data'!$B$7:$R$2700,13,0)</f>
        <v>24.444400000000002</v>
      </c>
      <c r="O9" s="66">
        <f t="shared" ref="O9" si="6">RANK(N9,N$8:N$10,0)</f>
        <v>1</v>
      </c>
      <c r="P9" s="65">
        <f>VLOOKUP($A9,'Return Data'!$B$7:$R$2700,16,0)</f>
        <v>19.6053</v>
      </c>
      <c r="Q9" s="67">
        <f t="shared" ref="Q9:Q10" si="7">RANK(P9,P$8:P$10,0)</f>
        <v>2</v>
      </c>
    </row>
    <row r="10" spans="1:17" x14ac:dyDescent="0.3">
      <c r="A10" s="63" t="s">
        <v>52</v>
      </c>
      <c r="B10" s="64">
        <f>VLOOKUP($A10,'Return Data'!$B$7:$R$2700,3,0)</f>
        <v>44174</v>
      </c>
      <c r="C10" s="65">
        <f>VLOOKUP($A10,'Return Data'!$B$7:$R$2700,4,0)</f>
        <v>549.99132410830498</v>
      </c>
      <c r="D10" s="65">
        <f>VLOOKUP($A10,'Return Data'!$B$7:$R$2700,8,0)</f>
        <v>5.4528999999999996</v>
      </c>
      <c r="E10" s="66">
        <f t="shared" si="4"/>
        <v>1</v>
      </c>
      <c r="F10" s="65">
        <f>VLOOKUP($A10,'Return Data'!$B$7:$R$2700,9,0)</f>
        <v>9.0267999999999997</v>
      </c>
      <c r="G10" s="66">
        <f t="shared" si="0"/>
        <v>1</v>
      </c>
      <c r="H10" s="65">
        <f>VLOOKUP($A10,'Return Data'!$B$7:$R$2700,10,0)</f>
        <v>19.160399999999999</v>
      </c>
      <c r="I10" s="66">
        <f t="shared" si="5"/>
        <v>3</v>
      </c>
      <c r="J10" s="65">
        <f>VLOOKUP($A10,'Return Data'!$B$7:$R$2700,11,0)</f>
        <v>33.512700000000002</v>
      </c>
      <c r="K10" s="66">
        <f t="shared" si="5"/>
        <v>2</v>
      </c>
      <c r="L10" s="65">
        <f>VLOOKUP($A10,'Return Data'!$B$7:$R$2700,12,0)</f>
        <v>23.500399999999999</v>
      </c>
      <c r="M10" s="66">
        <f t="shared" si="5"/>
        <v>3</v>
      </c>
      <c r="N10" s="65">
        <f>VLOOKUP($A10,'Return Data'!$B$7:$R$2700,13,0)</f>
        <v>12.3188</v>
      </c>
      <c r="O10" s="66">
        <f t="shared" si="5"/>
        <v>2</v>
      </c>
      <c r="P10" s="65">
        <f>VLOOKUP($A10,'Return Data'!$B$7:$R$2700,16,0)</f>
        <v>14.3119</v>
      </c>
      <c r="Q10" s="67">
        <f t="shared" si="7"/>
        <v>3</v>
      </c>
    </row>
    <row r="11" spans="1:17" x14ac:dyDescent="0.3">
      <c r="A11" s="69"/>
      <c r="B11" s="70"/>
      <c r="C11" s="70"/>
      <c r="D11" s="71"/>
      <c r="E11" s="70"/>
      <c r="F11" s="71"/>
      <c r="G11" s="70"/>
      <c r="H11" s="71"/>
      <c r="I11" s="70"/>
      <c r="J11" s="71"/>
      <c r="K11" s="70"/>
      <c r="L11" s="70"/>
      <c r="M11" s="70"/>
      <c r="N11" s="70"/>
      <c r="O11" s="70"/>
      <c r="P11" s="71"/>
      <c r="Q11" s="72"/>
    </row>
    <row r="12" spans="1:17" x14ac:dyDescent="0.3">
      <c r="A12" s="73" t="s">
        <v>27</v>
      </c>
      <c r="B12" s="74"/>
      <c r="C12" s="74"/>
      <c r="D12" s="75">
        <f>AVERAGE(D8:D10)</f>
        <v>4.6351000000000004</v>
      </c>
      <c r="E12" s="74"/>
      <c r="F12" s="75">
        <f>AVERAGE(F8:F10)</f>
        <v>8.666033333333333</v>
      </c>
      <c r="G12" s="74"/>
      <c r="H12" s="75">
        <f>AVERAGE(H8:H10)</f>
        <v>20.309899999999999</v>
      </c>
      <c r="I12" s="74"/>
      <c r="J12" s="75">
        <f>AVERAGE(J8:J10)</f>
        <v>33.299433333333333</v>
      </c>
      <c r="K12" s="74"/>
      <c r="L12" s="75">
        <f>AVERAGE(L8:L10)</f>
        <v>29.410600000000002</v>
      </c>
      <c r="M12" s="74"/>
      <c r="N12" s="75">
        <f>AVERAGE(N8:N10)</f>
        <v>18.381599999999999</v>
      </c>
      <c r="O12" s="74"/>
      <c r="P12" s="75">
        <f>AVERAGE(P8:P10)</f>
        <v>20.705733333333335</v>
      </c>
      <c r="Q12" s="76"/>
    </row>
    <row r="13" spans="1:17" x14ac:dyDescent="0.3">
      <c r="A13" s="73" t="s">
        <v>28</v>
      </c>
      <c r="B13" s="74"/>
      <c r="C13" s="74"/>
      <c r="D13" s="75">
        <f>MIN(D8:D10)</f>
        <v>3.1375999999999999</v>
      </c>
      <c r="E13" s="74"/>
      <c r="F13" s="75">
        <f>MIN(F8:F10)</f>
        <v>8.0033999999999992</v>
      </c>
      <c r="G13" s="74"/>
      <c r="H13" s="75">
        <f>MIN(H8:H10)</f>
        <v>19.160399999999999</v>
      </c>
      <c r="I13" s="74"/>
      <c r="J13" s="75">
        <f>MIN(J8:J10)</f>
        <v>29.3643</v>
      </c>
      <c r="K13" s="74"/>
      <c r="L13" s="75">
        <f>MIN(L8:L10)</f>
        <v>23.500399999999999</v>
      </c>
      <c r="M13" s="74"/>
      <c r="N13" s="75">
        <f>MIN(N8:N10)</f>
        <v>12.3188</v>
      </c>
      <c r="O13" s="74"/>
      <c r="P13" s="75">
        <f>MIN(P8:P10)</f>
        <v>14.3119</v>
      </c>
      <c r="Q13" s="76"/>
    </row>
    <row r="14" spans="1:17" ht="15" thickBot="1" x14ac:dyDescent="0.35">
      <c r="A14" s="77" t="s">
        <v>29</v>
      </c>
      <c r="B14" s="78"/>
      <c r="C14" s="78"/>
      <c r="D14" s="79">
        <f>MAX(D8:D10)</f>
        <v>5.4528999999999996</v>
      </c>
      <c r="E14" s="78"/>
      <c r="F14" s="79">
        <f>MAX(F8:F10)</f>
        <v>9.0267999999999997</v>
      </c>
      <c r="G14" s="78"/>
      <c r="H14" s="79">
        <f>MAX(H8:H10)</f>
        <v>21.2806</v>
      </c>
      <c r="I14" s="78"/>
      <c r="J14" s="79">
        <f>MAX(J8:J10)</f>
        <v>37.021299999999997</v>
      </c>
      <c r="K14" s="78"/>
      <c r="L14" s="79">
        <f>MAX(L8:L10)</f>
        <v>34.446800000000003</v>
      </c>
      <c r="M14" s="78"/>
      <c r="N14" s="79">
        <f>MAX(N8:N10)</f>
        <v>24.444400000000002</v>
      </c>
      <c r="O14" s="78"/>
      <c r="P14" s="79">
        <f>MAX(P8:P10)</f>
        <v>28.2</v>
      </c>
      <c r="Q14" s="80"/>
    </row>
    <row r="15" spans="1:17" x14ac:dyDescent="0.3">
      <c r="A15" s="112" t="s">
        <v>432</v>
      </c>
    </row>
    <row r="16" spans="1:17" x14ac:dyDescent="0.3">
      <c r="A16" s="14" t="s">
        <v>340</v>
      </c>
    </row>
  </sheetData>
  <sheetProtection algorithmName="SHA-512" hashValue="oSNSNYZg8drUGL1gowT/ZXQBNxoxYeZTui7jnp5p4fyZFIJWQCH1wi+pxjeBp/zhKnLibrnmoO2CkQeEiWuVWw==" saltValue="p+UHu/YiZc07D70wVScBHQ==" spinCount="100000" sheet="1" objects="1" scenarios="1"/>
  <mergeCells count="16">
    <mergeCell ref="N5:O5"/>
    <mergeCell ref="P5:Q5"/>
    <mergeCell ref="J3:K3"/>
    <mergeCell ref="B5:B6"/>
    <mergeCell ref="C5:C6"/>
    <mergeCell ref="A2:A3"/>
    <mergeCell ref="L5:M5"/>
    <mergeCell ref="B3:B4"/>
    <mergeCell ref="C3:C4"/>
    <mergeCell ref="D3:E3"/>
    <mergeCell ref="F3:G3"/>
    <mergeCell ref="H3:I3"/>
    <mergeCell ref="D5:E5"/>
    <mergeCell ref="F5:G5"/>
    <mergeCell ref="H5:I5"/>
    <mergeCell ref="J5:K5"/>
  </mergeCells>
  <hyperlinks>
    <hyperlink ref="A2" location="Index!A1" display="Back To Index" xr:uid="{00000000-0004-0000-06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60A1C-F6F2-47E1-82E3-1E7C51D4633F}">
  <sheetPr codeName="Sheet45"/>
  <dimension ref="A1:S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1681</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1475</v>
      </c>
      <c r="B8" s="64">
        <f>VLOOKUP($A8,'Return Data'!$B$7:$R$2700,3,0)</f>
        <v>44174</v>
      </c>
      <c r="C8" s="65">
        <f>VLOOKUP($A8,'Return Data'!$B$7:$R$2700,4,0)</f>
        <v>38.142699999999998</v>
      </c>
      <c r="D8" s="65">
        <f>VLOOKUP($A8,'Return Data'!$B$7:$R$2700,9,0)</f>
        <v>7.9946999999999999</v>
      </c>
      <c r="E8" s="66">
        <f t="shared" ref="E8:E33" si="0">RANK(D8,D$8:D$33,0)</f>
        <v>12</v>
      </c>
      <c r="F8" s="65">
        <f>VLOOKUP($A8,'Return Data'!$B$7:$R$2700,10,0)</f>
        <v>12.215400000000001</v>
      </c>
      <c r="G8" s="66">
        <f t="shared" ref="G8:G33" si="1">RANK(F8,F$8:F$33,0)</f>
        <v>2</v>
      </c>
      <c r="H8" s="65">
        <f>VLOOKUP($A8,'Return Data'!$B$7:$R$2700,11,0)</f>
        <v>15.057399999999999</v>
      </c>
      <c r="I8" s="66">
        <f t="shared" ref="I8:I33" si="2">RANK(H8,H$8:H$33,0)</f>
        <v>3</v>
      </c>
      <c r="J8" s="65">
        <f>VLOOKUP($A8,'Return Data'!$B$7:$R$2700,12,0)</f>
        <v>13.005800000000001</v>
      </c>
      <c r="K8" s="66">
        <f t="shared" ref="K8:K33" si="3">RANK(J8,J$8:J$33,0)</f>
        <v>1</v>
      </c>
      <c r="L8" s="65">
        <f>VLOOKUP($A8,'Return Data'!$B$7:$R$2700,13,0)</f>
        <v>11.5421</v>
      </c>
      <c r="M8" s="66">
        <f t="shared" ref="M8:M33" si="4">RANK(L8,L$8:L$33,0)</f>
        <v>2</v>
      </c>
      <c r="N8" s="65">
        <f>VLOOKUP($A8,'Return Data'!$B$7:$R$2700,17,0)</f>
        <v>10.6341</v>
      </c>
      <c r="O8" s="66">
        <f t="shared" ref="O8:O24" si="5">RANK(N8,N$8:N$33,0)</f>
        <v>5</v>
      </c>
      <c r="P8" s="65">
        <f>VLOOKUP($A8,'Return Data'!$B$7:$R$2700,14,0)</f>
        <v>9.1755999999999993</v>
      </c>
      <c r="Q8" s="66">
        <f t="shared" ref="Q8:Q24" si="6">RANK(P8,P$8:P$33,0)</f>
        <v>5</v>
      </c>
      <c r="R8" s="65">
        <f>VLOOKUP($A8,'Return Data'!$B$7:$R$2700,16,0)</f>
        <v>9.7606000000000002</v>
      </c>
      <c r="S8" s="67">
        <f t="shared" ref="S8:S33" si="7">RANK(R8,R$8:R$33,0)</f>
        <v>2</v>
      </c>
    </row>
    <row r="9" spans="1:19" x14ac:dyDescent="0.3">
      <c r="A9" s="82" t="s">
        <v>1476</v>
      </c>
      <c r="B9" s="64">
        <f>VLOOKUP($A9,'Return Data'!$B$7:$R$2700,3,0)</f>
        <v>44174</v>
      </c>
      <c r="C9" s="65">
        <f>VLOOKUP($A9,'Return Data'!$B$7:$R$2700,4,0)</f>
        <v>25.219100000000001</v>
      </c>
      <c r="D9" s="65">
        <f>VLOOKUP($A9,'Return Data'!$B$7:$R$2700,9,0)</f>
        <v>6.7675000000000001</v>
      </c>
      <c r="E9" s="66">
        <f t="shared" si="0"/>
        <v>22</v>
      </c>
      <c r="F9" s="65">
        <f>VLOOKUP($A9,'Return Data'!$B$7:$R$2700,10,0)</f>
        <v>9.0854999999999997</v>
      </c>
      <c r="G9" s="66">
        <f t="shared" si="1"/>
        <v>15</v>
      </c>
      <c r="H9" s="65">
        <f>VLOOKUP($A9,'Return Data'!$B$7:$R$2700,11,0)</f>
        <v>10.519</v>
      </c>
      <c r="I9" s="66">
        <f t="shared" si="2"/>
        <v>10</v>
      </c>
      <c r="J9" s="65">
        <f>VLOOKUP($A9,'Return Data'!$B$7:$R$2700,12,0)</f>
        <v>10.958</v>
      </c>
      <c r="K9" s="66">
        <f t="shared" si="3"/>
        <v>5</v>
      </c>
      <c r="L9" s="65">
        <f>VLOOKUP($A9,'Return Data'!$B$7:$R$2700,13,0)</f>
        <v>10.9413</v>
      </c>
      <c r="M9" s="66">
        <f t="shared" si="4"/>
        <v>7</v>
      </c>
      <c r="N9" s="65">
        <f>VLOOKUP($A9,'Return Data'!$B$7:$R$2700,17,0)</f>
        <v>10.7859</v>
      </c>
      <c r="O9" s="66">
        <f t="shared" si="5"/>
        <v>3</v>
      </c>
      <c r="P9" s="65">
        <f>VLOOKUP($A9,'Return Data'!$B$7:$R$2700,14,0)</f>
        <v>9.2805</v>
      </c>
      <c r="Q9" s="66">
        <f t="shared" si="6"/>
        <v>4</v>
      </c>
      <c r="R9" s="65">
        <f>VLOOKUP($A9,'Return Data'!$B$7:$R$2700,16,0)</f>
        <v>9.2131000000000007</v>
      </c>
      <c r="S9" s="67">
        <f t="shared" si="7"/>
        <v>4</v>
      </c>
    </row>
    <row r="10" spans="1:19" x14ac:dyDescent="0.3">
      <c r="A10" s="82" t="s">
        <v>1479</v>
      </c>
      <c r="B10" s="64">
        <f>VLOOKUP($A10,'Return Data'!$B$7:$R$2700,3,0)</f>
        <v>44174</v>
      </c>
      <c r="C10" s="65">
        <f>VLOOKUP($A10,'Return Data'!$B$7:$R$2700,4,0)</f>
        <v>23.860800000000001</v>
      </c>
      <c r="D10" s="65">
        <f>VLOOKUP($A10,'Return Data'!$B$7:$R$2700,9,0)</f>
        <v>5.8871000000000002</v>
      </c>
      <c r="E10" s="66">
        <f t="shared" si="0"/>
        <v>24</v>
      </c>
      <c r="F10" s="65">
        <f>VLOOKUP($A10,'Return Data'!$B$7:$R$2700,10,0)</f>
        <v>7.3853</v>
      </c>
      <c r="G10" s="66">
        <f t="shared" si="1"/>
        <v>24</v>
      </c>
      <c r="H10" s="65">
        <f>VLOOKUP($A10,'Return Data'!$B$7:$R$2700,11,0)</f>
        <v>8.8658999999999999</v>
      </c>
      <c r="I10" s="66">
        <f t="shared" si="2"/>
        <v>19</v>
      </c>
      <c r="J10" s="65">
        <f>VLOOKUP($A10,'Return Data'!$B$7:$R$2700,12,0)</f>
        <v>7.3611000000000004</v>
      </c>
      <c r="K10" s="66">
        <f t="shared" si="3"/>
        <v>23</v>
      </c>
      <c r="L10" s="65">
        <f>VLOOKUP($A10,'Return Data'!$B$7:$R$2700,13,0)</f>
        <v>8.5856999999999992</v>
      </c>
      <c r="M10" s="66">
        <f t="shared" si="4"/>
        <v>22</v>
      </c>
      <c r="N10" s="65">
        <f>VLOOKUP($A10,'Return Data'!$B$7:$R$2700,17,0)</f>
        <v>9.1372</v>
      </c>
      <c r="O10" s="66">
        <f t="shared" si="5"/>
        <v>16</v>
      </c>
      <c r="P10" s="65">
        <f>VLOOKUP($A10,'Return Data'!$B$7:$R$2700,14,0)</f>
        <v>8.5042000000000009</v>
      </c>
      <c r="Q10" s="66">
        <f t="shared" si="6"/>
        <v>13</v>
      </c>
      <c r="R10" s="65">
        <f>VLOOKUP($A10,'Return Data'!$B$7:$R$2700,16,0)</f>
        <v>9.0528999999999993</v>
      </c>
      <c r="S10" s="67">
        <f t="shared" si="7"/>
        <v>7</v>
      </c>
    </row>
    <row r="11" spans="1:19" x14ac:dyDescent="0.3">
      <c r="A11" s="82" t="s">
        <v>1481</v>
      </c>
      <c r="B11" s="64">
        <f>VLOOKUP($A11,'Return Data'!$B$7:$R$2700,3,0)</f>
        <v>44174</v>
      </c>
      <c r="C11" s="65">
        <f>VLOOKUP($A11,'Return Data'!$B$7:$R$2700,4,0)</f>
        <v>25.651700000000002</v>
      </c>
      <c r="D11" s="65">
        <f>VLOOKUP($A11,'Return Data'!$B$7:$R$2700,9,0)</f>
        <v>8.8286999999999995</v>
      </c>
      <c r="E11" s="66">
        <f t="shared" si="0"/>
        <v>7</v>
      </c>
      <c r="F11" s="65">
        <f>VLOOKUP($A11,'Return Data'!$B$7:$R$2700,10,0)</f>
        <v>11.084</v>
      </c>
      <c r="G11" s="66">
        <f t="shared" si="1"/>
        <v>3</v>
      </c>
      <c r="H11" s="65">
        <f>VLOOKUP($A11,'Return Data'!$B$7:$R$2700,11,0)</f>
        <v>11.1008</v>
      </c>
      <c r="I11" s="66">
        <f t="shared" si="2"/>
        <v>7</v>
      </c>
      <c r="J11" s="65">
        <f>VLOOKUP($A11,'Return Data'!$B$7:$R$2700,12,0)</f>
        <v>10.4613</v>
      </c>
      <c r="K11" s="66">
        <f t="shared" si="3"/>
        <v>10</v>
      </c>
      <c r="L11" s="65">
        <f>VLOOKUP($A11,'Return Data'!$B$7:$R$2700,13,0)</f>
        <v>11.1722</v>
      </c>
      <c r="M11" s="66">
        <f t="shared" si="4"/>
        <v>4</v>
      </c>
      <c r="N11" s="65">
        <f>VLOOKUP($A11,'Return Data'!$B$7:$R$2700,17,0)</f>
        <v>9.6071000000000009</v>
      </c>
      <c r="O11" s="66">
        <f t="shared" si="5"/>
        <v>15</v>
      </c>
      <c r="P11" s="65">
        <f>VLOOKUP($A11,'Return Data'!$B$7:$R$2700,14,0)</f>
        <v>8.6296999999999997</v>
      </c>
      <c r="Q11" s="66">
        <f t="shared" si="6"/>
        <v>12</v>
      </c>
      <c r="R11" s="65">
        <f>VLOOKUP($A11,'Return Data'!$B$7:$R$2700,16,0)</f>
        <v>8.7792999999999992</v>
      </c>
      <c r="S11" s="67">
        <f t="shared" si="7"/>
        <v>14</v>
      </c>
    </row>
    <row r="12" spans="1:19" x14ac:dyDescent="0.3">
      <c r="A12" s="82" t="s">
        <v>1482</v>
      </c>
      <c r="B12" s="64">
        <f>VLOOKUP($A12,'Return Data'!$B$7:$R$2700,3,0)</f>
        <v>44174</v>
      </c>
      <c r="C12" s="65">
        <f>VLOOKUP($A12,'Return Data'!$B$7:$R$2700,4,0)</f>
        <v>18.049499999999998</v>
      </c>
      <c r="D12" s="65">
        <f>VLOOKUP($A12,'Return Data'!$B$7:$R$2700,9,0)</f>
        <v>3.8273000000000001</v>
      </c>
      <c r="E12" s="66">
        <f t="shared" si="0"/>
        <v>26</v>
      </c>
      <c r="F12" s="65">
        <f>VLOOKUP($A12,'Return Data'!$B$7:$R$2700,10,0)</f>
        <v>6.7403000000000004</v>
      </c>
      <c r="G12" s="66">
        <f t="shared" si="1"/>
        <v>26</v>
      </c>
      <c r="H12" s="65">
        <f>VLOOKUP($A12,'Return Data'!$B$7:$R$2700,11,0)</f>
        <v>6.9481000000000002</v>
      </c>
      <c r="I12" s="66">
        <f t="shared" si="2"/>
        <v>25</v>
      </c>
      <c r="J12" s="65">
        <f>VLOOKUP($A12,'Return Data'!$B$7:$R$2700,12,0)</f>
        <v>-6.4969999999999999</v>
      </c>
      <c r="K12" s="66">
        <f t="shared" si="3"/>
        <v>26</v>
      </c>
      <c r="L12" s="65">
        <f>VLOOKUP($A12,'Return Data'!$B$7:$R$2700,13,0)</f>
        <v>-0.21560000000000001</v>
      </c>
      <c r="M12" s="66">
        <f t="shared" si="4"/>
        <v>25</v>
      </c>
      <c r="N12" s="65">
        <f>VLOOKUP($A12,'Return Data'!$B$7:$R$2700,17,0)</f>
        <v>-6.6939000000000002</v>
      </c>
      <c r="O12" s="66">
        <f t="shared" si="5"/>
        <v>25</v>
      </c>
      <c r="P12" s="65">
        <f>VLOOKUP($A12,'Return Data'!$B$7:$R$2700,14,0)</f>
        <v>-2.6558999999999999</v>
      </c>
      <c r="Q12" s="66">
        <f t="shared" si="6"/>
        <v>24</v>
      </c>
      <c r="R12" s="65">
        <f>VLOOKUP($A12,'Return Data'!$B$7:$R$2700,16,0)</f>
        <v>4.6931000000000003</v>
      </c>
      <c r="S12" s="67">
        <f t="shared" si="7"/>
        <v>26</v>
      </c>
    </row>
    <row r="13" spans="1:19" x14ac:dyDescent="0.3">
      <c r="A13" s="82" t="s">
        <v>1484</v>
      </c>
      <c r="B13" s="64">
        <f>VLOOKUP($A13,'Return Data'!$B$7:$R$2700,3,0)</f>
        <v>44174</v>
      </c>
      <c r="C13" s="65">
        <f>VLOOKUP($A13,'Return Data'!$B$7:$R$2700,4,0)</f>
        <v>21.424700000000001</v>
      </c>
      <c r="D13" s="65">
        <f>VLOOKUP($A13,'Return Data'!$B$7:$R$2700,9,0)</f>
        <v>6.9104000000000001</v>
      </c>
      <c r="E13" s="66">
        <f t="shared" si="0"/>
        <v>20</v>
      </c>
      <c r="F13" s="65">
        <f>VLOOKUP($A13,'Return Data'!$B$7:$R$2700,10,0)</f>
        <v>8.4627999999999997</v>
      </c>
      <c r="G13" s="66">
        <f t="shared" si="1"/>
        <v>21</v>
      </c>
      <c r="H13" s="65">
        <f>VLOOKUP($A13,'Return Data'!$B$7:$R$2700,11,0)</f>
        <v>9.2584999999999997</v>
      </c>
      <c r="I13" s="66">
        <f t="shared" si="2"/>
        <v>16</v>
      </c>
      <c r="J13" s="65">
        <f>VLOOKUP($A13,'Return Data'!$B$7:$R$2700,12,0)</f>
        <v>9.7304999999999993</v>
      </c>
      <c r="K13" s="66">
        <f t="shared" si="3"/>
        <v>17</v>
      </c>
      <c r="L13" s="65">
        <f>VLOOKUP($A13,'Return Data'!$B$7:$R$2700,13,0)</f>
        <v>9.7326999999999995</v>
      </c>
      <c r="M13" s="66">
        <f t="shared" si="4"/>
        <v>18</v>
      </c>
      <c r="N13" s="65">
        <f>VLOOKUP($A13,'Return Data'!$B$7:$R$2700,17,0)</f>
        <v>9.6434999999999995</v>
      </c>
      <c r="O13" s="66">
        <f t="shared" si="5"/>
        <v>14</v>
      </c>
      <c r="P13" s="65">
        <f>VLOOKUP($A13,'Return Data'!$B$7:$R$2700,14,0)</f>
        <v>8.3232999999999997</v>
      </c>
      <c r="Q13" s="66">
        <f t="shared" si="6"/>
        <v>14</v>
      </c>
      <c r="R13" s="65">
        <f>VLOOKUP($A13,'Return Data'!$B$7:$R$2700,16,0)</f>
        <v>8.1584000000000003</v>
      </c>
      <c r="S13" s="67">
        <f t="shared" si="7"/>
        <v>18</v>
      </c>
    </row>
    <row r="14" spans="1:19" x14ac:dyDescent="0.3">
      <c r="A14" s="82" t="s">
        <v>1486</v>
      </c>
      <c r="B14" s="64">
        <f>VLOOKUP($A14,'Return Data'!$B$7:$R$2700,3,0)</f>
        <v>44174</v>
      </c>
      <c r="C14" s="65">
        <f>VLOOKUP($A14,'Return Data'!$B$7:$R$2700,4,0)</f>
        <v>38.691800000000001</v>
      </c>
      <c r="D14" s="65">
        <f>VLOOKUP($A14,'Return Data'!$B$7:$R$2700,9,0)</f>
        <v>8.7667000000000002</v>
      </c>
      <c r="E14" s="66">
        <f t="shared" si="0"/>
        <v>8</v>
      </c>
      <c r="F14" s="65">
        <f>VLOOKUP($A14,'Return Data'!$B$7:$R$2700,10,0)</f>
        <v>10.0808</v>
      </c>
      <c r="G14" s="66">
        <f t="shared" si="1"/>
        <v>9</v>
      </c>
      <c r="H14" s="65">
        <f>VLOOKUP($A14,'Return Data'!$B$7:$R$2700,11,0)</f>
        <v>9.2270000000000003</v>
      </c>
      <c r="I14" s="66">
        <f t="shared" si="2"/>
        <v>18</v>
      </c>
      <c r="J14" s="65">
        <f>VLOOKUP($A14,'Return Data'!$B$7:$R$2700,12,0)</f>
        <v>10.0282</v>
      </c>
      <c r="K14" s="66">
        <f t="shared" si="3"/>
        <v>16</v>
      </c>
      <c r="L14" s="65">
        <f>VLOOKUP($A14,'Return Data'!$B$7:$R$2700,13,0)</f>
        <v>10.314500000000001</v>
      </c>
      <c r="M14" s="66">
        <f t="shared" si="4"/>
        <v>16</v>
      </c>
      <c r="N14" s="65">
        <f>VLOOKUP($A14,'Return Data'!$B$7:$R$2700,17,0)</f>
        <v>10.199299999999999</v>
      </c>
      <c r="O14" s="66">
        <f t="shared" si="5"/>
        <v>12</v>
      </c>
      <c r="P14" s="65">
        <f>VLOOKUP($A14,'Return Data'!$B$7:$R$2700,14,0)</f>
        <v>8.6897000000000002</v>
      </c>
      <c r="Q14" s="66">
        <f t="shared" si="6"/>
        <v>10</v>
      </c>
      <c r="R14" s="65">
        <f>VLOOKUP($A14,'Return Data'!$B$7:$R$2700,16,0)</f>
        <v>8.9654000000000007</v>
      </c>
      <c r="S14" s="67">
        <f t="shared" si="7"/>
        <v>10</v>
      </c>
    </row>
    <row r="15" spans="1:19" x14ac:dyDescent="0.3">
      <c r="A15" s="82" t="s">
        <v>1496</v>
      </c>
      <c r="B15" s="64">
        <f>VLOOKUP($A15,'Return Data'!$B$7:$R$2700,3,0)</f>
        <v>44174</v>
      </c>
      <c r="C15" s="65">
        <f>VLOOKUP($A15,'Return Data'!$B$7:$R$2700,4,0)</f>
        <v>4035.5417000000002</v>
      </c>
      <c r="D15" s="65">
        <f>VLOOKUP($A15,'Return Data'!$B$7:$R$2700,9,0)</f>
        <v>29.348800000000001</v>
      </c>
      <c r="E15" s="66">
        <f t="shared" si="0"/>
        <v>1</v>
      </c>
      <c r="F15" s="65">
        <f>VLOOKUP($A15,'Return Data'!$B$7:$R$2700,10,0)</f>
        <v>24.977900000000002</v>
      </c>
      <c r="G15" s="66">
        <f t="shared" si="1"/>
        <v>1</v>
      </c>
      <c r="H15" s="65">
        <f>VLOOKUP($A15,'Return Data'!$B$7:$R$2700,11,0)</f>
        <v>3.5289999999999999</v>
      </c>
      <c r="I15" s="66">
        <f t="shared" si="2"/>
        <v>26</v>
      </c>
      <c r="J15" s="65">
        <f>VLOOKUP($A15,'Return Data'!$B$7:$R$2700,12,0)</f>
        <v>-0.1012</v>
      </c>
      <c r="K15" s="66">
        <f t="shared" si="3"/>
        <v>25</v>
      </c>
      <c r="L15" s="65">
        <f>VLOOKUP($A15,'Return Data'!$B$7:$R$2700,13,0)</f>
        <v>-6.1387</v>
      </c>
      <c r="M15" s="66">
        <f t="shared" si="4"/>
        <v>26</v>
      </c>
      <c r="N15" s="65">
        <f>VLOOKUP($A15,'Return Data'!$B$7:$R$2700,17,0)</f>
        <v>1.24E-2</v>
      </c>
      <c r="O15" s="66">
        <f t="shared" si="5"/>
        <v>24</v>
      </c>
      <c r="P15" s="65">
        <f>VLOOKUP($A15,'Return Data'!$B$7:$R$2700,14,0)</f>
        <v>2.5954999999999999</v>
      </c>
      <c r="Q15" s="66">
        <f t="shared" si="6"/>
        <v>23</v>
      </c>
      <c r="R15" s="65">
        <f>VLOOKUP($A15,'Return Data'!$B$7:$R$2700,16,0)</f>
        <v>7.3144</v>
      </c>
      <c r="S15" s="67">
        <f t="shared" si="7"/>
        <v>23</v>
      </c>
    </row>
    <row r="16" spans="1:19" x14ac:dyDescent="0.3">
      <c r="A16" s="82" t="s">
        <v>1498</v>
      </c>
      <c r="B16" s="64">
        <f>VLOOKUP($A16,'Return Data'!$B$7:$R$2700,3,0)</f>
        <v>44174</v>
      </c>
      <c r="C16" s="65">
        <f>VLOOKUP($A16,'Return Data'!$B$7:$R$2700,4,0)</f>
        <v>24.7973</v>
      </c>
      <c r="D16" s="65">
        <f>VLOOKUP($A16,'Return Data'!$B$7:$R$2700,9,0)</f>
        <v>8.9309999999999992</v>
      </c>
      <c r="E16" s="66">
        <f t="shared" si="0"/>
        <v>5</v>
      </c>
      <c r="F16" s="65">
        <f>VLOOKUP($A16,'Return Data'!$B$7:$R$2700,10,0)</f>
        <v>10.3606</v>
      </c>
      <c r="G16" s="66">
        <f t="shared" si="1"/>
        <v>6</v>
      </c>
      <c r="H16" s="65">
        <f>VLOOKUP($A16,'Return Data'!$B$7:$R$2700,11,0)</f>
        <v>11.8659</v>
      </c>
      <c r="I16" s="66">
        <f t="shared" si="2"/>
        <v>4</v>
      </c>
      <c r="J16" s="65">
        <f>VLOOKUP($A16,'Return Data'!$B$7:$R$2700,12,0)</f>
        <v>11.2752</v>
      </c>
      <c r="K16" s="66">
        <f t="shared" si="3"/>
        <v>4</v>
      </c>
      <c r="L16" s="65">
        <f>VLOOKUP($A16,'Return Data'!$B$7:$R$2700,13,0)</f>
        <v>11.472200000000001</v>
      </c>
      <c r="M16" s="66">
        <f t="shared" si="4"/>
        <v>3</v>
      </c>
      <c r="N16" s="65">
        <f>VLOOKUP($A16,'Return Data'!$B$7:$R$2700,17,0)</f>
        <v>10.71</v>
      </c>
      <c r="O16" s="66">
        <f t="shared" si="5"/>
        <v>4</v>
      </c>
      <c r="P16" s="65">
        <f>VLOOKUP($A16,'Return Data'!$B$7:$R$2700,14,0)</f>
        <v>9.2843999999999998</v>
      </c>
      <c r="Q16" s="66">
        <f t="shared" si="6"/>
        <v>3</v>
      </c>
      <c r="R16" s="65">
        <f>VLOOKUP($A16,'Return Data'!$B$7:$R$2700,16,0)</f>
        <v>9.0649999999999995</v>
      </c>
      <c r="S16" s="67">
        <f t="shared" si="7"/>
        <v>6</v>
      </c>
    </row>
    <row r="17" spans="1:19" x14ac:dyDescent="0.3">
      <c r="A17" s="82" t="s">
        <v>1500</v>
      </c>
      <c r="B17" s="64">
        <f>VLOOKUP($A17,'Return Data'!$B$7:$R$2700,3,0)</f>
        <v>44174</v>
      </c>
      <c r="C17" s="65">
        <f>VLOOKUP($A17,'Return Data'!$B$7:$R$2700,4,0)</f>
        <v>33.289299999999997</v>
      </c>
      <c r="D17" s="65">
        <f>VLOOKUP($A17,'Return Data'!$B$7:$R$2700,9,0)</f>
        <v>8.7647999999999993</v>
      </c>
      <c r="E17" s="66">
        <f t="shared" si="0"/>
        <v>9</v>
      </c>
      <c r="F17" s="65">
        <f>VLOOKUP($A17,'Return Data'!$B$7:$R$2700,10,0)</f>
        <v>8.9992000000000001</v>
      </c>
      <c r="G17" s="66">
        <f t="shared" si="1"/>
        <v>17</v>
      </c>
      <c r="H17" s="65">
        <f>VLOOKUP($A17,'Return Data'!$B$7:$R$2700,11,0)</f>
        <v>25.481999999999999</v>
      </c>
      <c r="I17" s="66">
        <f t="shared" si="2"/>
        <v>1</v>
      </c>
      <c r="J17" s="65">
        <f>VLOOKUP($A17,'Return Data'!$B$7:$R$2700,12,0)</f>
        <v>5.9208999999999996</v>
      </c>
      <c r="K17" s="66">
        <f t="shared" si="3"/>
        <v>24</v>
      </c>
      <c r="L17" s="65">
        <f>VLOOKUP($A17,'Return Data'!$B$7:$R$2700,13,0)</f>
        <v>6.6318000000000001</v>
      </c>
      <c r="M17" s="66">
        <f t="shared" si="4"/>
        <v>24</v>
      </c>
      <c r="N17" s="65">
        <f>VLOOKUP($A17,'Return Data'!$B$7:$R$2700,17,0)</f>
        <v>3.5082</v>
      </c>
      <c r="O17" s="66">
        <f t="shared" si="5"/>
        <v>22</v>
      </c>
      <c r="P17" s="65">
        <f>VLOOKUP($A17,'Return Data'!$B$7:$R$2700,14,0)</f>
        <v>4.3613999999999997</v>
      </c>
      <c r="Q17" s="66">
        <f t="shared" si="6"/>
        <v>20</v>
      </c>
      <c r="R17" s="65">
        <f>VLOOKUP($A17,'Return Data'!$B$7:$R$2700,16,0)</f>
        <v>7.14</v>
      </c>
      <c r="S17" s="67">
        <f t="shared" si="7"/>
        <v>25</v>
      </c>
    </row>
    <row r="18" spans="1:19" x14ac:dyDescent="0.3">
      <c r="A18" s="82" t="s">
        <v>1502</v>
      </c>
      <c r="B18" s="64">
        <f>VLOOKUP($A18,'Return Data'!$B$7:$R$2700,3,0)</f>
        <v>44174</v>
      </c>
      <c r="C18" s="65">
        <f>VLOOKUP($A18,'Return Data'!$B$7:$R$2700,4,0)</f>
        <v>48.194899999999997</v>
      </c>
      <c r="D18" s="65">
        <f>VLOOKUP($A18,'Return Data'!$B$7:$R$2700,9,0)</f>
        <v>9.3154000000000003</v>
      </c>
      <c r="E18" s="66">
        <f t="shared" si="0"/>
        <v>3</v>
      </c>
      <c r="F18" s="65">
        <f>VLOOKUP($A18,'Return Data'!$B$7:$R$2700,10,0)</f>
        <v>10.5284</v>
      </c>
      <c r="G18" s="66">
        <f t="shared" si="1"/>
        <v>4</v>
      </c>
      <c r="H18" s="65">
        <f>VLOOKUP($A18,'Return Data'!$B$7:$R$2700,11,0)</f>
        <v>11.671799999999999</v>
      </c>
      <c r="I18" s="66">
        <f t="shared" si="2"/>
        <v>5</v>
      </c>
      <c r="J18" s="65">
        <f>VLOOKUP($A18,'Return Data'!$B$7:$R$2700,12,0)</f>
        <v>11.329700000000001</v>
      </c>
      <c r="K18" s="66">
        <f t="shared" si="3"/>
        <v>2</v>
      </c>
      <c r="L18" s="65">
        <f>VLOOKUP($A18,'Return Data'!$B$7:$R$2700,13,0)</f>
        <v>11.689500000000001</v>
      </c>
      <c r="M18" s="66">
        <f t="shared" si="4"/>
        <v>1</v>
      </c>
      <c r="N18" s="65">
        <f>VLOOKUP($A18,'Return Data'!$B$7:$R$2700,17,0)</f>
        <v>11.103300000000001</v>
      </c>
      <c r="O18" s="66">
        <f t="shared" si="5"/>
        <v>1</v>
      </c>
      <c r="P18" s="65">
        <f>VLOOKUP($A18,'Return Data'!$B$7:$R$2700,14,0)</f>
        <v>9.3415999999999997</v>
      </c>
      <c r="Q18" s="66">
        <f t="shared" si="6"/>
        <v>1</v>
      </c>
      <c r="R18" s="65">
        <f>VLOOKUP($A18,'Return Data'!$B$7:$R$2700,16,0)</f>
        <v>9.5012000000000008</v>
      </c>
      <c r="S18" s="67">
        <f t="shared" si="7"/>
        <v>3</v>
      </c>
    </row>
    <row r="19" spans="1:19" x14ac:dyDescent="0.3">
      <c r="A19" s="82" t="s">
        <v>1504</v>
      </c>
      <c r="B19" s="64">
        <f>VLOOKUP($A19,'Return Data'!$B$7:$R$2700,3,0)</f>
        <v>44174</v>
      </c>
      <c r="C19" s="65">
        <f>VLOOKUP($A19,'Return Data'!$B$7:$R$2700,4,0)</f>
        <v>21.230399999999999</v>
      </c>
      <c r="D19" s="65">
        <f>VLOOKUP($A19,'Return Data'!$B$7:$R$2700,9,0)</f>
        <v>9.7161000000000008</v>
      </c>
      <c r="E19" s="66">
        <f t="shared" si="0"/>
        <v>2</v>
      </c>
      <c r="F19" s="65">
        <f>VLOOKUP($A19,'Return Data'!$B$7:$R$2700,10,0)</f>
        <v>8.0675000000000008</v>
      </c>
      <c r="G19" s="66">
        <f t="shared" si="1"/>
        <v>22</v>
      </c>
      <c r="H19" s="65">
        <f>VLOOKUP($A19,'Return Data'!$B$7:$R$2700,11,0)</f>
        <v>11.180400000000001</v>
      </c>
      <c r="I19" s="66">
        <f t="shared" si="2"/>
        <v>6</v>
      </c>
      <c r="J19" s="65">
        <f>VLOOKUP($A19,'Return Data'!$B$7:$R$2700,12,0)</f>
        <v>10.505800000000001</v>
      </c>
      <c r="K19" s="66">
        <f t="shared" si="3"/>
        <v>9</v>
      </c>
      <c r="L19" s="65">
        <f>VLOOKUP($A19,'Return Data'!$B$7:$R$2700,13,0)</f>
        <v>10.804600000000001</v>
      </c>
      <c r="M19" s="66">
        <f t="shared" si="4"/>
        <v>10</v>
      </c>
      <c r="N19" s="65">
        <f>VLOOKUP($A19,'Return Data'!$B$7:$R$2700,17,0)</f>
        <v>5.681</v>
      </c>
      <c r="O19" s="66">
        <f t="shared" si="5"/>
        <v>18</v>
      </c>
      <c r="P19" s="65">
        <f>VLOOKUP($A19,'Return Data'!$B$7:$R$2700,14,0)</f>
        <v>6.1448</v>
      </c>
      <c r="Q19" s="66">
        <f t="shared" si="6"/>
        <v>17</v>
      </c>
      <c r="R19" s="65">
        <f>VLOOKUP($A19,'Return Data'!$B$7:$R$2700,16,0)</f>
        <v>7.7348999999999997</v>
      </c>
      <c r="S19" s="67">
        <f t="shared" si="7"/>
        <v>20</v>
      </c>
    </row>
    <row r="20" spans="1:19" x14ac:dyDescent="0.3">
      <c r="A20" s="82" t="s">
        <v>1505</v>
      </c>
      <c r="B20" s="64">
        <f>VLOOKUP($A20,'Return Data'!$B$7:$R$2700,3,0)</f>
        <v>44174</v>
      </c>
      <c r="C20" s="65">
        <f>VLOOKUP($A20,'Return Data'!$B$7:$R$2700,4,0)</f>
        <v>46.6203</v>
      </c>
      <c r="D20" s="65">
        <f>VLOOKUP($A20,'Return Data'!$B$7:$R$2700,9,0)</f>
        <v>7.5759999999999996</v>
      </c>
      <c r="E20" s="66">
        <f t="shared" si="0"/>
        <v>18</v>
      </c>
      <c r="F20" s="65">
        <f>VLOOKUP($A20,'Return Data'!$B$7:$R$2700,10,0)</f>
        <v>8.5066000000000006</v>
      </c>
      <c r="G20" s="66">
        <f t="shared" si="1"/>
        <v>20</v>
      </c>
      <c r="H20" s="65">
        <f>VLOOKUP($A20,'Return Data'!$B$7:$R$2700,11,0)</f>
        <v>9.6951999999999998</v>
      </c>
      <c r="I20" s="66">
        <f t="shared" si="2"/>
        <v>14</v>
      </c>
      <c r="J20" s="65">
        <f>VLOOKUP($A20,'Return Data'!$B$7:$R$2700,12,0)</f>
        <v>10.528700000000001</v>
      </c>
      <c r="K20" s="66">
        <f t="shared" si="3"/>
        <v>8</v>
      </c>
      <c r="L20" s="65">
        <f>VLOOKUP($A20,'Return Data'!$B$7:$R$2700,13,0)</f>
        <v>10.3667</v>
      </c>
      <c r="M20" s="66">
        <f t="shared" si="4"/>
        <v>14</v>
      </c>
      <c r="N20" s="65">
        <f>VLOOKUP($A20,'Return Data'!$B$7:$R$2700,17,0)</f>
        <v>10.457599999999999</v>
      </c>
      <c r="O20" s="66">
        <f t="shared" si="5"/>
        <v>7</v>
      </c>
      <c r="P20" s="65">
        <f>VLOOKUP($A20,'Return Data'!$B$7:$R$2700,14,0)</f>
        <v>9.0295000000000005</v>
      </c>
      <c r="Q20" s="66">
        <f t="shared" si="6"/>
        <v>6</v>
      </c>
      <c r="R20" s="65">
        <f>VLOOKUP($A20,'Return Data'!$B$7:$R$2700,16,0)</f>
        <v>8.9663000000000004</v>
      </c>
      <c r="S20" s="67">
        <f t="shared" si="7"/>
        <v>9</v>
      </c>
    </row>
    <row r="21" spans="1:19" x14ac:dyDescent="0.3">
      <c r="A21" s="82" t="s">
        <v>1508</v>
      </c>
      <c r="B21" s="64">
        <f>VLOOKUP($A21,'Return Data'!$B$7:$R$2700,3,0)</f>
        <v>44174</v>
      </c>
      <c r="C21" s="65">
        <f>VLOOKUP($A21,'Return Data'!$B$7:$R$2700,4,0)</f>
        <v>1841.7601999999999</v>
      </c>
      <c r="D21" s="65">
        <f>VLOOKUP($A21,'Return Data'!$B$7:$R$2700,9,0)</f>
        <v>8.9143000000000008</v>
      </c>
      <c r="E21" s="66">
        <f t="shared" si="0"/>
        <v>6</v>
      </c>
      <c r="F21" s="65">
        <f>VLOOKUP($A21,'Return Data'!$B$7:$R$2700,10,0)</f>
        <v>10.334099999999999</v>
      </c>
      <c r="G21" s="66">
        <f t="shared" si="1"/>
        <v>7</v>
      </c>
      <c r="H21" s="65">
        <f>VLOOKUP($A21,'Return Data'!$B$7:$R$2700,11,0)</f>
        <v>7.9958999999999998</v>
      </c>
      <c r="I21" s="66">
        <f t="shared" si="2"/>
        <v>24</v>
      </c>
      <c r="J21" s="65">
        <f>VLOOKUP($A21,'Return Data'!$B$7:$R$2700,12,0)</f>
        <v>7.6726999999999999</v>
      </c>
      <c r="K21" s="66">
        <f t="shared" si="3"/>
        <v>22</v>
      </c>
      <c r="L21" s="65">
        <f>VLOOKUP($A21,'Return Data'!$B$7:$R$2700,13,0)</f>
        <v>8.1540999999999997</v>
      </c>
      <c r="M21" s="66">
        <f t="shared" si="4"/>
        <v>23</v>
      </c>
      <c r="N21" s="65">
        <f>VLOOKUP($A21,'Return Data'!$B$7:$R$2700,17,0)</f>
        <v>7.2923</v>
      </c>
      <c r="O21" s="66">
        <f t="shared" si="5"/>
        <v>17</v>
      </c>
      <c r="P21" s="65">
        <f>VLOOKUP($A21,'Return Data'!$B$7:$R$2700,14,0)</f>
        <v>7.4264000000000001</v>
      </c>
      <c r="Q21" s="66">
        <f t="shared" si="6"/>
        <v>15</v>
      </c>
      <c r="R21" s="65">
        <f>VLOOKUP($A21,'Return Data'!$B$7:$R$2700,16,0)</f>
        <v>8.7695000000000007</v>
      </c>
      <c r="S21" s="67">
        <f t="shared" si="7"/>
        <v>15</v>
      </c>
    </row>
    <row r="22" spans="1:19" x14ac:dyDescent="0.3">
      <c r="A22" s="82" t="s">
        <v>1510</v>
      </c>
      <c r="B22" s="64">
        <f>VLOOKUP($A22,'Return Data'!$B$7:$R$2700,3,0)</f>
        <v>44174</v>
      </c>
      <c r="C22" s="65">
        <f>VLOOKUP($A22,'Return Data'!$B$7:$R$2700,4,0)</f>
        <v>3019.8622999999998</v>
      </c>
      <c r="D22" s="65">
        <f>VLOOKUP($A22,'Return Data'!$B$7:$R$2700,9,0)</f>
        <v>7.8468</v>
      </c>
      <c r="E22" s="66">
        <f t="shared" si="0"/>
        <v>14</v>
      </c>
      <c r="F22" s="65">
        <f>VLOOKUP($A22,'Return Data'!$B$7:$R$2700,10,0)</f>
        <v>9.0094999999999992</v>
      </c>
      <c r="G22" s="66">
        <f t="shared" si="1"/>
        <v>16</v>
      </c>
      <c r="H22" s="65">
        <f>VLOOKUP($A22,'Return Data'!$B$7:$R$2700,11,0)</f>
        <v>9.7184000000000008</v>
      </c>
      <c r="I22" s="66">
        <f t="shared" si="2"/>
        <v>13</v>
      </c>
      <c r="J22" s="65">
        <f>VLOOKUP($A22,'Return Data'!$B$7:$R$2700,12,0)</f>
        <v>10.0482</v>
      </c>
      <c r="K22" s="66">
        <f t="shared" si="3"/>
        <v>15</v>
      </c>
      <c r="L22" s="65">
        <f>VLOOKUP($A22,'Return Data'!$B$7:$R$2700,13,0)</f>
        <v>10.5832</v>
      </c>
      <c r="M22" s="66">
        <f t="shared" si="4"/>
        <v>11</v>
      </c>
      <c r="N22" s="65">
        <f>VLOOKUP($A22,'Return Data'!$B$7:$R$2700,17,0)</f>
        <v>10.4511</v>
      </c>
      <c r="O22" s="66">
        <f t="shared" si="5"/>
        <v>8</v>
      </c>
      <c r="P22" s="65">
        <f>VLOOKUP($A22,'Return Data'!$B$7:$R$2700,14,0)</f>
        <v>8.8000000000000007</v>
      </c>
      <c r="Q22" s="66">
        <f t="shared" si="6"/>
        <v>9</v>
      </c>
      <c r="R22" s="65">
        <f>VLOOKUP($A22,'Return Data'!$B$7:$R$2700,16,0)</f>
        <v>8.6524000000000001</v>
      </c>
      <c r="S22" s="67">
        <f t="shared" si="7"/>
        <v>16</v>
      </c>
    </row>
    <row r="23" spans="1:19" x14ac:dyDescent="0.3">
      <c r="A23" s="82" t="s">
        <v>1514</v>
      </c>
      <c r="B23" s="64">
        <f>VLOOKUP($A23,'Return Data'!$B$7:$R$2700,3,0)</f>
        <v>44174</v>
      </c>
      <c r="C23" s="65">
        <f>VLOOKUP($A23,'Return Data'!$B$7:$R$2700,4,0)</f>
        <v>43.313800000000001</v>
      </c>
      <c r="D23" s="65">
        <f>VLOOKUP($A23,'Return Data'!$B$7:$R$2700,9,0)</f>
        <v>7.7285000000000004</v>
      </c>
      <c r="E23" s="66">
        <f t="shared" si="0"/>
        <v>16</v>
      </c>
      <c r="F23" s="65">
        <f>VLOOKUP($A23,'Return Data'!$B$7:$R$2700,10,0)</f>
        <v>9.8889999999999993</v>
      </c>
      <c r="G23" s="66">
        <f t="shared" si="1"/>
        <v>10</v>
      </c>
      <c r="H23" s="65">
        <f>VLOOKUP($A23,'Return Data'!$B$7:$R$2700,11,0)</f>
        <v>10.680400000000001</v>
      </c>
      <c r="I23" s="66">
        <f t="shared" si="2"/>
        <v>9</v>
      </c>
      <c r="J23" s="65">
        <f>VLOOKUP($A23,'Return Data'!$B$7:$R$2700,12,0)</f>
        <v>10.6031</v>
      </c>
      <c r="K23" s="66">
        <f t="shared" si="3"/>
        <v>7</v>
      </c>
      <c r="L23" s="65">
        <f>VLOOKUP($A23,'Return Data'!$B$7:$R$2700,13,0)</f>
        <v>11.009499999999999</v>
      </c>
      <c r="M23" s="66">
        <f t="shared" si="4"/>
        <v>6</v>
      </c>
      <c r="N23" s="65">
        <f>VLOOKUP($A23,'Return Data'!$B$7:$R$2700,17,0)</f>
        <v>10.8256</v>
      </c>
      <c r="O23" s="66">
        <f t="shared" si="5"/>
        <v>2</v>
      </c>
      <c r="P23" s="65">
        <f>VLOOKUP($A23,'Return Data'!$B$7:$R$2700,14,0)</f>
        <v>9.3277999999999999</v>
      </c>
      <c r="Q23" s="66">
        <f t="shared" si="6"/>
        <v>2</v>
      </c>
      <c r="R23" s="65">
        <f>VLOOKUP($A23,'Return Data'!$B$7:$R$2700,16,0)</f>
        <v>9.1263000000000005</v>
      </c>
      <c r="S23" s="67">
        <f t="shared" si="7"/>
        <v>5</v>
      </c>
    </row>
    <row r="24" spans="1:19" x14ac:dyDescent="0.3">
      <c r="A24" s="82" t="s">
        <v>1515</v>
      </c>
      <c r="B24" s="64">
        <f>VLOOKUP($A24,'Return Data'!$B$7:$R$2700,3,0)</f>
        <v>44174</v>
      </c>
      <c r="C24" s="65">
        <f>VLOOKUP($A24,'Return Data'!$B$7:$R$2700,4,0)</f>
        <v>21.590699999999998</v>
      </c>
      <c r="D24" s="65">
        <f>VLOOKUP($A24,'Return Data'!$B$7:$R$2700,9,0)</f>
        <v>8.4090000000000007</v>
      </c>
      <c r="E24" s="66">
        <f t="shared" si="0"/>
        <v>10</v>
      </c>
      <c r="F24" s="65">
        <f>VLOOKUP($A24,'Return Data'!$B$7:$R$2700,10,0)</f>
        <v>9.4835999999999991</v>
      </c>
      <c r="G24" s="66">
        <f t="shared" si="1"/>
        <v>11</v>
      </c>
      <c r="H24" s="65">
        <f>VLOOKUP($A24,'Return Data'!$B$7:$R$2700,11,0)</f>
        <v>8.4878999999999998</v>
      </c>
      <c r="I24" s="66">
        <f t="shared" si="2"/>
        <v>22</v>
      </c>
      <c r="J24" s="65">
        <f>VLOOKUP($A24,'Return Data'!$B$7:$R$2700,12,0)</f>
        <v>10.208399999999999</v>
      </c>
      <c r="K24" s="66">
        <f t="shared" si="3"/>
        <v>12</v>
      </c>
      <c r="L24" s="65">
        <f>VLOOKUP($A24,'Return Data'!$B$7:$R$2700,13,0)</f>
        <v>10.341699999999999</v>
      </c>
      <c r="M24" s="66">
        <f t="shared" si="4"/>
        <v>15</v>
      </c>
      <c r="N24" s="65">
        <f>VLOOKUP($A24,'Return Data'!$B$7:$R$2700,17,0)</f>
        <v>10.2258</v>
      </c>
      <c r="O24" s="66">
        <f t="shared" si="5"/>
        <v>11</v>
      </c>
      <c r="P24" s="65">
        <f>VLOOKUP($A24,'Return Data'!$B$7:$R$2700,14,0)</f>
        <v>8.9056999999999995</v>
      </c>
      <c r="Q24" s="66">
        <f t="shared" si="6"/>
        <v>7</v>
      </c>
      <c r="R24" s="65">
        <f>VLOOKUP($A24,'Return Data'!$B$7:$R$2700,16,0)</f>
        <v>8.8491999999999997</v>
      </c>
      <c r="S24" s="67">
        <f t="shared" si="7"/>
        <v>13</v>
      </c>
    </row>
    <row r="25" spans="1:19" x14ac:dyDescent="0.3">
      <c r="A25" s="82" t="s">
        <v>1517</v>
      </c>
      <c r="B25" s="64">
        <f>VLOOKUP($A25,'Return Data'!$B$7:$R$2700,3,0)</f>
        <v>44174</v>
      </c>
      <c r="C25" s="65">
        <f>VLOOKUP($A25,'Return Data'!$B$7:$R$2700,4,0)</f>
        <v>11.9483</v>
      </c>
      <c r="D25" s="65">
        <f>VLOOKUP($A25,'Return Data'!$B$7:$R$2700,9,0)</f>
        <v>8.2734000000000005</v>
      </c>
      <c r="E25" s="66">
        <f t="shared" si="0"/>
        <v>11</v>
      </c>
      <c r="F25" s="65">
        <f>VLOOKUP($A25,'Return Data'!$B$7:$R$2700,10,0)</f>
        <v>8.8696000000000002</v>
      </c>
      <c r="G25" s="66">
        <f t="shared" si="1"/>
        <v>18</v>
      </c>
      <c r="H25" s="65">
        <f>VLOOKUP($A25,'Return Data'!$B$7:$R$2700,11,0)</f>
        <v>8.5348000000000006</v>
      </c>
      <c r="I25" s="66">
        <f t="shared" si="2"/>
        <v>21</v>
      </c>
      <c r="J25" s="65">
        <f>VLOOKUP($A25,'Return Data'!$B$7:$R$2700,12,0)</f>
        <v>9.4747000000000003</v>
      </c>
      <c r="K25" s="66">
        <f t="shared" si="3"/>
        <v>19</v>
      </c>
      <c r="L25" s="65">
        <f>VLOOKUP($A25,'Return Data'!$B$7:$R$2700,13,0)</f>
        <v>9.5861000000000001</v>
      </c>
      <c r="M25" s="66">
        <f t="shared" si="4"/>
        <v>20</v>
      </c>
      <c r="N25" s="65"/>
      <c r="O25" s="66"/>
      <c r="P25" s="65"/>
      <c r="Q25" s="66"/>
      <c r="R25" s="65">
        <f>VLOOKUP($A25,'Return Data'!$B$7:$R$2700,16,0)</f>
        <v>10.0726</v>
      </c>
      <c r="S25" s="67">
        <f t="shared" si="7"/>
        <v>1</v>
      </c>
    </row>
    <row r="26" spans="1:19" x14ac:dyDescent="0.3">
      <c r="A26" s="82" t="s">
        <v>1520</v>
      </c>
      <c r="B26" s="64">
        <f>VLOOKUP($A26,'Return Data'!$B$7:$R$2700,3,0)</f>
        <v>44174</v>
      </c>
      <c r="C26" s="65">
        <f>VLOOKUP($A26,'Return Data'!$B$7:$R$2700,4,0)</f>
        <v>12.629</v>
      </c>
      <c r="D26" s="65">
        <f>VLOOKUP($A26,'Return Data'!$B$7:$R$2700,9,0)</f>
        <v>7.7758000000000003</v>
      </c>
      <c r="E26" s="66">
        <f t="shared" si="0"/>
        <v>15</v>
      </c>
      <c r="F26" s="65">
        <f>VLOOKUP($A26,'Return Data'!$B$7:$R$2700,10,0)</f>
        <v>8.5637000000000008</v>
      </c>
      <c r="G26" s="66">
        <f t="shared" si="1"/>
        <v>19</v>
      </c>
      <c r="H26" s="65">
        <f>VLOOKUP($A26,'Return Data'!$B$7:$R$2700,11,0)</f>
        <v>8.4260999999999999</v>
      </c>
      <c r="I26" s="66">
        <f t="shared" si="2"/>
        <v>23</v>
      </c>
      <c r="J26" s="65">
        <f>VLOOKUP($A26,'Return Data'!$B$7:$R$2700,12,0)</f>
        <v>9.1418999999999997</v>
      </c>
      <c r="K26" s="66">
        <f t="shared" si="3"/>
        <v>21</v>
      </c>
      <c r="L26" s="65">
        <f>VLOOKUP($A26,'Return Data'!$B$7:$R$2700,13,0)</f>
        <v>9.6022999999999996</v>
      </c>
      <c r="M26" s="66">
        <f t="shared" si="4"/>
        <v>19</v>
      </c>
      <c r="N26" s="65">
        <f>VLOOKUP($A26,'Return Data'!$B$7:$R$2700,17,0)</f>
        <v>9.9507999999999992</v>
      </c>
      <c r="O26" s="66">
        <f t="shared" ref="O26:O33" si="8">RANK(N26,N$8:N$33,0)</f>
        <v>13</v>
      </c>
      <c r="P26" s="65"/>
      <c r="Q26" s="66"/>
      <c r="R26" s="65">
        <f>VLOOKUP($A26,'Return Data'!$B$7:$R$2700,16,0)</f>
        <v>8.9022000000000006</v>
      </c>
      <c r="S26" s="67">
        <f t="shared" si="7"/>
        <v>11</v>
      </c>
    </row>
    <row r="27" spans="1:19" x14ac:dyDescent="0.3">
      <c r="A27" s="82" t="s">
        <v>1522</v>
      </c>
      <c r="B27" s="64">
        <f>VLOOKUP($A27,'Return Data'!$B$7:$R$2700,3,0)</f>
        <v>44174</v>
      </c>
      <c r="C27" s="65">
        <f>VLOOKUP($A27,'Return Data'!$B$7:$R$2700,4,0)</f>
        <v>42.594900000000003</v>
      </c>
      <c r="D27" s="65">
        <f>VLOOKUP($A27,'Return Data'!$B$7:$R$2700,9,0)</f>
        <v>9.1138999999999992</v>
      </c>
      <c r="E27" s="66">
        <f t="shared" si="0"/>
        <v>4</v>
      </c>
      <c r="F27" s="65">
        <f>VLOOKUP($A27,'Return Data'!$B$7:$R$2700,10,0)</f>
        <v>10.4504</v>
      </c>
      <c r="G27" s="66">
        <f t="shared" si="1"/>
        <v>5</v>
      </c>
      <c r="H27" s="65">
        <f>VLOOKUP($A27,'Return Data'!$B$7:$R$2700,11,0)</f>
        <v>10.8736</v>
      </c>
      <c r="I27" s="66">
        <f t="shared" si="2"/>
        <v>8</v>
      </c>
      <c r="J27" s="65">
        <f>VLOOKUP($A27,'Return Data'!$B$7:$R$2700,12,0)</f>
        <v>10.145899999999999</v>
      </c>
      <c r="K27" s="66">
        <f t="shared" si="3"/>
        <v>13</v>
      </c>
      <c r="L27" s="65">
        <f>VLOOKUP($A27,'Return Data'!$B$7:$R$2700,13,0)</f>
        <v>10.409700000000001</v>
      </c>
      <c r="M27" s="66">
        <f t="shared" si="4"/>
        <v>13</v>
      </c>
      <c r="N27" s="65">
        <f>VLOOKUP($A27,'Return Data'!$B$7:$R$2700,17,0)</f>
        <v>10.414899999999999</v>
      </c>
      <c r="O27" s="66">
        <f t="shared" si="8"/>
        <v>9</v>
      </c>
      <c r="P27" s="65">
        <f>VLOOKUP($A27,'Return Data'!$B$7:$R$2700,14,0)</f>
        <v>8.6747999999999994</v>
      </c>
      <c r="Q27" s="66">
        <f t="shared" ref="Q27:Q33" si="9">RANK(P27,P$8:P$33,0)</f>
        <v>11</v>
      </c>
      <c r="R27" s="65">
        <f>VLOOKUP($A27,'Return Data'!$B$7:$R$2700,16,0)</f>
        <v>9.0427999999999997</v>
      </c>
      <c r="S27" s="67">
        <f t="shared" si="7"/>
        <v>8</v>
      </c>
    </row>
    <row r="28" spans="1:19" x14ac:dyDescent="0.3">
      <c r="A28" s="82" t="s">
        <v>1524</v>
      </c>
      <c r="B28" s="64">
        <f>VLOOKUP($A28,'Return Data'!$B$7:$R$2700,3,0)</f>
        <v>44174</v>
      </c>
      <c r="C28" s="65">
        <f>VLOOKUP($A28,'Return Data'!$B$7:$R$2700,4,0)</f>
        <v>37.729199999999999</v>
      </c>
      <c r="D28" s="65">
        <f>VLOOKUP($A28,'Return Data'!$B$7:$R$2700,9,0)</f>
        <v>6.2850999999999999</v>
      </c>
      <c r="E28" s="66">
        <f t="shared" si="0"/>
        <v>23</v>
      </c>
      <c r="F28" s="65">
        <f>VLOOKUP($A28,'Return Data'!$B$7:$R$2700,10,0)</f>
        <v>7.7611999999999997</v>
      </c>
      <c r="G28" s="66">
        <f t="shared" si="1"/>
        <v>23</v>
      </c>
      <c r="H28" s="65">
        <f>VLOOKUP($A28,'Return Data'!$B$7:$R$2700,11,0)</f>
        <v>8.6918000000000006</v>
      </c>
      <c r="I28" s="66">
        <f t="shared" si="2"/>
        <v>20</v>
      </c>
      <c r="J28" s="65">
        <f>VLOOKUP($A28,'Return Data'!$B$7:$R$2700,12,0)</f>
        <v>9.3567</v>
      </c>
      <c r="K28" s="66">
        <f t="shared" si="3"/>
        <v>20</v>
      </c>
      <c r="L28" s="65">
        <f>VLOOKUP($A28,'Return Data'!$B$7:$R$2700,13,0)</f>
        <v>8.7712000000000003</v>
      </c>
      <c r="M28" s="66">
        <f t="shared" si="4"/>
        <v>21</v>
      </c>
      <c r="N28" s="65">
        <f>VLOOKUP($A28,'Return Data'!$B$7:$R$2700,17,0)</f>
        <v>4.5255999999999998</v>
      </c>
      <c r="O28" s="66">
        <f t="shared" si="8"/>
        <v>20</v>
      </c>
      <c r="P28" s="65">
        <f>VLOOKUP($A28,'Return Data'!$B$7:$R$2700,14,0)</f>
        <v>4.9229000000000003</v>
      </c>
      <c r="Q28" s="66">
        <f t="shared" si="9"/>
        <v>19</v>
      </c>
      <c r="R28" s="65">
        <f>VLOOKUP($A28,'Return Data'!$B$7:$R$2700,16,0)</f>
        <v>7.9386000000000001</v>
      </c>
      <c r="S28" s="67">
        <f t="shared" si="7"/>
        <v>19</v>
      </c>
    </row>
    <row r="29" spans="1:19" x14ac:dyDescent="0.3">
      <c r="A29" s="82" t="s">
        <v>1526</v>
      </c>
      <c r="B29" s="64">
        <f>VLOOKUP($A29,'Return Data'!$B$7:$R$2700,3,0)</f>
        <v>44174</v>
      </c>
      <c r="C29" s="65">
        <f>VLOOKUP($A29,'Return Data'!$B$7:$R$2700,4,0)</f>
        <v>36.286799999999999</v>
      </c>
      <c r="D29" s="65">
        <f>VLOOKUP($A29,'Return Data'!$B$7:$R$2700,9,0)</f>
        <v>7.7031999999999998</v>
      </c>
      <c r="E29" s="66">
        <f t="shared" si="0"/>
        <v>17</v>
      </c>
      <c r="F29" s="65">
        <f>VLOOKUP($A29,'Return Data'!$B$7:$R$2700,10,0)</f>
        <v>9.1</v>
      </c>
      <c r="G29" s="66">
        <f t="shared" si="1"/>
        <v>14</v>
      </c>
      <c r="H29" s="65">
        <f>VLOOKUP($A29,'Return Data'!$B$7:$R$2700,11,0)</f>
        <v>22.767900000000001</v>
      </c>
      <c r="I29" s="66">
        <f t="shared" si="2"/>
        <v>2</v>
      </c>
      <c r="J29" s="65">
        <f>VLOOKUP($A29,'Return Data'!$B$7:$R$2700,12,0)</f>
        <v>10.3027</v>
      </c>
      <c r="K29" s="66">
        <f t="shared" si="3"/>
        <v>11</v>
      </c>
      <c r="L29" s="65">
        <f>VLOOKUP($A29,'Return Data'!$B$7:$R$2700,13,0)</f>
        <v>10.9009</v>
      </c>
      <c r="M29" s="66">
        <f t="shared" si="4"/>
        <v>8</v>
      </c>
      <c r="N29" s="65">
        <f>VLOOKUP($A29,'Return Data'!$B$7:$R$2700,17,0)</f>
        <v>4.7514000000000003</v>
      </c>
      <c r="O29" s="66">
        <f t="shared" si="8"/>
        <v>19</v>
      </c>
      <c r="P29" s="65">
        <f>VLOOKUP($A29,'Return Data'!$B$7:$R$2700,14,0)</f>
        <v>5.2035</v>
      </c>
      <c r="Q29" s="66">
        <f t="shared" si="9"/>
        <v>18</v>
      </c>
      <c r="R29" s="65">
        <f>VLOOKUP($A29,'Return Data'!$B$7:$R$2700,16,0)</f>
        <v>7.6447000000000003</v>
      </c>
      <c r="S29" s="67">
        <f t="shared" si="7"/>
        <v>21</v>
      </c>
    </row>
    <row r="30" spans="1:19" x14ac:dyDescent="0.3">
      <c r="A30" s="82" t="s">
        <v>1527</v>
      </c>
      <c r="B30" s="64">
        <f>VLOOKUP($A30,'Return Data'!$B$7:$R$2700,3,0)</f>
        <v>44174</v>
      </c>
      <c r="C30" s="65">
        <f>VLOOKUP($A30,'Return Data'!$B$7:$R$2700,4,0)</f>
        <v>25.997699999999998</v>
      </c>
      <c r="D30" s="65">
        <f>VLOOKUP($A30,'Return Data'!$B$7:$R$2700,9,0)</f>
        <v>7.8612000000000002</v>
      </c>
      <c r="E30" s="66">
        <f t="shared" si="0"/>
        <v>13</v>
      </c>
      <c r="F30" s="65">
        <f>VLOOKUP($A30,'Return Data'!$B$7:$R$2700,10,0)</f>
        <v>10.092499999999999</v>
      </c>
      <c r="G30" s="66">
        <f t="shared" si="1"/>
        <v>8</v>
      </c>
      <c r="H30" s="65">
        <f>VLOOKUP($A30,'Return Data'!$B$7:$R$2700,11,0)</f>
        <v>9.2277000000000005</v>
      </c>
      <c r="I30" s="66">
        <f t="shared" si="2"/>
        <v>17</v>
      </c>
      <c r="J30" s="65">
        <f>VLOOKUP($A30,'Return Data'!$B$7:$R$2700,12,0)</f>
        <v>10.1265</v>
      </c>
      <c r="K30" s="66">
        <f t="shared" si="3"/>
        <v>14</v>
      </c>
      <c r="L30" s="65">
        <f>VLOOKUP($A30,'Return Data'!$B$7:$R$2700,13,0)</f>
        <v>10.4565</v>
      </c>
      <c r="M30" s="66">
        <f t="shared" si="4"/>
        <v>12</v>
      </c>
      <c r="N30" s="65">
        <f>VLOOKUP($A30,'Return Data'!$B$7:$R$2700,17,0)</f>
        <v>10.327999999999999</v>
      </c>
      <c r="O30" s="66">
        <f t="shared" si="8"/>
        <v>10</v>
      </c>
      <c r="P30" s="65">
        <f>VLOOKUP($A30,'Return Data'!$B$7:$R$2700,14,0)</f>
        <v>8.8305000000000007</v>
      </c>
      <c r="Q30" s="66">
        <f t="shared" si="9"/>
        <v>8</v>
      </c>
      <c r="R30" s="65">
        <f>VLOOKUP($A30,'Return Data'!$B$7:$R$2700,16,0)</f>
        <v>8.8957999999999995</v>
      </c>
      <c r="S30" s="67">
        <f t="shared" si="7"/>
        <v>12</v>
      </c>
    </row>
    <row r="31" spans="1:19" x14ac:dyDescent="0.3">
      <c r="A31" s="82" t="s">
        <v>1530</v>
      </c>
      <c r="B31" s="64">
        <f>VLOOKUP($A31,'Return Data'!$B$7:$R$2700,3,0)</f>
        <v>44174</v>
      </c>
      <c r="C31" s="65">
        <f>VLOOKUP($A31,'Return Data'!$B$7:$R$2700,4,0)</f>
        <v>34.3414</v>
      </c>
      <c r="D31" s="65">
        <f>VLOOKUP($A31,'Return Data'!$B$7:$R$2700,9,0)</f>
        <v>5.7523</v>
      </c>
      <c r="E31" s="66">
        <f t="shared" si="0"/>
        <v>25</v>
      </c>
      <c r="F31" s="65">
        <f>VLOOKUP($A31,'Return Data'!$B$7:$R$2700,10,0)</f>
        <v>6.9752000000000001</v>
      </c>
      <c r="G31" s="66">
        <f t="shared" si="1"/>
        <v>25</v>
      </c>
      <c r="H31" s="65">
        <f>VLOOKUP($A31,'Return Data'!$B$7:$R$2700,11,0)</f>
        <v>9.3954000000000004</v>
      </c>
      <c r="I31" s="66">
        <f t="shared" si="2"/>
        <v>15</v>
      </c>
      <c r="J31" s="65">
        <f>VLOOKUP($A31,'Return Data'!$B$7:$R$2700,12,0)</f>
        <v>9.4968000000000004</v>
      </c>
      <c r="K31" s="66">
        <f t="shared" si="3"/>
        <v>18</v>
      </c>
      <c r="L31" s="65">
        <f>VLOOKUP($A31,'Return Data'!$B$7:$R$2700,13,0)</f>
        <v>10.121</v>
      </c>
      <c r="M31" s="66">
        <f t="shared" si="4"/>
        <v>17</v>
      </c>
      <c r="N31" s="65">
        <f>VLOOKUP($A31,'Return Data'!$B$7:$R$2700,17,0)</f>
        <v>2.6379000000000001</v>
      </c>
      <c r="O31" s="66">
        <f t="shared" si="8"/>
        <v>23</v>
      </c>
      <c r="P31" s="65">
        <f>VLOOKUP($A31,'Return Data'!$B$7:$R$2700,14,0)</f>
        <v>3.9432</v>
      </c>
      <c r="Q31" s="66">
        <f t="shared" si="9"/>
        <v>22</v>
      </c>
      <c r="R31" s="65">
        <f>VLOOKUP($A31,'Return Data'!$B$7:$R$2700,16,0)</f>
        <v>7.3129</v>
      </c>
      <c r="S31" s="67">
        <f t="shared" si="7"/>
        <v>24</v>
      </c>
    </row>
    <row r="32" spans="1:19" x14ac:dyDescent="0.3">
      <c r="A32" s="82" t="s">
        <v>1532</v>
      </c>
      <c r="B32" s="64">
        <f>VLOOKUP($A32,'Return Data'!$B$7:$R$2700,3,0)</f>
        <v>44174</v>
      </c>
      <c r="C32" s="65">
        <f>VLOOKUP($A32,'Return Data'!$B$7:$R$2700,4,0)</f>
        <v>40.319200000000002</v>
      </c>
      <c r="D32" s="65">
        <f>VLOOKUP($A32,'Return Data'!$B$7:$R$2700,9,0)</f>
        <v>6.907</v>
      </c>
      <c r="E32" s="66">
        <f t="shared" si="0"/>
        <v>21</v>
      </c>
      <c r="F32" s="65">
        <f>VLOOKUP($A32,'Return Data'!$B$7:$R$2700,10,0)</f>
        <v>9.3191000000000006</v>
      </c>
      <c r="G32" s="66">
        <f t="shared" si="1"/>
        <v>12</v>
      </c>
      <c r="H32" s="65">
        <f>VLOOKUP($A32,'Return Data'!$B$7:$R$2700,11,0)</f>
        <v>10.4068</v>
      </c>
      <c r="I32" s="66">
        <f t="shared" si="2"/>
        <v>11</v>
      </c>
      <c r="J32" s="65">
        <f>VLOOKUP($A32,'Return Data'!$B$7:$R$2700,12,0)</f>
        <v>10.6112</v>
      </c>
      <c r="K32" s="66">
        <f t="shared" si="3"/>
        <v>6</v>
      </c>
      <c r="L32" s="65">
        <f>VLOOKUP($A32,'Return Data'!$B$7:$R$2700,13,0)</f>
        <v>10.893800000000001</v>
      </c>
      <c r="M32" s="66">
        <f t="shared" si="4"/>
        <v>9</v>
      </c>
      <c r="N32" s="65">
        <f>VLOOKUP($A32,'Return Data'!$B$7:$R$2700,17,0)</f>
        <v>10.559699999999999</v>
      </c>
      <c r="O32" s="66">
        <f t="shared" si="8"/>
        <v>6</v>
      </c>
      <c r="P32" s="65">
        <f>VLOOKUP($A32,'Return Data'!$B$7:$R$2700,14,0)</f>
        <v>6.8948</v>
      </c>
      <c r="Q32" s="66">
        <f t="shared" si="9"/>
        <v>16</v>
      </c>
      <c r="R32" s="65">
        <f>VLOOKUP($A32,'Return Data'!$B$7:$R$2700,16,0)</f>
        <v>8.4565999999999999</v>
      </c>
      <c r="S32" s="67">
        <f t="shared" si="7"/>
        <v>17</v>
      </c>
    </row>
    <row r="33" spans="1:19" x14ac:dyDescent="0.3">
      <c r="A33" s="82" t="s">
        <v>1533</v>
      </c>
      <c r="B33" s="64">
        <f>VLOOKUP($A33,'Return Data'!$B$7:$R$2700,3,0)</f>
        <v>44174</v>
      </c>
      <c r="C33" s="65">
        <f>VLOOKUP($A33,'Return Data'!$B$7:$R$2700,4,0)</f>
        <v>24.2149</v>
      </c>
      <c r="D33" s="65">
        <f>VLOOKUP($A33,'Return Data'!$B$7:$R$2700,9,0)</f>
        <v>7.1208999999999998</v>
      </c>
      <c r="E33" s="66">
        <f t="shared" si="0"/>
        <v>19</v>
      </c>
      <c r="F33" s="65">
        <f>VLOOKUP($A33,'Return Data'!$B$7:$R$2700,10,0)</f>
        <v>9.2439999999999998</v>
      </c>
      <c r="G33" s="66">
        <f t="shared" si="1"/>
        <v>13</v>
      </c>
      <c r="H33" s="65">
        <f>VLOOKUP($A33,'Return Data'!$B$7:$R$2700,11,0)</f>
        <v>10.139099999999999</v>
      </c>
      <c r="I33" s="66">
        <f t="shared" si="2"/>
        <v>12</v>
      </c>
      <c r="J33" s="65">
        <f>VLOOKUP($A33,'Return Data'!$B$7:$R$2700,12,0)</f>
        <v>11.328200000000001</v>
      </c>
      <c r="K33" s="66">
        <f t="shared" si="3"/>
        <v>3</v>
      </c>
      <c r="L33" s="65">
        <f>VLOOKUP($A33,'Return Data'!$B$7:$R$2700,13,0)</f>
        <v>11.0158</v>
      </c>
      <c r="M33" s="66">
        <f t="shared" si="4"/>
        <v>5</v>
      </c>
      <c r="N33" s="65">
        <f>VLOOKUP($A33,'Return Data'!$B$7:$R$2700,17,0)</f>
        <v>3.5956000000000001</v>
      </c>
      <c r="O33" s="66">
        <f t="shared" si="8"/>
        <v>21</v>
      </c>
      <c r="P33" s="65">
        <f>VLOOKUP($A33,'Return Data'!$B$7:$R$2700,14,0)</f>
        <v>4.3331</v>
      </c>
      <c r="Q33" s="66">
        <f t="shared" si="9"/>
        <v>21</v>
      </c>
      <c r="R33" s="65">
        <f>VLOOKUP($A33,'Return Data'!$B$7:$R$2700,16,0)</f>
        <v>7.4962</v>
      </c>
      <c r="S33" s="67">
        <f t="shared" si="7"/>
        <v>22</v>
      </c>
    </row>
    <row r="34" spans="1:19" x14ac:dyDescent="0.3">
      <c r="A34" s="83"/>
      <c r="B34" s="84"/>
      <c r="C34" s="84"/>
      <c r="D34" s="85"/>
      <c r="E34" s="84"/>
      <c r="F34" s="85"/>
      <c r="G34" s="84"/>
      <c r="H34" s="85"/>
      <c r="I34" s="84"/>
      <c r="J34" s="85"/>
      <c r="K34" s="84"/>
      <c r="L34" s="85"/>
      <c r="M34" s="84"/>
      <c r="N34" s="85"/>
      <c r="O34" s="84"/>
      <c r="P34" s="85"/>
      <c r="Q34" s="84"/>
      <c r="R34" s="85"/>
      <c r="S34" s="86"/>
    </row>
    <row r="35" spans="1:19" x14ac:dyDescent="0.3">
      <c r="A35" s="87" t="s">
        <v>27</v>
      </c>
      <c r="B35" s="88"/>
      <c r="C35" s="88"/>
      <c r="D35" s="89">
        <f>AVERAGE(D8:D33)</f>
        <v>8.550996153846155</v>
      </c>
      <c r="E35" s="88"/>
      <c r="F35" s="89">
        <f>AVERAGE(F8:F33)</f>
        <v>9.8302384615384621</v>
      </c>
      <c r="G35" s="88"/>
      <c r="H35" s="89">
        <f>AVERAGE(H8:H33)</f>
        <v>10.759492307692305</v>
      </c>
      <c r="I35" s="88"/>
      <c r="J35" s="89">
        <f>AVERAGE(J8:J33)</f>
        <v>8.9624615384615396</v>
      </c>
      <c r="K35" s="88"/>
      <c r="L35" s="89">
        <f>AVERAGE(L8:L33)</f>
        <v>9.1824923076923071</v>
      </c>
      <c r="M35" s="88"/>
      <c r="N35" s="89">
        <f>AVERAGE(N8:N33)</f>
        <v>7.6137759999999979</v>
      </c>
      <c r="O35" s="88"/>
      <c r="P35" s="89">
        <f>AVERAGE(P8:P33)</f>
        <v>6.9986249999999997</v>
      </c>
      <c r="Q35" s="88"/>
      <c r="R35" s="89">
        <f>AVERAGE(R8:R33)</f>
        <v>8.4424769230769243</v>
      </c>
      <c r="S35" s="90"/>
    </row>
    <row r="36" spans="1:19" x14ac:dyDescent="0.3">
      <c r="A36" s="87" t="s">
        <v>28</v>
      </c>
      <c r="B36" s="88"/>
      <c r="C36" s="88"/>
      <c r="D36" s="89">
        <f>MIN(D8:D33)</f>
        <v>3.8273000000000001</v>
      </c>
      <c r="E36" s="88"/>
      <c r="F36" s="89">
        <f>MIN(F8:F33)</f>
        <v>6.7403000000000004</v>
      </c>
      <c r="G36" s="88"/>
      <c r="H36" s="89">
        <f>MIN(H8:H33)</f>
        <v>3.5289999999999999</v>
      </c>
      <c r="I36" s="88"/>
      <c r="J36" s="89">
        <f>MIN(J8:J33)</f>
        <v>-6.4969999999999999</v>
      </c>
      <c r="K36" s="88"/>
      <c r="L36" s="89">
        <f>MIN(L8:L33)</f>
        <v>-6.1387</v>
      </c>
      <c r="M36" s="88"/>
      <c r="N36" s="89">
        <f>MIN(N8:N33)</f>
        <v>-6.6939000000000002</v>
      </c>
      <c r="O36" s="88"/>
      <c r="P36" s="89">
        <f>MIN(P8:P33)</f>
        <v>-2.6558999999999999</v>
      </c>
      <c r="Q36" s="88"/>
      <c r="R36" s="89">
        <f>MIN(R8:R33)</f>
        <v>4.6931000000000003</v>
      </c>
      <c r="S36" s="90"/>
    </row>
    <row r="37" spans="1:19" ht="15" thickBot="1" x14ac:dyDescent="0.35">
      <c r="A37" s="91" t="s">
        <v>29</v>
      </c>
      <c r="B37" s="92"/>
      <c r="C37" s="92"/>
      <c r="D37" s="93">
        <f>MAX(D8:D33)</f>
        <v>29.348800000000001</v>
      </c>
      <c r="E37" s="92"/>
      <c r="F37" s="93">
        <f>MAX(F8:F33)</f>
        <v>24.977900000000002</v>
      </c>
      <c r="G37" s="92"/>
      <c r="H37" s="93">
        <f>MAX(H8:H33)</f>
        <v>25.481999999999999</v>
      </c>
      <c r="I37" s="92"/>
      <c r="J37" s="93">
        <f>MAX(J8:J33)</f>
        <v>13.005800000000001</v>
      </c>
      <c r="K37" s="92"/>
      <c r="L37" s="93">
        <f>MAX(L8:L33)</f>
        <v>11.689500000000001</v>
      </c>
      <c r="M37" s="92"/>
      <c r="N37" s="93">
        <f>MAX(N8:N33)</f>
        <v>11.103300000000001</v>
      </c>
      <c r="O37" s="92"/>
      <c r="P37" s="93">
        <f>MAX(P8:P33)</f>
        <v>9.3415999999999997</v>
      </c>
      <c r="Q37" s="92"/>
      <c r="R37" s="93">
        <f>MAX(R8:R33)</f>
        <v>10.0726</v>
      </c>
      <c r="S37" s="94"/>
    </row>
    <row r="38" spans="1:19" x14ac:dyDescent="0.3">
      <c r="A38" s="112" t="s">
        <v>433</v>
      </c>
    </row>
    <row r="39" spans="1:19" x14ac:dyDescent="0.3">
      <c r="A39" s="14" t="s">
        <v>340</v>
      </c>
    </row>
  </sheetData>
  <sheetProtection algorithmName="SHA-512" hashValue="3mBTSXDQxAunTm4uIsTQOl1Dgag2w2nyzggb95+UvurzNXlWWGfnJC+JX3S55WL0qxlumNuO+zcnfnCVp+ncNw==" saltValue="r3R6ceCVlPUg3NMs7pmb6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603AAC1-5468-4F87-9EDA-77BB926DECA4}"/>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DDF53-2E78-4F4A-9664-8760717A59E2}">
  <sheetPr codeName="Sheet46"/>
  <dimension ref="A1:S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1682</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1474</v>
      </c>
      <c r="B8" s="64">
        <f>VLOOKUP($A8,'Return Data'!$B$7:$R$2700,3,0)</f>
        <v>44174</v>
      </c>
      <c r="C8" s="65">
        <f>VLOOKUP($A8,'Return Data'!$B$7:$R$2700,4,0)</f>
        <v>36.344900000000003</v>
      </c>
      <c r="D8" s="65">
        <f>VLOOKUP($A8,'Return Data'!$B$7:$R$2700,9,0)</f>
        <v>7.2874999999999996</v>
      </c>
      <c r="E8" s="66">
        <f t="shared" ref="E8:E33" si="0">RANK(D8,D$8:D$33,0)</f>
        <v>12</v>
      </c>
      <c r="F8" s="65">
        <f>VLOOKUP($A8,'Return Data'!$B$7:$R$2700,10,0)</f>
        <v>11.481199999999999</v>
      </c>
      <c r="G8" s="66">
        <f t="shared" ref="G8:G33" si="1">RANK(F8,F$8:F$33,0)</f>
        <v>2</v>
      </c>
      <c r="H8" s="65">
        <f>VLOOKUP($A8,'Return Data'!$B$7:$R$2700,11,0)</f>
        <v>14.297800000000001</v>
      </c>
      <c r="I8" s="66">
        <f t="shared" ref="I8:I33" si="2">RANK(H8,H$8:H$33,0)</f>
        <v>3</v>
      </c>
      <c r="J8" s="65">
        <f>VLOOKUP($A8,'Return Data'!$B$7:$R$2700,12,0)</f>
        <v>12.240399999999999</v>
      </c>
      <c r="K8" s="66">
        <f t="shared" ref="K8:K33" si="3">RANK(J8,J$8:J$33,0)</f>
        <v>1</v>
      </c>
      <c r="L8" s="65">
        <f>VLOOKUP($A8,'Return Data'!$B$7:$R$2700,13,0)</f>
        <v>10.7646</v>
      </c>
      <c r="M8" s="66">
        <f t="shared" ref="M8:M33" si="4">RANK(L8,L$8:L$33,0)</f>
        <v>3</v>
      </c>
      <c r="N8" s="65">
        <f>VLOOKUP($A8,'Return Data'!$B$7:$R$2700,17,0)</f>
        <v>9.8751999999999995</v>
      </c>
      <c r="O8" s="66">
        <f t="shared" ref="O8:O24" si="5">RANK(N8,N$8:N$33,0)</f>
        <v>6</v>
      </c>
      <c r="P8" s="65">
        <f>VLOOKUP($A8,'Return Data'!$B$7:$R$2700,14,0)</f>
        <v>8.4469999999999992</v>
      </c>
      <c r="Q8" s="66">
        <f t="shared" ref="Q8:Q24" si="6">RANK(P8,P$8:P$33,0)</f>
        <v>5</v>
      </c>
      <c r="R8" s="65">
        <f>VLOOKUP($A8,'Return Data'!$B$7:$R$2700,16,0)</f>
        <v>7.6077000000000004</v>
      </c>
      <c r="S8" s="67">
        <f t="shared" ref="S8:S33" si="7">RANK(R8,R$8:R$33,0)</f>
        <v>12</v>
      </c>
    </row>
    <row r="9" spans="1:19" x14ac:dyDescent="0.3">
      <c r="A9" s="82" t="s">
        <v>1477</v>
      </c>
      <c r="B9" s="64">
        <f>VLOOKUP($A9,'Return Data'!$B$7:$R$2700,3,0)</f>
        <v>44174</v>
      </c>
      <c r="C9" s="65">
        <f>VLOOKUP($A9,'Return Data'!$B$7:$R$2700,4,0)</f>
        <v>23.771000000000001</v>
      </c>
      <c r="D9" s="65">
        <f>VLOOKUP($A9,'Return Data'!$B$7:$R$2700,9,0)</f>
        <v>6.0541999999999998</v>
      </c>
      <c r="E9" s="66">
        <f t="shared" si="0"/>
        <v>21</v>
      </c>
      <c r="F9" s="65">
        <f>VLOOKUP($A9,'Return Data'!$B$7:$R$2700,10,0)</f>
        <v>8.3628999999999998</v>
      </c>
      <c r="G9" s="66">
        <f t="shared" si="1"/>
        <v>14</v>
      </c>
      <c r="H9" s="65">
        <f>VLOOKUP($A9,'Return Data'!$B$7:$R$2700,11,0)</f>
        <v>9.7809000000000008</v>
      </c>
      <c r="I9" s="66">
        <f t="shared" si="2"/>
        <v>10</v>
      </c>
      <c r="J9" s="65">
        <f>VLOOKUP($A9,'Return Data'!$B$7:$R$2700,12,0)</f>
        <v>10.211499999999999</v>
      </c>
      <c r="K9" s="66">
        <f t="shared" si="3"/>
        <v>5</v>
      </c>
      <c r="L9" s="65">
        <f>VLOOKUP($A9,'Return Data'!$B$7:$R$2700,13,0)</f>
        <v>10.1838</v>
      </c>
      <c r="M9" s="66">
        <f t="shared" si="4"/>
        <v>7</v>
      </c>
      <c r="N9" s="65">
        <f>VLOOKUP($A9,'Return Data'!$B$7:$R$2700,17,0)</f>
        <v>10.068099999999999</v>
      </c>
      <c r="O9" s="66">
        <f t="shared" si="5"/>
        <v>3</v>
      </c>
      <c r="P9" s="65">
        <f>VLOOKUP($A9,'Return Data'!$B$7:$R$2700,14,0)</f>
        <v>8.5555000000000003</v>
      </c>
      <c r="Q9" s="66">
        <f t="shared" si="6"/>
        <v>2</v>
      </c>
      <c r="R9" s="65">
        <f>VLOOKUP($A9,'Return Data'!$B$7:$R$2700,16,0)</f>
        <v>8.2776999999999994</v>
      </c>
      <c r="S9" s="67">
        <f t="shared" si="7"/>
        <v>4</v>
      </c>
    </row>
    <row r="10" spans="1:19" x14ac:dyDescent="0.3">
      <c r="A10" s="82" t="s">
        <v>1478</v>
      </c>
      <c r="B10" s="64">
        <f>VLOOKUP($A10,'Return Data'!$B$7:$R$2700,3,0)</f>
        <v>44174</v>
      </c>
      <c r="C10" s="65">
        <f>VLOOKUP($A10,'Return Data'!$B$7:$R$2700,4,0)</f>
        <v>22.684999999999999</v>
      </c>
      <c r="D10" s="65">
        <f>VLOOKUP($A10,'Return Data'!$B$7:$R$2700,9,0)</f>
        <v>5.1112000000000002</v>
      </c>
      <c r="E10" s="66">
        <f t="shared" si="0"/>
        <v>24</v>
      </c>
      <c r="F10" s="65">
        <f>VLOOKUP($A10,'Return Data'!$B$7:$R$2700,10,0)</f>
        <v>6.6158000000000001</v>
      </c>
      <c r="G10" s="66">
        <f t="shared" si="1"/>
        <v>24</v>
      </c>
      <c r="H10" s="65">
        <f>VLOOKUP($A10,'Return Data'!$B$7:$R$2700,11,0)</f>
        <v>8.0914000000000001</v>
      </c>
      <c r="I10" s="66">
        <f t="shared" si="2"/>
        <v>19</v>
      </c>
      <c r="J10" s="65">
        <f>VLOOKUP($A10,'Return Data'!$B$7:$R$2700,12,0)</f>
        <v>6.5936000000000003</v>
      </c>
      <c r="K10" s="66">
        <f t="shared" si="3"/>
        <v>22</v>
      </c>
      <c r="L10" s="65">
        <f>VLOOKUP($A10,'Return Data'!$B$7:$R$2700,13,0)</f>
        <v>7.8078000000000003</v>
      </c>
      <c r="M10" s="66">
        <f t="shared" si="4"/>
        <v>22</v>
      </c>
      <c r="N10" s="65">
        <f>VLOOKUP($A10,'Return Data'!$B$7:$R$2700,17,0)</f>
        <v>8.3956999999999997</v>
      </c>
      <c r="O10" s="66">
        <f t="shared" si="5"/>
        <v>16</v>
      </c>
      <c r="P10" s="65">
        <f>VLOOKUP($A10,'Return Data'!$B$7:$R$2700,14,0)</f>
        <v>7.7544000000000004</v>
      </c>
      <c r="Q10" s="66">
        <f t="shared" si="6"/>
        <v>13</v>
      </c>
      <c r="R10" s="65">
        <f>VLOOKUP($A10,'Return Data'!$B$7:$R$2700,16,0)</f>
        <v>8.1522000000000006</v>
      </c>
      <c r="S10" s="67">
        <f t="shared" si="7"/>
        <v>6</v>
      </c>
    </row>
    <row r="11" spans="1:19" x14ac:dyDescent="0.3">
      <c r="A11" s="82" t="s">
        <v>1480</v>
      </c>
      <c r="B11" s="64">
        <f>VLOOKUP($A11,'Return Data'!$B$7:$R$2700,3,0)</f>
        <v>44174</v>
      </c>
      <c r="C11" s="65">
        <f>VLOOKUP($A11,'Return Data'!$B$7:$R$2700,4,0)</f>
        <v>24.4405</v>
      </c>
      <c r="D11" s="65">
        <f>VLOOKUP($A11,'Return Data'!$B$7:$R$2700,9,0)</f>
        <v>8.1283999999999992</v>
      </c>
      <c r="E11" s="66">
        <f t="shared" si="0"/>
        <v>6</v>
      </c>
      <c r="F11" s="65">
        <f>VLOOKUP($A11,'Return Data'!$B$7:$R$2700,10,0)</f>
        <v>10.365500000000001</v>
      </c>
      <c r="G11" s="66">
        <f t="shared" si="1"/>
        <v>3</v>
      </c>
      <c r="H11" s="65">
        <f>VLOOKUP($A11,'Return Data'!$B$7:$R$2700,11,0)</f>
        <v>10.405099999999999</v>
      </c>
      <c r="I11" s="66">
        <f t="shared" si="2"/>
        <v>7</v>
      </c>
      <c r="J11" s="65">
        <f>VLOOKUP($A11,'Return Data'!$B$7:$R$2700,12,0)</f>
        <v>9.7255000000000003</v>
      </c>
      <c r="K11" s="66">
        <f t="shared" si="3"/>
        <v>10</v>
      </c>
      <c r="L11" s="65">
        <f>VLOOKUP($A11,'Return Data'!$B$7:$R$2700,13,0)</f>
        <v>10.3718</v>
      </c>
      <c r="M11" s="66">
        <f t="shared" si="4"/>
        <v>6</v>
      </c>
      <c r="N11" s="65">
        <f>VLOOKUP($A11,'Return Data'!$B$7:$R$2700,17,0)</f>
        <v>8.7527000000000008</v>
      </c>
      <c r="O11" s="66">
        <f t="shared" si="5"/>
        <v>15</v>
      </c>
      <c r="P11" s="65">
        <f>VLOOKUP($A11,'Return Data'!$B$7:$R$2700,14,0)</f>
        <v>7.7964000000000002</v>
      </c>
      <c r="Q11" s="66">
        <f t="shared" si="6"/>
        <v>12</v>
      </c>
      <c r="R11" s="65">
        <f>VLOOKUP($A11,'Return Data'!$B$7:$R$2700,16,0)</f>
        <v>5.6536999999999997</v>
      </c>
      <c r="S11" s="67">
        <f t="shared" si="7"/>
        <v>25</v>
      </c>
    </row>
    <row r="12" spans="1:19" x14ac:dyDescent="0.3">
      <c r="A12" s="82" t="s">
        <v>1483</v>
      </c>
      <c r="B12" s="64">
        <f>VLOOKUP($A12,'Return Data'!$B$7:$R$2700,3,0)</f>
        <v>44174</v>
      </c>
      <c r="C12" s="65">
        <f>VLOOKUP($A12,'Return Data'!$B$7:$R$2700,4,0)</f>
        <v>16.947299999999998</v>
      </c>
      <c r="D12" s="65">
        <f>VLOOKUP($A12,'Return Data'!$B$7:$R$2700,9,0)</f>
        <v>3.2536</v>
      </c>
      <c r="E12" s="66">
        <f t="shared" si="0"/>
        <v>26</v>
      </c>
      <c r="F12" s="65">
        <f>VLOOKUP($A12,'Return Data'!$B$7:$R$2700,10,0)</f>
        <v>6.1737000000000002</v>
      </c>
      <c r="G12" s="66">
        <f t="shared" si="1"/>
        <v>26</v>
      </c>
      <c r="H12" s="65">
        <f>VLOOKUP($A12,'Return Data'!$B$7:$R$2700,11,0)</f>
        <v>6.3762999999999996</v>
      </c>
      <c r="I12" s="66">
        <f t="shared" si="2"/>
        <v>25</v>
      </c>
      <c r="J12" s="65">
        <f>VLOOKUP($A12,'Return Data'!$B$7:$R$2700,12,0)</f>
        <v>-7.02</v>
      </c>
      <c r="K12" s="66">
        <f t="shared" si="3"/>
        <v>26</v>
      </c>
      <c r="L12" s="65">
        <f>VLOOKUP($A12,'Return Data'!$B$7:$R$2700,13,0)</f>
        <v>-0.77480000000000004</v>
      </c>
      <c r="M12" s="66">
        <f t="shared" si="4"/>
        <v>25</v>
      </c>
      <c r="N12" s="65">
        <f>VLOOKUP($A12,'Return Data'!$B$7:$R$2700,17,0)</f>
        <v>-7.2031000000000001</v>
      </c>
      <c r="O12" s="66">
        <f t="shared" si="5"/>
        <v>25</v>
      </c>
      <c r="P12" s="65">
        <f>VLOOKUP($A12,'Return Data'!$B$7:$R$2700,14,0)</f>
        <v>-3.2</v>
      </c>
      <c r="Q12" s="66">
        <f t="shared" si="6"/>
        <v>24</v>
      </c>
      <c r="R12" s="65">
        <f>VLOOKUP($A12,'Return Data'!$B$7:$R$2700,16,0)</f>
        <v>4.5004</v>
      </c>
      <c r="S12" s="67">
        <f t="shared" si="7"/>
        <v>26</v>
      </c>
    </row>
    <row r="13" spans="1:19" x14ac:dyDescent="0.3">
      <c r="A13" s="82" t="s">
        <v>1485</v>
      </c>
      <c r="B13" s="64">
        <f>VLOOKUP($A13,'Return Data'!$B$7:$R$2700,3,0)</f>
        <v>44174</v>
      </c>
      <c r="C13" s="65">
        <f>VLOOKUP($A13,'Return Data'!$B$7:$R$2700,4,0)</f>
        <v>20.1906</v>
      </c>
      <c r="D13" s="65">
        <f>VLOOKUP($A13,'Return Data'!$B$7:$R$2700,9,0)</f>
        <v>6.3055000000000003</v>
      </c>
      <c r="E13" s="66">
        <f t="shared" si="0"/>
        <v>20</v>
      </c>
      <c r="F13" s="65">
        <f>VLOOKUP($A13,'Return Data'!$B$7:$R$2700,10,0)</f>
        <v>7.8319999999999999</v>
      </c>
      <c r="G13" s="66">
        <f t="shared" si="1"/>
        <v>19</v>
      </c>
      <c r="H13" s="65">
        <f>VLOOKUP($A13,'Return Data'!$B$7:$R$2700,11,0)</f>
        <v>8.6022999999999996</v>
      </c>
      <c r="I13" s="66">
        <f t="shared" si="2"/>
        <v>17</v>
      </c>
      <c r="J13" s="65">
        <f>VLOOKUP($A13,'Return Data'!$B$7:$R$2700,12,0)</f>
        <v>9.0625999999999998</v>
      </c>
      <c r="K13" s="66">
        <f t="shared" si="3"/>
        <v>17</v>
      </c>
      <c r="L13" s="65">
        <f>VLOOKUP($A13,'Return Data'!$B$7:$R$2700,13,0)</f>
        <v>9.0381999999999998</v>
      </c>
      <c r="M13" s="66">
        <f t="shared" si="4"/>
        <v>18</v>
      </c>
      <c r="N13" s="65">
        <f>VLOOKUP($A13,'Return Data'!$B$7:$R$2700,17,0)</f>
        <v>8.9057999999999993</v>
      </c>
      <c r="O13" s="66">
        <f t="shared" si="5"/>
        <v>14</v>
      </c>
      <c r="P13" s="65">
        <f>VLOOKUP($A13,'Return Data'!$B$7:$R$2700,14,0)</f>
        <v>7.5719000000000003</v>
      </c>
      <c r="Q13" s="66">
        <f t="shared" si="6"/>
        <v>14</v>
      </c>
      <c r="R13" s="65">
        <f>VLOOKUP($A13,'Return Data'!$B$7:$R$2700,16,0)</f>
        <v>7.5667</v>
      </c>
      <c r="S13" s="67">
        <f t="shared" si="7"/>
        <v>13</v>
      </c>
    </row>
    <row r="14" spans="1:19" x14ac:dyDescent="0.3">
      <c r="A14" s="82" t="s">
        <v>1487</v>
      </c>
      <c r="B14" s="64">
        <f>VLOOKUP($A14,'Return Data'!$B$7:$R$2700,3,0)</f>
        <v>44174</v>
      </c>
      <c r="C14" s="65">
        <f>VLOOKUP($A14,'Return Data'!$B$7:$R$2700,4,0)</f>
        <v>36.631399999999999</v>
      </c>
      <c r="D14" s="65">
        <f>VLOOKUP($A14,'Return Data'!$B$7:$R$2700,9,0)</f>
        <v>8.1214999999999993</v>
      </c>
      <c r="E14" s="66">
        <f t="shared" si="0"/>
        <v>7</v>
      </c>
      <c r="F14" s="65">
        <f>VLOOKUP($A14,'Return Data'!$B$7:$R$2700,10,0)</f>
        <v>9.4467999999999996</v>
      </c>
      <c r="G14" s="66">
        <f t="shared" si="1"/>
        <v>8</v>
      </c>
      <c r="H14" s="65">
        <f>VLOOKUP($A14,'Return Data'!$B$7:$R$2700,11,0)</f>
        <v>8.5812000000000008</v>
      </c>
      <c r="I14" s="66">
        <f t="shared" si="2"/>
        <v>18</v>
      </c>
      <c r="J14" s="65">
        <f>VLOOKUP($A14,'Return Data'!$B$7:$R$2700,12,0)</f>
        <v>9.3870000000000005</v>
      </c>
      <c r="K14" s="66">
        <f t="shared" si="3"/>
        <v>14</v>
      </c>
      <c r="L14" s="65">
        <f>VLOOKUP($A14,'Return Data'!$B$7:$R$2700,13,0)</f>
        <v>9.6189999999999998</v>
      </c>
      <c r="M14" s="66">
        <f t="shared" si="4"/>
        <v>15</v>
      </c>
      <c r="N14" s="65">
        <f>VLOOKUP($A14,'Return Data'!$B$7:$R$2700,17,0)</f>
        <v>9.4398999999999997</v>
      </c>
      <c r="O14" s="66">
        <f t="shared" si="5"/>
        <v>12</v>
      </c>
      <c r="P14" s="65">
        <f>VLOOKUP($A14,'Return Data'!$B$7:$R$2700,14,0)</f>
        <v>7.9203999999999999</v>
      </c>
      <c r="Q14" s="66">
        <f t="shared" si="6"/>
        <v>9</v>
      </c>
      <c r="R14" s="65">
        <f>VLOOKUP($A14,'Return Data'!$B$7:$R$2700,16,0)</f>
        <v>7.3677999999999999</v>
      </c>
      <c r="S14" s="67">
        <f t="shared" si="7"/>
        <v>16</v>
      </c>
    </row>
    <row r="15" spans="1:19" x14ac:dyDescent="0.3">
      <c r="A15" s="82" t="s">
        <v>1495</v>
      </c>
      <c r="B15" s="64">
        <f>VLOOKUP($A15,'Return Data'!$B$7:$R$2700,3,0)</f>
        <v>44174</v>
      </c>
      <c r="C15" s="65">
        <f>VLOOKUP($A15,'Return Data'!$B$7:$R$2700,4,0)</f>
        <v>3811.2835341365499</v>
      </c>
      <c r="D15" s="65">
        <f>VLOOKUP($A15,'Return Data'!$B$7:$R$2700,9,0)</f>
        <v>28.581</v>
      </c>
      <c r="E15" s="66">
        <f t="shared" si="0"/>
        <v>1</v>
      </c>
      <c r="F15" s="65">
        <f>VLOOKUP($A15,'Return Data'!$B$7:$R$2700,10,0)</f>
        <v>24.181999999999999</v>
      </c>
      <c r="G15" s="66">
        <f t="shared" si="1"/>
        <v>1</v>
      </c>
      <c r="H15" s="65">
        <f>VLOOKUP($A15,'Return Data'!$B$7:$R$2700,11,0)</f>
        <v>2.7671999999999999</v>
      </c>
      <c r="I15" s="66">
        <f t="shared" si="2"/>
        <v>26</v>
      </c>
      <c r="J15" s="65">
        <f>VLOOKUP($A15,'Return Data'!$B$7:$R$2700,12,0)</f>
        <v>-0.83979999999999999</v>
      </c>
      <c r="K15" s="66">
        <f t="shared" si="3"/>
        <v>25</v>
      </c>
      <c r="L15" s="65">
        <f>VLOOKUP($A15,'Return Data'!$B$7:$R$2700,13,0)</f>
        <v>-6.8247</v>
      </c>
      <c r="M15" s="66">
        <f t="shared" si="4"/>
        <v>26</v>
      </c>
      <c r="N15" s="65">
        <f>VLOOKUP($A15,'Return Data'!$B$7:$R$2700,17,0)</f>
        <v>-0.73960000000000004</v>
      </c>
      <c r="O15" s="66">
        <f t="shared" si="5"/>
        <v>24</v>
      </c>
      <c r="P15" s="65">
        <f>VLOOKUP($A15,'Return Data'!$B$7:$R$2700,14,0)</f>
        <v>1.8293999999999999</v>
      </c>
      <c r="Q15" s="66">
        <f t="shared" si="6"/>
        <v>23</v>
      </c>
      <c r="R15" s="65">
        <f>VLOOKUP($A15,'Return Data'!$B$7:$R$2700,16,0)</f>
        <v>7.3484999999999996</v>
      </c>
      <c r="S15" s="67">
        <f t="shared" si="7"/>
        <v>17</v>
      </c>
    </row>
    <row r="16" spans="1:19" x14ac:dyDescent="0.3">
      <c r="A16" s="82" t="s">
        <v>1497</v>
      </c>
      <c r="B16" s="64">
        <f>VLOOKUP($A16,'Return Data'!$B$7:$R$2700,3,0)</f>
        <v>44174</v>
      </c>
      <c r="C16" s="65">
        <f>VLOOKUP($A16,'Return Data'!$B$7:$R$2700,4,0)</f>
        <v>24.458300000000001</v>
      </c>
      <c r="D16" s="65">
        <f>VLOOKUP($A16,'Return Data'!$B$7:$R$2700,9,0)</f>
        <v>8.4098000000000006</v>
      </c>
      <c r="E16" s="66">
        <f t="shared" si="0"/>
        <v>4</v>
      </c>
      <c r="F16" s="65">
        <f>VLOOKUP($A16,'Return Data'!$B$7:$R$2700,10,0)</f>
        <v>9.8338000000000001</v>
      </c>
      <c r="G16" s="66">
        <f t="shared" si="1"/>
        <v>4</v>
      </c>
      <c r="H16" s="65">
        <f>VLOOKUP($A16,'Return Data'!$B$7:$R$2700,11,0)</f>
        <v>11.3393</v>
      </c>
      <c r="I16" s="66">
        <f t="shared" si="2"/>
        <v>4</v>
      </c>
      <c r="J16" s="65">
        <f>VLOOKUP($A16,'Return Data'!$B$7:$R$2700,12,0)</f>
        <v>10.849399999999999</v>
      </c>
      <c r="K16" s="66">
        <f t="shared" si="3"/>
        <v>2</v>
      </c>
      <c r="L16" s="65">
        <f>VLOOKUP($A16,'Return Data'!$B$7:$R$2700,13,0)</f>
        <v>11.088200000000001</v>
      </c>
      <c r="M16" s="66">
        <f t="shared" si="4"/>
        <v>1</v>
      </c>
      <c r="N16" s="65">
        <f>VLOOKUP($A16,'Return Data'!$B$7:$R$2700,17,0)</f>
        <v>10.435</v>
      </c>
      <c r="O16" s="66">
        <f t="shared" si="5"/>
        <v>1</v>
      </c>
      <c r="P16" s="65">
        <f>VLOOKUP($A16,'Return Data'!$B$7:$R$2700,14,0)</f>
        <v>9.0486000000000004</v>
      </c>
      <c r="Q16" s="66">
        <f t="shared" si="6"/>
        <v>1</v>
      </c>
      <c r="R16" s="65">
        <f>VLOOKUP($A16,'Return Data'!$B$7:$R$2700,16,0)</f>
        <v>8.9215999999999998</v>
      </c>
      <c r="S16" s="67">
        <f t="shared" si="7"/>
        <v>1</v>
      </c>
    </row>
    <row r="17" spans="1:19" x14ac:dyDescent="0.3">
      <c r="A17" s="82" t="s">
        <v>1499</v>
      </c>
      <c r="B17" s="64">
        <f>VLOOKUP($A17,'Return Data'!$B$7:$R$2700,3,0)</f>
        <v>44174</v>
      </c>
      <c r="C17" s="65">
        <f>VLOOKUP($A17,'Return Data'!$B$7:$R$2700,4,0)</f>
        <v>30.967300000000002</v>
      </c>
      <c r="D17" s="65">
        <f>VLOOKUP($A17,'Return Data'!$B$7:$R$2700,9,0)</f>
        <v>7.7576000000000001</v>
      </c>
      <c r="E17" s="66">
        <f t="shared" si="0"/>
        <v>9</v>
      </c>
      <c r="F17" s="65">
        <f>VLOOKUP($A17,'Return Data'!$B$7:$R$2700,10,0)</f>
        <v>7.9775</v>
      </c>
      <c r="G17" s="66">
        <f t="shared" si="1"/>
        <v>17</v>
      </c>
      <c r="H17" s="65">
        <f>VLOOKUP($A17,'Return Data'!$B$7:$R$2700,11,0)</f>
        <v>24.342199999999998</v>
      </c>
      <c r="I17" s="66">
        <f t="shared" si="2"/>
        <v>1</v>
      </c>
      <c r="J17" s="65">
        <f>VLOOKUP($A17,'Return Data'!$B$7:$R$2700,12,0)</f>
        <v>4.8804999999999996</v>
      </c>
      <c r="K17" s="66">
        <f t="shared" si="3"/>
        <v>24</v>
      </c>
      <c r="L17" s="65">
        <f>VLOOKUP($A17,'Return Data'!$B$7:$R$2700,13,0)</f>
        <v>5.5842999999999998</v>
      </c>
      <c r="M17" s="66">
        <f t="shared" si="4"/>
        <v>24</v>
      </c>
      <c r="N17" s="65">
        <f>VLOOKUP($A17,'Return Data'!$B$7:$R$2700,17,0)</f>
        <v>2.5112999999999999</v>
      </c>
      <c r="O17" s="66">
        <f t="shared" si="5"/>
        <v>22</v>
      </c>
      <c r="P17" s="65">
        <f>VLOOKUP($A17,'Return Data'!$B$7:$R$2700,14,0)</f>
        <v>3.3626999999999998</v>
      </c>
      <c r="Q17" s="66">
        <f t="shared" si="6"/>
        <v>21</v>
      </c>
      <c r="R17" s="65">
        <f>VLOOKUP($A17,'Return Data'!$B$7:$R$2700,16,0)</f>
        <v>6.4770000000000003</v>
      </c>
      <c r="S17" s="67">
        <f t="shared" si="7"/>
        <v>24</v>
      </c>
    </row>
    <row r="18" spans="1:19" x14ac:dyDescent="0.3">
      <c r="A18" s="82" t="s">
        <v>1501</v>
      </c>
      <c r="B18" s="64">
        <f>VLOOKUP($A18,'Return Data'!$B$7:$R$2700,3,0)</f>
        <v>44174</v>
      </c>
      <c r="C18" s="65">
        <f>VLOOKUP($A18,'Return Data'!$B$7:$R$2700,4,0)</f>
        <v>45.569299999999998</v>
      </c>
      <c r="D18" s="65">
        <f>VLOOKUP($A18,'Return Data'!$B$7:$R$2700,9,0)</f>
        <v>8.5526999999999997</v>
      </c>
      <c r="E18" s="66">
        <f t="shared" si="0"/>
        <v>3</v>
      </c>
      <c r="F18" s="65">
        <f>VLOOKUP($A18,'Return Data'!$B$7:$R$2700,10,0)</f>
        <v>9.7507000000000001</v>
      </c>
      <c r="G18" s="66">
        <f t="shared" si="1"/>
        <v>5</v>
      </c>
      <c r="H18" s="65">
        <f>VLOOKUP($A18,'Return Data'!$B$7:$R$2700,11,0)</f>
        <v>10.8713</v>
      </c>
      <c r="I18" s="66">
        <f t="shared" si="2"/>
        <v>5</v>
      </c>
      <c r="J18" s="65">
        <f>VLOOKUP($A18,'Return Data'!$B$7:$R$2700,12,0)</f>
        <v>10.512600000000001</v>
      </c>
      <c r="K18" s="66">
        <f t="shared" si="3"/>
        <v>4</v>
      </c>
      <c r="L18" s="65">
        <f>VLOOKUP($A18,'Return Data'!$B$7:$R$2700,13,0)</f>
        <v>10.8512</v>
      </c>
      <c r="M18" s="66">
        <f t="shared" si="4"/>
        <v>2</v>
      </c>
      <c r="N18" s="65">
        <f>VLOOKUP($A18,'Return Data'!$B$7:$R$2700,17,0)</f>
        <v>10.277900000000001</v>
      </c>
      <c r="O18" s="66">
        <f t="shared" si="5"/>
        <v>2</v>
      </c>
      <c r="P18" s="65">
        <f>VLOOKUP($A18,'Return Data'!$B$7:$R$2700,14,0)</f>
        <v>8.4769000000000005</v>
      </c>
      <c r="Q18" s="66">
        <f t="shared" si="6"/>
        <v>4</v>
      </c>
      <c r="R18" s="65">
        <f>VLOOKUP($A18,'Return Data'!$B$7:$R$2700,16,0)</f>
        <v>8.2477</v>
      </c>
      <c r="S18" s="67">
        <f t="shared" si="7"/>
        <v>5</v>
      </c>
    </row>
    <row r="19" spans="1:19" x14ac:dyDescent="0.3">
      <c r="A19" s="82" t="s">
        <v>1503</v>
      </c>
      <c r="B19" s="64">
        <f>VLOOKUP($A19,'Return Data'!$B$7:$R$2700,3,0)</f>
        <v>44174</v>
      </c>
      <c r="C19" s="65">
        <f>VLOOKUP($A19,'Return Data'!$B$7:$R$2700,4,0)</f>
        <v>19.8581</v>
      </c>
      <c r="D19" s="65">
        <f>VLOOKUP($A19,'Return Data'!$B$7:$R$2700,9,0)</f>
        <v>9.4156999999999993</v>
      </c>
      <c r="E19" s="66">
        <f t="shared" si="0"/>
        <v>2</v>
      </c>
      <c r="F19" s="65">
        <f>VLOOKUP($A19,'Return Data'!$B$7:$R$2700,10,0)</f>
        <v>7.6656000000000004</v>
      </c>
      <c r="G19" s="66">
        <f t="shared" si="1"/>
        <v>22</v>
      </c>
      <c r="H19" s="65">
        <f>VLOOKUP($A19,'Return Data'!$B$7:$R$2700,11,0)</f>
        <v>10.698</v>
      </c>
      <c r="I19" s="66">
        <f t="shared" si="2"/>
        <v>6</v>
      </c>
      <c r="J19" s="65">
        <f>VLOOKUP($A19,'Return Data'!$B$7:$R$2700,12,0)</f>
        <v>9.8970000000000002</v>
      </c>
      <c r="K19" s="66">
        <f t="shared" si="3"/>
        <v>7</v>
      </c>
      <c r="L19" s="65">
        <f>VLOOKUP($A19,'Return Data'!$B$7:$R$2700,13,0)</f>
        <v>10.1219</v>
      </c>
      <c r="M19" s="66">
        <f t="shared" si="4"/>
        <v>8</v>
      </c>
      <c r="N19" s="65">
        <f>VLOOKUP($A19,'Return Data'!$B$7:$R$2700,17,0)</f>
        <v>4.9734999999999996</v>
      </c>
      <c r="O19" s="66">
        <f t="shared" si="5"/>
        <v>18</v>
      </c>
      <c r="P19" s="65">
        <f>VLOOKUP($A19,'Return Data'!$B$7:$R$2700,14,0)</f>
        <v>5.2462</v>
      </c>
      <c r="Q19" s="66">
        <f t="shared" si="6"/>
        <v>17</v>
      </c>
      <c r="R19" s="65">
        <f>VLOOKUP($A19,'Return Data'!$B$7:$R$2700,16,0)</f>
        <v>7.3103999999999996</v>
      </c>
      <c r="S19" s="67">
        <f t="shared" si="7"/>
        <v>18</v>
      </c>
    </row>
    <row r="20" spans="1:19" x14ac:dyDescent="0.3">
      <c r="A20" s="82" t="s">
        <v>1506</v>
      </c>
      <c r="B20" s="64">
        <f>VLOOKUP($A20,'Return Data'!$B$7:$R$2700,3,0)</f>
        <v>44174</v>
      </c>
      <c r="C20" s="65">
        <f>VLOOKUP($A20,'Return Data'!$B$7:$R$2700,4,0)</f>
        <v>44.503300000000003</v>
      </c>
      <c r="D20" s="65">
        <f>VLOOKUP($A20,'Return Data'!$B$7:$R$2700,9,0)</f>
        <v>7.0530999999999997</v>
      </c>
      <c r="E20" s="66">
        <f t="shared" si="0"/>
        <v>15</v>
      </c>
      <c r="F20" s="65">
        <f>VLOOKUP($A20,'Return Data'!$B$7:$R$2700,10,0)</f>
        <v>7.9749999999999996</v>
      </c>
      <c r="G20" s="66">
        <f t="shared" si="1"/>
        <v>18</v>
      </c>
      <c r="H20" s="65">
        <f>VLOOKUP($A20,'Return Data'!$B$7:$R$2700,11,0)</f>
        <v>9.1507000000000005</v>
      </c>
      <c r="I20" s="66">
        <f t="shared" si="2"/>
        <v>13</v>
      </c>
      <c r="J20" s="65">
        <f>VLOOKUP($A20,'Return Data'!$B$7:$R$2700,12,0)</f>
        <v>9.9701000000000004</v>
      </c>
      <c r="K20" s="66">
        <f t="shared" si="3"/>
        <v>6</v>
      </c>
      <c r="L20" s="65">
        <f>VLOOKUP($A20,'Return Data'!$B$7:$R$2700,13,0)</f>
        <v>9.7981999999999996</v>
      </c>
      <c r="M20" s="66">
        <f t="shared" si="4"/>
        <v>13</v>
      </c>
      <c r="N20" s="65">
        <f>VLOOKUP($A20,'Return Data'!$B$7:$R$2700,17,0)</f>
        <v>9.9053000000000004</v>
      </c>
      <c r="O20" s="66">
        <f t="shared" si="5"/>
        <v>5</v>
      </c>
      <c r="P20" s="65">
        <f>VLOOKUP($A20,'Return Data'!$B$7:$R$2700,14,0)</f>
        <v>8.4849999999999994</v>
      </c>
      <c r="Q20" s="66">
        <f t="shared" si="6"/>
        <v>3</v>
      </c>
      <c r="R20" s="65">
        <f>VLOOKUP($A20,'Return Data'!$B$7:$R$2700,16,0)</f>
        <v>7.7506000000000004</v>
      </c>
      <c r="S20" s="67">
        <f t="shared" si="7"/>
        <v>11</v>
      </c>
    </row>
    <row r="21" spans="1:19" x14ac:dyDescent="0.3">
      <c r="A21" s="82" t="s">
        <v>1507</v>
      </c>
      <c r="B21" s="64">
        <f>VLOOKUP($A21,'Return Data'!$B$7:$R$2700,3,0)</f>
        <v>44174</v>
      </c>
      <c r="C21" s="65">
        <f>VLOOKUP($A21,'Return Data'!$B$7:$R$2700,4,0)</f>
        <v>1692.4067</v>
      </c>
      <c r="D21" s="65">
        <f>VLOOKUP($A21,'Return Data'!$B$7:$R$2700,9,0)</f>
        <v>7.6064999999999996</v>
      </c>
      <c r="E21" s="66">
        <f t="shared" si="0"/>
        <v>10</v>
      </c>
      <c r="F21" s="65">
        <f>VLOOKUP($A21,'Return Data'!$B$7:$R$2700,10,0)</f>
        <v>9.0033999999999992</v>
      </c>
      <c r="G21" s="66">
        <f t="shared" si="1"/>
        <v>10</v>
      </c>
      <c r="H21" s="65">
        <f>VLOOKUP($A21,'Return Data'!$B$7:$R$2700,11,0)</f>
        <v>6.6477000000000004</v>
      </c>
      <c r="I21" s="66">
        <f t="shared" si="2"/>
        <v>24</v>
      </c>
      <c r="J21" s="65">
        <f>VLOOKUP($A21,'Return Data'!$B$7:$R$2700,12,0)</f>
        <v>6.3051000000000004</v>
      </c>
      <c r="K21" s="66">
        <f t="shared" si="3"/>
        <v>23</v>
      </c>
      <c r="L21" s="65">
        <f>VLOOKUP($A21,'Return Data'!$B$7:$R$2700,13,0)</f>
        <v>6.8155000000000001</v>
      </c>
      <c r="M21" s="66">
        <f t="shared" si="4"/>
        <v>23</v>
      </c>
      <c r="N21" s="65">
        <f>VLOOKUP($A21,'Return Data'!$B$7:$R$2700,17,0)</f>
        <v>6.0612000000000004</v>
      </c>
      <c r="O21" s="66">
        <f t="shared" si="5"/>
        <v>17</v>
      </c>
      <c r="P21" s="65">
        <f>VLOOKUP($A21,'Return Data'!$B$7:$R$2700,14,0)</f>
        <v>6.2161</v>
      </c>
      <c r="Q21" s="66">
        <f t="shared" si="6"/>
        <v>15</v>
      </c>
      <c r="R21" s="65">
        <f>VLOOKUP($A21,'Return Data'!$B$7:$R$2700,16,0)</f>
        <v>7.5336999999999996</v>
      </c>
      <c r="S21" s="67">
        <f t="shared" si="7"/>
        <v>14</v>
      </c>
    </row>
    <row r="22" spans="1:19" x14ac:dyDescent="0.3">
      <c r="A22" s="82" t="s">
        <v>1509</v>
      </c>
      <c r="B22" s="64">
        <f>VLOOKUP($A22,'Return Data'!$B$7:$R$2700,3,0)</f>
        <v>44174</v>
      </c>
      <c r="C22" s="65">
        <f>VLOOKUP($A22,'Return Data'!$B$7:$R$2700,4,0)</f>
        <v>2823.7195999999999</v>
      </c>
      <c r="D22" s="65">
        <f>VLOOKUP($A22,'Return Data'!$B$7:$R$2700,9,0)</f>
        <v>6.9920999999999998</v>
      </c>
      <c r="E22" s="66">
        <f t="shared" si="0"/>
        <v>16</v>
      </c>
      <c r="F22" s="65">
        <f>VLOOKUP($A22,'Return Data'!$B$7:$R$2700,10,0)</f>
        <v>8.1415000000000006</v>
      </c>
      <c r="G22" s="66">
        <f t="shared" si="1"/>
        <v>16</v>
      </c>
      <c r="H22" s="65">
        <f>VLOOKUP($A22,'Return Data'!$B$7:$R$2700,11,0)</f>
        <v>8.8297000000000008</v>
      </c>
      <c r="I22" s="66">
        <f t="shared" si="2"/>
        <v>14</v>
      </c>
      <c r="J22" s="65">
        <f>VLOOKUP($A22,'Return Data'!$B$7:$R$2700,12,0)</f>
        <v>9.1377000000000006</v>
      </c>
      <c r="K22" s="66">
        <f t="shared" si="3"/>
        <v>16</v>
      </c>
      <c r="L22" s="65">
        <f>VLOOKUP($A22,'Return Data'!$B$7:$R$2700,13,0)</f>
        <v>9.6491000000000007</v>
      </c>
      <c r="M22" s="66">
        <f t="shared" si="4"/>
        <v>14</v>
      </c>
      <c r="N22" s="65">
        <f>VLOOKUP($A22,'Return Data'!$B$7:$R$2700,17,0)</f>
        <v>9.5185999999999993</v>
      </c>
      <c r="O22" s="66">
        <f t="shared" si="5"/>
        <v>11</v>
      </c>
      <c r="P22" s="65">
        <f>VLOOKUP($A22,'Return Data'!$B$7:$R$2700,14,0)</f>
        <v>7.8811</v>
      </c>
      <c r="Q22" s="66">
        <f t="shared" si="6"/>
        <v>10</v>
      </c>
      <c r="R22" s="65">
        <f>VLOOKUP($A22,'Return Data'!$B$7:$R$2700,16,0)</f>
        <v>7.8575999999999997</v>
      </c>
      <c r="S22" s="67">
        <f t="shared" si="7"/>
        <v>9</v>
      </c>
    </row>
    <row r="23" spans="1:19" x14ac:dyDescent="0.3">
      <c r="A23" s="82" t="s">
        <v>1513</v>
      </c>
      <c r="B23" s="64">
        <f>VLOOKUP($A23,'Return Data'!$B$7:$R$2700,3,0)</f>
        <v>44174</v>
      </c>
      <c r="C23" s="65">
        <f>VLOOKUP($A23,'Return Data'!$B$7:$R$2700,4,0)</f>
        <v>40.802300000000002</v>
      </c>
      <c r="D23" s="65">
        <f>VLOOKUP($A23,'Return Data'!$B$7:$R$2700,9,0)</f>
        <v>6.9212999999999996</v>
      </c>
      <c r="E23" s="66">
        <f t="shared" si="0"/>
        <v>17</v>
      </c>
      <c r="F23" s="65">
        <f>VLOOKUP($A23,'Return Data'!$B$7:$R$2700,10,0)</f>
        <v>9.0704999999999991</v>
      </c>
      <c r="G23" s="66">
        <f t="shared" si="1"/>
        <v>9</v>
      </c>
      <c r="H23" s="65">
        <f>VLOOKUP($A23,'Return Data'!$B$7:$R$2700,11,0)</f>
        <v>9.8333999999999993</v>
      </c>
      <c r="I23" s="66">
        <f t="shared" si="2"/>
        <v>9</v>
      </c>
      <c r="J23" s="65">
        <f>VLOOKUP($A23,'Return Data'!$B$7:$R$2700,12,0)</f>
        <v>9.7309999999999999</v>
      </c>
      <c r="K23" s="66">
        <f t="shared" si="3"/>
        <v>9</v>
      </c>
      <c r="L23" s="65">
        <f>VLOOKUP($A23,'Return Data'!$B$7:$R$2700,13,0)</f>
        <v>10.111599999999999</v>
      </c>
      <c r="M23" s="66">
        <f t="shared" si="4"/>
        <v>9</v>
      </c>
      <c r="N23" s="65">
        <f>VLOOKUP($A23,'Return Data'!$B$7:$R$2700,17,0)</f>
        <v>9.9255999999999993</v>
      </c>
      <c r="O23" s="66">
        <f t="shared" si="5"/>
        <v>4</v>
      </c>
      <c r="P23" s="65">
        <f>VLOOKUP($A23,'Return Data'!$B$7:$R$2700,14,0)</f>
        <v>8.4276999999999997</v>
      </c>
      <c r="Q23" s="66">
        <f t="shared" si="6"/>
        <v>6</v>
      </c>
      <c r="R23" s="65">
        <f>VLOOKUP($A23,'Return Data'!$B$7:$R$2700,16,0)</f>
        <v>7.8446999999999996</v>
      </c>
      <c r="S23" s="67">
        <f t="shared" si="7"/>
        <v>10</v>
      </c>
    </row>
    <row r="24" spans="1:19" x14ac:dyDescent="0.3">
      <c r="A24" s="82" t="s">
        <v>1516</v>
      </c>
      <c r="B24" s="64">
        <f>VLOOKUP($A24,'Return Data'!$B$7:$R$2700,3,0)</f>
        <v>44174</v>
      </c>
      <c r="C24" s="65">
        <f>VLOOKUP($A24,'Return Data'!$B$7:$R$2700,4,0)</f>
        <v>20.8142</v>
      </c>
      <c r="D24" s="65">
        <f>VLOOKUP($A24,'Return Data'!$B$7:$R$2700,9,0)</f>
        <v>7.9071999999999996</v>
      </c>
      <c r="E24" s="66">
        <f t="shared" si="0"/>
        <v>8</v>
      </c>
      <c r="F24" s="65">
        <f>VLOOKUP($A24,'Return Data'!$B$7:$R$2700,10,0)</f>
        <v>8.9741</v>
      </c>
      <c r="G24" s="66">
        <f t="shared" si="1"/>
        <v>11</v>
      </c>
      <c r="H24" s="65">
        <f>VLOOKUP($A24,'Return Data'!$B$7:$R$2700,11,0)</f>
        <v>7.9672999999999998</v>
      </c>
      <c r="I24" s="66">
        <f t="shared" si="2"/>
        <v>20</v>
      </c>
      <c r="J24" s="65">
        <f>VLOOKUP($A24,'Return Data'!$B$7:$R$2700,12,0)</f>
        <v>9.6753999999999998</v>
      </c>
      <c r="K24" s="66">
        <f t="shared" si="3"/>
        <v>11</v>
      </c>
      <c r="L24" s="65">
        <f>VLOOKUP($A24,'Return Data'!$B$7:$R$2700,13,0)</f>
        <v>9.8002000000000002</v>
      </c>
      <c r="M24" s="66">
        <f t="shared" si="4"/>
        <v>12</v>
      </c>
      <c r="N24" s="65">
        <f>VLOOKUP($A24,'Return Data'!$B$7:$R$2700,17,0)</f>
        <v>9.6857000000000006</v>
      </c>
      <c r="O24" s="66">
        <f t="shared" si="5"/>
        <v>8</v>
      </c>
      <c r="P24" s="65">
        <f>VLOOKUP($A24,'Return Data'!$B$7:$R$2700,14,0)</f>
        <v>8.3634000000000004</v>
      </c>
      <c r="Q24" s="66">
        <f t="shared" si="6"/>
        <v>7</v>
      </c>
      <c r="R24" s="65">
        <f>VLOOKUP($A24,'Return Data'!$B$7:$R$2700,16,0)</f>
        <v>8.5264000000000006</v>
      </c>
      <c r="S24" s="67">
        <f t="shared" si="7"/>
        <v>3</v>
      </c>
    </row>
    <row r="25" spans="1:19" x14ac:dyDescent="0.3">
      <c r="A25" s="82" t="s">
        <v>1518</v>
      </c>
      <c r="B25" s="64">
        <f>VLOOKUP($A25,'Return Data'!$B$7:$R$2700,3,0)</f>
        <v>44174</v>
      </c>
      <c r="C25" s="65">
        <f>VLOOKUP($A25,'Return Data'!$B$7:$R$2700,4,0)</f>
        <v>11.7171</v>
      </c>
      <c r="D25" s="65">
        <f>VLOOKUP($A25,'Return Data'!$B$7:$R$2700,9,0)</f>
        <v>7.2072000000000003</v>
      </c>
      <c r="E25" s="66">
        <f t="shared" si="0"/>
        <v>14</v>
      </c>
      <c r="F25" s="65">
        <f>VLOOKUP($A25,'Return Data'!$B$7:$R$2700,10,0)</f>
        <v>7.7961</v>
      </c>
      <c r="G25" s="66">
        <f t="shared" si="1"/>
        <v>20</v>
      </c>
      <c r="H25" s="65">
        <f>VLOOKUP($A25,'Return Data'!$B$7:$R$2700,11,0)</f>
        <v>7.4409000000000001</v>
      </c>
      <c r="I25" s="66">
        <f t="shared" si="2"/>
        <v>23</v>
      </c>
      <c r="J25" s="65">
        <f>VLOOKUP($A25,'Return Data'!$B$7:$R$2700,12,0)</f>
        <v>8.3474000000000004</v>
      </c>
      <c r="K25" s="66">
        <f t="shared" si="3"/>
        <v>20</v>
      </c>
      <c r="L25" s="65">
        <f>VLOOKUP($A25,'Return Data'!$B$7:$R$2700,13,0)</f>
        <v>8.4364000000000008</v>
      </c>
      <c r="M25" s="66">
        <f t="shared" si="4"/>
        <v>20</v>
      </c>
      <c r="N25" s="65"/>
      <c r="O25" s="66"/>
      <c r="P25" s="65"/>
      <c r="Q25" s="66"/>
      <c r="R25" s="65">
        <f>VLOOKUP($A25,'Return Data'!$B$7:$R$2700,16,0)</f>
        <v>8.9191000000000003</v>
      </c>
      <c r="S25" s="67">
        <f t="shared" si="7"/>
        <v>2</v>
      </c>
    </row>
    <row r="26" spans="1:19" x14ac:dyDescent="0.3">
      <c r="A26" s="82" t="s">
        <v>1519</v>
      </c>
      <c r="B26" s="64">
        <f>VLOOKUP($A26,'Return Data'!$B$7:$R$2700,3,0)</f>
        <v>44174</v>
      </c>
      <c r="C26" s="65">
        <f>VLOOKUP($A26,'Return Data'!$B$7:$R$2700,4,0)</f>
        <v>12.365600000000001</v>
      </c>
      <c r="D26" s="65">
        <f>VLOOKUP($A26,'Return Data'!$B$7:$R$2700,9,0)</f>
        <v>6.9165999999999999</v>
      </c>
      <c r="E26" s="66">
        <f t="shared" si="0"/>
        <v>18</v>
      </c>
      <c r="F26" s="65">
        <f>VLOOKUP($A26,'Return Data'!$B$7:$R$2700,10,0)</f>
        <v>7.7096</v>
      </c>
      <c r="G26" s="66">
        <f t="shared" si="1"/>
        <v>21</v>
      </c>
      <c r="H26" s="65">
        <f>VLOOKUP($A26,'Return Data'!$B$7:$R$2700,11,0)</f>
        <v>7.5758999999999999</v>
      </c>
      <c r="I26" s="66">
        <f t="shared" si="2"/>
        <v>22</v>
      </c>
      <c r="J26" s="65">
        <f>VLOOKUP($A26,'Return Data'!$B$7:$R$2700,12,0)</f>
        <v>8.2241</v>
      </c>
      <c r="K26" s="66">
        <f t="shared" si="3"/>
        <v>21</v>
      </c>
      <c r="L26" s="65">
        <f>VLOOKUP($A26,'Return Data'!$B$7:$R$2700,13,0)</f>
        <v>8.6981000000000002</v>
      </c>
      <c r="M26" s="66">
        <f t="shared" si="4"/>
        <v>19</v>
      </c>
      <c r="N26" s="65">
        <f>VLOOKUP($A26,'Return Data'!$B$7:$R$2700,17,0)</f>
        <v>9.1072000000000006</v>
      </c>
      <c r="O26" s="66">
        <f t="shared" ref="O26:O33" si="8">RANK(N26,N$8:N$33,0)</f>
        <v>13</v>
      </c>
      <c r="P26" s="65"/>
      <c r="Q26" s="66"/>
      <c r="R26" s="65">
        <f>VLOOKUP($A26,'Return Data'!$B$7:$R$2700,16,0)</f>
        <v>8.0668000000000006</v>
      </c>
      <c r="S26" s="67">
        <f t="shared" si="7"/>
        <v>8</v>
      </c>
    </row>
    <row r="27" spans="1:19" x14ac:dyDescent="0.3">
      <c r="A27" s="82" t="s">
        <v>1521</v>
      </c>
      <c r="B27" s="64">
        <f>VLOOKUP($A27,'Return Data'!$B$7:$R$2700,3,0)</f>
        <v>44174</v>
      </c>
      <c r="C27" s="65">
        <f>VLOOKUP($A27,'Return Data'!$B$7:$R$2700,4,0)</f>
        <v>40.463700000000003</v>
      </c>
      <c r="D27" s="65">
        <f>VLOOKUP($A27,'Return Data'!$B$7:$R$2700,9,0)</f>
        <v>8.2583000000000002</v>
      </c>
      <c r="E27" s="66">
        <f t="shared" si="0"/>
        <v>5</v>
      </c>
      <c r="F27" s="65">
        <f>VLOOKUP($A27,'Return Data'!$B$7:$R$2700,10,0)</f>
        <v>9.5997000000000003</v>
      </c>
      <c r="G27" s="66">
        <f t="shared" si="1"/>
        <v>6</v>
      </c>
      <c r="H27" s="65">
        <f>VLOOKUP($A27,'Return Data'!$B$7:$R$2700,11,0)</f>
        <v>9.9984999999999999</v>
      </c>
      <c r="I27" s="66">
        <f t="shared" si="2"/>
        <v>8</v>
      </c>
      <c r="J27" s="65">
        <f>VLOOKUP($A27,'Return Data'!$B$7:$R$2700,12,0)</f>
        <v>9.2652000000000001</v>
      </c>
      <c r="K27" s="66">
        <f t="shared" si="3"/>
        <v>15</v>
      </c>
      <c r="L27" s="65">
        <f>VLOOKUP($A27,'Return Data'!$B$7:$R$2700,13,0)</f>
        <v>9.5131999999999994</v>
      </c>
      <c r="M27" s="66">
        <f t="shared" si="4"/>
        <v>16</v>
      </c>
      <c r="N27" s="65">
        <f>VLOOKUP($A27,'Return Data'!$B$7:$R$2700,17,0)</f>
        <v>9.5640999999999998</v>
      </c>
      <c r="O27" s="66">
        <f t="shared" si="8"/>
        <v>9</v>
      </c>
      <c r="P27" s="65">
        <f>VLOOKUP($A27,'Return Data'!$B$7:$R$2700,14,0)</f>
        <v>7.8799000000000001</v>
      </c>
      <c r="Q27" s="66">
        <f t="shared" ref="Q27:Q33" si="9">RANK(P27,P$8:P$33,0)</f>
        <v>11</v>
      </c>
      <c r="R27" s="65">
        <f>VLOOKUP($A27,'Return Data'!$B$7:$R$2700,16,0)</f>
        <v>8.0802999999999994</v>
      </c>
      <c r="S27" s="67">
        <f t="shared" si="7"/>
        <v>7</v>
      </c>
    </row>
    <row r="28" spans="1:19" x14ac:dyDescent="0.3">
      <c r="A28" s="82" t="s">
        <v>1523</v>
      </c>
      <c r="B28" s="64">
        <f>VLOOKUP($A28,'Return Data'!$B$7:$R$2700,3,0)</f>
        <v>44174</v>
      </c>
      <c r="C28" s="65">
        <f>VLOOKUP($A28,'Return Data'!$B$7:$R$2700,4,0)</f>
        <v>35.295299999999997</v>
      </c>
      <c r="D28" s="65">
        <f>VLOOKUP($A28,'Return Data'!$B$7:$R$2700,9,0)</f>
        <v>5.5682999999999998</v>
      </c>
      <c r="E28" s="66">
        <f t="shared" si="0"/>
        <v>23</v>
      </c>
      <c r="F28" s="65">
        <f>VLOOKUP($A28,'Return Data'!$B$7:$R$2700,10,0)</f>
        <v>7.0457999999999998</v>
      </c>
      <c r="G28" s="66">
        <f t="shared" si="1"/>
        <v>23</v>
      </c>
      <c r="H28" s="65">
        <f>VLOOKUP($A28,'Return Data'!$B$7:$R$2700,11,0)</f>
        <v>7.8211000000000004</v>
      </c>
      <c r="I28" s="66">
        <f t="shared" si="2"/>
        <v>21</v>
      </c>
      <c r="J28" s="65">
        <f>VLOOKUP($A28,'Return Data'!$B$7:$R$2700,12,0)</f>
        <v>8.4948999999999995</v>
      </c>
      <c r="K28" s="66">
        <f t="shared" si="3"/>
        <v>19</v>
      </c>
      <c r="L28" s="65">
        <f>VLOOKUP($A28,'Return Data'!$B$7:$R$2700,13,0)</f>
        <v>7.9081000000000001</v>
      </c>
      <c r="M28" s="66">
        <f t="shared" si="4"/>
        <v>21</v>
      </c>
      <c r="N28" s="65">
        <f>VLOOKUP($A28,'Return Data'!$B$7:$R$2700,17,0)</f>
        <v>3.71</v>
      </c>
      <c r="O28" s="66">
        <f t="shared" si="8"/>
        <v>20</v>
      </c>
      <c r="P28" s="65">
        <f>VLOOKUP($A28,'Return Data'!$B$7:$R$2700,14,0)</f>
        <v>4.0438000000000001</v>
      </c>
      <c r="Q28" s="66">
        <f t="shared" si="9"/>
        <v>19</v>
      </c>
      <c r="R28" s="65">
        <f>VLOOKUP($A28,'Return Data'!$B$7:$R$2700,16,0)</f>
        <v>7.3083999999999998</v>
      </c>
      <c r="S28" s="67">
        <f t="shared" si="7"/>
        <v>19</v>
      </c>
    </row>
    <row r="29" spans="1:19" x14ac:dyDescent="0.3">
      <c r="A29" s="82" t="s">
        <v>1525</v>
      </c>
      <c r="B29" s="64">
        <f>VLOOKUP($A29,'Return Data'!$B$7:$R$2700,3,0)</f>
        <v>44174</v>
      </c>
      <c r="C29" s="65">
        <f>VLOOKUP($A29,'Return Data'!$B$7:$R$2700,4,0)</f>
        <v>34.361199999999997</v>
      </c>
      <c r="D29" s="65">
        <f>VLOOKUP($A29,'Return Data'!$B$7:$R$2700,9,0)</f>
        <v>7.27</v>
      </c>
      <c r="E29" s="66">
        <f t="shared" si="0"/>
        <v>13</v>
      </c>
      <c r="F29" s="65">
        <f>VLOOKUP($A29,'Return Data'!$B$7:$R$2700,10,0)</f>
        <v>8.6562999999999999</v>
      </c>
      <c r="G29" s="66">
        <f t="shared" si="1"/>
        <v>13</v>
      </c>
      <c r="H29" s="65">
        <f>VLOOKUP($A29,'Return Data'!$B$7:$R$2700,11,0)</f>
        <v>22.299800000000001</v>
      </c>
      <c r="I29" s="66">
        <f t="shared" si="2"/>
        <v>2</v>
      </c>
      <c r="J29" s="65">
        <f>VLOOKUP($A29,'Return Data'!$B$7:$R$2700,12,0)</f>
        <v>9.827</v>
      </c>
      <c r="K29" s="66">
        <f t="shared" si="3"/>
        <v>8</v>
      </c>
      <c r="L29" s="65">
        <f>VLOOKUP($A29,'Return Data'!$B$7:$R$2700,13,0)</f>
        <v>10.4299</v>
      </c>
      <c r="M29" s="66">
        <f t="shared" si="4"/>
        <v>5</v>
      </c>
      <c r="N29" s="65">
        <f>VLOOKUP($A29,'Return Data'!$B$7:$R$2700,17,0)</f>
        <v>4.2567000000000004</v>
      </c>
      <c r="O29" s="66">
        <f t="shared" si="8"/>
        <v>19</v>
      </c>
      <c r="P29" s="65">
        <f>VLOOKUP($A29,'Return Data'!$B$7:$R$2700,14,0)</f>
        <v>4.5747999999999998</v>
      </c>
      <c r="Q29" s="66">
        <f t="shared" si="9"/>
        <v>18</v>
      </c>
      <c r="R29" s="65">
        <f>VLOOKUP($A29,'Return Data'!$B$7:$R$2700,16,0)</f>
        <v>7.2605000000000004</v>
      </c>
      <c r="S29" s="67">
        <f t="shared" si="7"/>
        <v>20</v>
      </c>
    </row>
    <row r="30" spans="1:19" x14ac:dyDescent="0.3">
      <c r="A30" s="82" t="s">
        <v>1528</v>
      </c>
      <c r="B30" s="64">
        <f>VLOOKUP($A30,'Return Data'!$B$7:$R$2700,3,0)</f>
        <v>44174</v>
      </c>
      <c r="C30" s="65">
        <f>VLOOKUP($A30,'Return Data'!$B$7:$R$2700,4,0)</f>
        <v>25.030799999999999</v>
      </c>
      <c r="D30" s="65">
        <f>VLOOKUP($A30,'Return Data'!$B$7:$R$2700,9,0)</f>
        <v>7.3547000000000002</v>
      </c>
      <c r="E30" s="66">
        <f t="shared" si="0"/>
        <v>11</v>
      </c>
      <c r="F30" s="65">
        <f>VLOOKUP($A30,'Return Data'!$B$7:$R$2700,10,0)</f>
        <v>9.5767000000000007</v>
      </c>
      <c r="G30" s="66">
        <f t="shared" si="1"/>
        <v>7</v>
      </c>
      <c r="H30" s="65">
        <f>VLOOKUP($A30,'Return Data'!$B$7:$R$2700,11,0)</f>
        <v>8.7052999999999994</v>
      </c>
      <c r="I30" s="66">
        <f t="shared" si="2"/>
        <v>15</v>
      </c>
      <c r="J30" s="65">
        <f>VLOOKUP($A30,'Return Data'!$B$7:$R$2700,12,0)</f>
        <v>9.5888000000000009</v>
      </c>
      <c r="K30" s="66">
        <f t="shared" si="3"/>
        <v>12</v>
      </c>
      <c r="L30" s="65">
        <f>VLOOKUP($A30,'Return Data'!$B$7:$R$2700,13,0)</f>
        <v>9.9040999999999997</v>
      </c>
      <c r="M30" s="66">
        <f t="shared" si="4"/>
        <v>10</v>
      </c>
      <c r="N30" s="65">
        <f>VLOOKUP($A30,'Return Data'!$B$7:$R$2700,17,0)</f>
        <v>9.7751999999999999</v>
      </c>
      <c r="O30" s="66">
        <f t="shared" si="8"/>
        <v>7</v>
      </c>
      <c r="P30" s="65">
        <f>VLOOKUP($A30,'Return Data'!$B$7:$R$2700,14,0)</f>
        <v>8.2425999999999995</v>
      </c>
      <c r="Q30" s="66">
        <f t="shared" si="9"/>
        <v>8</v>
      </c>
      <c r="R30" s="65">
        <f>VLOOKUP($A30,'Return Data'!$B$7:$R$2700,16,0)</f>
        <v>7.0960000000000001</v>
      </c>
      <c r="S30" s="67">
        <f t="shared" si="7"/>
        <v>21</v>
      </c>
    </row>
    <row r="31" spans="1:19" x14ac:dyDescent="0.3">
      <c r="A31" s="82" t="s">
        <v>1529</v>
      </c>
      <c r="B31" s="64">
        <f>VLOOKUP($A31,'Return Data'!$B$7:$R$2700,3,0)</f>
        <v>44174</v>
      </c>
      <c r="C31" s="65">
        <f>VLOOKUP($A31,'Return Data'!$B$7:$R$2700,4,0)</f>
        <v>32.192100000000003</v>
      </c>
      <c r="D31" s="65">
        <f>VLOOKUP($A31,'Return Data'!$B$7:$R$2700,9,0)</f>
        <v>5.0170000000000003</v>
      </c>
      <c r="E31" s="66">
        <f t="shared" si="0"/>
        <v>25</v>
      </c>
      <c r="F31" s="65">
        <f>VLOOKUP($A31,'Return Data'!$B$7:$R$2700,10,0)</f>
        <v>6.2342000000000004</v>
      </c>
      <c r="G31" s="66">
        <f t="shared" si="1"/>
        <v>25</v>
      </c>
      <c r="H31" s="65">
        <f>VLOOKUP($A31,'Return Data'!$B$7:$R$2700,11,0)</f>
        <v>8.6325000000000003</v>
      </c>
      <c r="I31" s="66">
        <f t="shared" si="2"/>
        <v>16</v>
      </c>
      <c r="J31" s="65">
        <f>VLOOKUP($A31,'Return Data'!$B$7:$R$2700,12,0)</f>
        <v>8.7569999999999997</v>
      </c>
      <c r="K31" s="66">
        <f t="shared" si="3"/>
        <v>18</v>
      </c>
      <c r="L31" s="65">
        <f>VLOOKUP($A31,'Return Data'!$B$7:$R$2700,13,0)</f>
        <v>9.3701000000000008</v>
      </c>
      <c r="M31" s="66">
        <f t="shared" si="4"/>
        <v>17</v>
      </c>
      <c r="N31" s="65">
        <f>VLOOKUP($A31,'Return Data'!$B$7:$R$2700,17,0)</f>
        <v>1.9655</v>
      </c>
      <c r="O31" s="66">
        <f t="shared" si="8"/>
        <v>23</v>
      </c>
      <c r="P31" s="65">
        <f>VLOOKUP($A31,'Return Data'!$B$7:$R$2700,14,0)</f>
        <v>3.1652999999999998</v>
      </c>
      <c r="Q31" s="66">
        <f t="shared" si="9"/>
        <v>22</v>
      </c>
      <c r="R31" s="65">
        <f>VLOOKUP($A31,'Return Data'!$B$7:$R$2700,16,0)</f>
        <v>6.6059000000000001</v>
      </c>
      <c r="S31" s="67">
        <f t="shared" si="7"/>
        <v>23</v>
      </c>
    </row>
    <row r="32" spans="1:19" x14ac:dyDescent="0.3">
      <c r="A32" s="82" t="s">
        <v>1531</v>
      </c>
      <c r="B32" s="64">
        <f>VLOOKUP($A32,'Return Data'!$B$7:$R$2700,3,0)</f>
        <v>44174</v>
      </c>
      <c r="C32" s="65">
        <f>VLOOKUP($A32,'Return Data'!$B$7:$R$2700,4,0)</f>
        <v>37.885899999999999</v>
      </c>
      <c r="D32" s="65">
        <f>VLOOKUP($A32,'Return Data'!$B$7:$R$2700,9,0)</f>
        <v>5.86</v>
      </c>
      <c r="E32" s="66">
        <f t="shared" si="0"/>
        <v>22</v>
      </c>
      <c r="F32" s="65">
        <f>VLOOKUP($A32,'Return Data'!$B$7:$R$2700,10,0)</f>
        <v>8.2990999999999993</v>
      </c>
      <c r="G32" s="66">
        <f t="shared" si="1"/>
        <v>15</v>
      </c>
      <c r="H32" s="65">
        <f>VLOOKUP($A32,'Return Data'!$B$7:$R$2700,11,0)</f>
        <v>9.3939000000000004</v>
      </c>
      <c r="I32" s="66">
        <f t="shared" si="2"/>
        <v>12</v>
      </c>
      <c r="J32" s="65">
        <f>VLOOKUP($A32,'Return Data'!$B$7:$R$2700,12,0)</f>
        <v>9.5833999999999993</v>
      </c>
      <c r="K32" s="66">
        <f t="shared" si="3"/>
        <v>13</v>
      </c>
      <c r="L32" s="65">
        <f>VLOOKUP($A32,'Return Data'!$B$7:$R$2700,13,0)</f>
        <v>9.8458000000000006</v>
      </c>
      <c r="M32" s="66">
        <f t="shared" si="4"/>
        <v>11</v>
      </c>
      <c r="N32" s="65">
        <f>VLOOKUP($A32,'Return Data'!$B$7:$R$2700,17,0)</f>
        <v>9.5633999999999997</v>
      </c>
      <c r="O32" s="66">
        <f t="shared" si="8"/>
        <v>10</v>
      </c>
      <c r="P32" s="65">
        <f>VLOOKUP($A32,'Return Data'!$B$7:$R$2700,14,0)</f>
        <v>5.9371</v>
      </c>
      <c r="Q32" s="66">
        <f t="shared" si="9"/>
        <v>16</v>
      </c>
      <c r="R32" s="65">
        <f>VLOOKUP($A32,'Return Data'!$B$7:$R$2700,16,0)</f>
        <v>7.5285000000000002</v>
      </c>
      <c r="S32" s="67">
        <f t="shared" si="7"/>
        <v>15</v>
      </c>
    </row>
    <row r="33" spans="1:19" x14ac:dyDescent="0.3">
      <c r="A33" s="82" t="s">
        <v>1534</v>
      </c>
      <c r="B33" s="64">
        <f>VLOOKUP($A33,'Return Data'!$B$7:$R$2700,3,0)</f>
        <v>44174</v>
      </c>
      <c r="C33" s="65">
        <f>VLOOKUP($A33,'Return Data'!$B$7:$R$2700,4,0)</f>
        <v>23.3491</v>
      </c>
      <c r="D33" s="65">
        <f>VLOOKUP($A33,'Return Data'!$B$7:$R$2700,9,0)</f>
        <v>6.5959000000000003</v>
      </c>
      <c r="E33" s="66">
        <f t="shared" si="0"/>
        <v>19</v>
      </c>
      <c r="F33" s="65">
        <f>VLOOKUP($A33,'Return Data'!$B$7:$R$2700,10,0)</f>
        <v>8.7108000000000008</v>
      </c>
      <c r="G33" s="66">
        <f t="shared" si="1"/>
        <v>12</v>
      </c>
      <c r="H33" s="65">
        <f>VLOOKUP($A33,'Return Data'!$B$7:$R$2700,11,0)</f>
        <v>9.6158000000000001</v>
      </c>
      <c r="I33" s="66">
        <f t="shared" si="2"/>
        <v>11</v>
      </c>
      <c r="J33" s="65">
        <f>VLOOKUP($A33,'Return Data'!$B$7:$R$2700,12,0)</f>
        <v>10.8329</v>
      </c>
      <c r="K33" s="66">
        <f t="shared" si="3"/>
        <v>3</v>
      </c>
      <c r="L33" s="65">
        <f>VLOOKUP($A33,'Return Data'!$B$7:$R$2700,13,0)</f>
        <v>10.5298</v>
      </c>
      <c r="M33" s="66">
        <f t="shared" si="4"/>
        <v>4</v>
      </c>
      <c r="N33" s="65">
        <f>VLOOKUP($A33,'Return Data'!$B$7:$R$2700,17,0)</f>
        <v>3.1425000000000001</v>
      </c>
      <c r="O33" s="66">
        <f t="shared" si="8"/>
        <v>21</v>
      </c>
      <c r="P33" s="65">
        <f>VLOOKUP($A33,'Return Data'!$B$7:$R$2700,14,0)</f>
        <v>3.8515000000000001</v>
      </c>
      <c r="Q33" s="66">
        <f t="shared" si="9"/>
        <v>20</v>
      </c>
      <c r="R33" s="65">
        <f>VLOOKUP($A33,'Return Data'!$B$7:$R$2700,16,0)</f>
        <v>6.6163999999999996</v>
      </c>
      <c r="S33" s="67">
        <f t="shared" si="7"/>
        <v>22</v>
      </c>
    </row>
    <row r="34" spans="1:19" x14ac:dyDescent="0.3">
      <c r="A34" s="83"/>
      <c r="B34" s="84"/>
      <c r="C34" s="84"/>
      <c r="D34" s="85"/>
      <c r="E34" s="84"/>
      <c r="F34" s="85"/>
      <c r="G34" s="84"/>
      <c r="H34" s="85"/>
      <c r="I34" s="84"/>
      <c r="J34" s="85"/>
      <c r="K34" s="84"/>
      <c r="L34" s="85"/>
      <c r="M34" s="84"/>
      <c r="N34" s="85"/>
      <c r="O34" s="84"/>
      <c r="P34" s="85"/>
      <c r="Q34" s="84"/>
      <c r="R34" s="85"/>
      <c r="S34" s="86"/>
    </row>
    <row r="35" spans="1:19" x14ac:dyDescent="0.3">
      <c r="A35" s="87" t="s">
        <v>27</v>
      </c>
      <c r="B35" s="88"/>
      <c r="C35" s="88"/>
      <c r="D35" s="89">
        <f>AVERAGE(D8:D33)</f>
        <v>7.8271884615384613</v>
      </c>
      <c r="E35" s="88"/>
      <c r="F35" s="89">
        <f>AVERAGE(F8:F33)</f>
        <v>9.0953961538461527</v>
      </c>
      <c r="G35" s="88"/>
      <c r="H35" s="89">
        <f>AVERAGE(H8:H33)</f>
        <v>10.002519230769231</v>
      </c>
      <c r="I35" s="88"/>
      <c r="J35" s="89">
        <f>AVERAGE(J8:J33)</f>
        <v>8.2015499999999992</v>
      </c>
      <c r="K35" s="88"/>
      <c r="L35" s="89">
        <f>AVERAGE(L8:L33)</f>
        <v>8.4092846153846157</v>
      </c>
      <c r="M35" s="88"/>
      <c r="N35" s="89">
        <f>AVERAGE(N8:N33)</f>
        <v>6.8749360000000017</v>
      </c>
      <c r="O35" s="88"/>
      <c r="P35" s="89">
        <f>AVERAGE(P8:P33)</f>
        <v>6.2449041666666671</v>
      </c>
      <c r="Q35" s="88"/>
      <c r="R35" s="89">
        <f>AVERAGE(R8:R33)</f>
        <v>7.4779346153846165</v>
      </c>
      <c r="S35" s="90"/>
    </row>
    <row r="36" spans="1:19" x14ac:dyDescent="0.3">
      <c r="A36" s="87" t="s">
        <v>28</v>
      </c>
      <c r="B36" s="88"/>
      <c r="C36" s="88"/>
      <c r="D36" s="89">
        <f>MIN(D8:D33)</f>
        <v>3.2536</v>
      </c>
      <c r="E36" s="88"/>
      <c r="F36" s="89">
        <f>MIN(F8:F33)</f>
        <v>6.1737000000000002</v>
      </c>
      <c r="G36" s="88"/>
      <c r="H36" s="89">
        <f>MIN(H8:H33)</f>
        <v>2.7671999999999999</v>
      </c>
      <c r="I36" s="88"/>
      <c r="J36" s="89">
        <f>MIN(J8:J33)</f>
        <v>-7.02</v>
      </c>
      <c r="K36" s="88"/>
      <c r="L36" s="89">
        <f>MIN(L8:L33)</f>
        <v>-6.8247</v>
      </c>
      <c r="M36" s="88"/>
      <c r="N36" s="89">
        <f>MIN(N8:N33)</f>
        <v>-7.2031000000000001</v>
      </c>
      <c r="O36" s="88"/>
      <c r="P36" s="89">
        <f>MIN(P8:P33)</f>
        <v>-3.2</v>
      </c>
      <c r="Q36" s="88"/>
      <c r="R36" s="89">
        <f>MIN(R8:R33)</f>
        <v>4.5004</v>
      </c>
      <c r="S36" s="90"/>
    </row>
    <row r="37" spans="1:19" ht="15" thickBot="1" x14ac:dyDescent="0.35">
      <c r="A37" s="91" t="s">
        <v>29</v>
      </c>
      <c r="B37" s="92"/>
      <c r="C37" s="92"/>
      <c r="D37" s="93">
        <f>MAX(D8:D33)</f>
        <v>28.581</v>
      </c>
      <c r="E37" s="92"/>
      <c r="F37" s="93">
        <f>MAX(F8:F33)</f>
        <v>24.181999999999999</v>
      </c>
      <c r="G37" s="92"/>
      <c r="H37" s="93">
        <f>MAX(H8:H33)</f>
        <v>24.342199999999998</v>
      </c>
      <c r="I37" s="92"/>
      <c r="J37" s="93">
        <f>MAX(J8:J33)</f>
        <v>12.240399999999999</v>
      </c>
      <c r="K37" s="92"/>
      <c r="L37" s="93">
        <f>MAX(L8:L33)</f>
        <v>11.088200000000001</v>
      </c>
      <c r="M37" s="92"/>
      <c r="N37" s="93">
        <f>MAX(N8:N33)</f>
        <v>10.435</v>
      </c>
      <c r="O37" s="92"/>
      <c r="P37" s="93">
        <f>MAX(P8:P33)</f>
        <v>9.0486000000000004</v>
      </c>
      <c r="Q37" s="92"/>
      <c r="R37" s="93">
        <f>MAX(R8:R33)</f>
        <v>8.9215999999999998</v>
      </c>
      <c r="S37" s="94"/>
    </row>
    <row r="38" spans="1:19" x14ac:dyDescent="0.3">
      <c r="A38" s="112" t="s">
        <v>433</v>
      </c>
    </row>
    <row r="39" spans="1:19" x14ac:dyDescent="0.3">
      <c r="A39" s="14" t="s">
        <v>340</v>
      </c>
    </row>
  </sheetData>
  <sheetProtection algorithmName="SHA-512" hashValue="uzSWZGHsrSZCGm25emOaoBRYrjycoGsCFA3O2hYx2Hr337Z8IUyD8n6lH2LUjV9ssctjNRbpMHdo9HMeWoZdFA==" saltValue="1uKytB1cEslYdnu19ZG4l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4319557-55CE-46FA-AD10-4A3EEB2B0996}"/>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F0BE-E41B-44C0-9106-E9BC7AB22E8A}">
  <sheetPr codeName="Sheet47"/>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1683</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1104</v>
      </c>
      <c r="B8" s="64">
        <f>VLOOKUP($A8,'Return Data'!$B$7:$R$2700,3,0)</f>
        <v>44174</v>
      </c>
      <c r="C8" s="65">
        <f>VLOOKUP($A8,'Return Data'!$B$7:$R$2700,4,0)</f>
        <v>24.706</v>
      </c>
      <c r="D8" s="65">
        <f>VLOOKUP($A8,'Return Data'!$B$7:$R$2700,9,0)</f>
        <v>38.520299999999999</v>
      </c>
      <c r="E8" s="66">
        <f t="shared" ref="E8:E43" si="0">RANK(D8,D$8:D$43,0)</f>
        <v>1</v>
      </c>
      <c r="F8" s="65">
        <f>VLOOKUP($A8,'Return Data'!$B$7:$R$2700,10,0)</f>
        <v>13.2059</v>
      </c>
      <c r="G8" s="66">
        <f t="shared" ref="G8:G43" si="1">RANK(F8,F$8:F$43,0)</f>
        <v>8</v>
      </c>
      <c r="H8" s="65">
        <f>VLOOKUP($A8,'Return Data'!$B$7:$R$2700,11,0)</f>
        <v>22.542899999999999</v>
      </c>
      <c r="I8" s="66">
        <f t="shared" ref="I8:I20" si="2">RANK(H8,H$8:H$43,0)</f>
        <v>1</v>
      </c>
      <c r="J8" s="65">
        <f>VLOOKUP($A8,'Return Data'!$B$7:$R$2700,12,0)</f>
        <v>8.6073000000000004</v>
      </c>
      <c r="K8" s="66">
        <f>RANK(J8,J$8:J$43,0)</f>
        <v>20</v>
      </c>
      <c r="L8" s="65">
        <f>VLOOKUP($A8,'Return Data'!$B$7:$R$2700,13,0)</f>
        <v>9.0711999999999993</v>
      </c>
      <c r="M8" s="66">
        <f>RANK(L8,L$8:L$43,0)</f>
        <v>25</v>
      </c>
      <c r="N8" s="65">
        <f>VLOOKUP($A8,'Return Data'!$B$7:$R$2700,17,0)</f>
        <v>2.4156</v>
      </c>
      <c r="O8" s="66">
        <f>RANK(N8,N$8:N$43,0)</f>
        <v>26</v>
      </c>
      <c r="P8" s="65">
        <f>VLOOKUP($A8,'Return Data'!$B$7:$R$2700,14,0)</f>
        <v>3.4994999999999998</v>
      </c>
      <c r="Q8" s="66">
        <f>RANK(P8,P$8:P$43,0)</f>
        <v>25</v>
      </c>
      <c r="R8" s="65">
        <f>VLOOKUP($A8,'Return Data'!$B$7:$R$2700,16,0)</f>
        <v>7.9501999999999997</v>
      </c>
      <c r="S8" s="67">
        <f t="shared" ref="S8:S43" si="3">RANK(R8,R$8:R$43,0)</f>
        <v>25</v>
      </c>
    </row>
    <row r="9" spans="1:19" x14ac:dyDescent="0.3">
      <c r="A9" s="82" t="s">
        <v>1106</v>
      </c>
      <c r="B9" s="64">
        <f>VLOOKUP($A9,'Return Data'!$B$7:$R$2700,3,0)</f>
        <v>44174</v>
      </c>
      <c r="C9" s="65">
        <f>VLOOKUP($A9,'Return Data'!$B$7:$R$2700,4,0)</f>
        <v>1.3931</v>
      </c>
      <c r="D9" s="65">
        <f>VLOOKUP($A9,'Return Data'!$B$7:$R$2700,9,0)</f>
        <v>0</v>
      </c>
      <c r="E9" s="66">
        <f t="shared" ref="E9" si="4">RANK(D9,D$8:D$43,0)</f>
        <v>35</v>
      </c>
      <c r="F9" s="65">
        <f>VLOOKUP($A9,'Return Data'!$B$7:$R$2700,10,0)</f>
        <v>0</v>
      </c>
      <c r="G9" s="66">
        <f t="shared" ref="G9" si="5">RANK(F9,F$8:F$43,0)</f>
        <v>34</v>
      </c>
      <c r="H9" s="65">
        <f>VLOOKUP($A9,'Return Data'!$B$7:$R$2700,11,0)</f>
        <v>0</v>
      </c>
      <c r="I9" s="66">
        <f t="shared" ref="I9" si="6">RANK(H9,H$8:H$43,0)</f>
        <v>34</v>
      </c>
      <c r="J9" s="65">
        <f>VLOOKUP($A9,'Return Data'!$B$7:$R$2700,12,0)</f>
        <v>-34.416800000000002</v>
      </c>
      <c r="K9" s="66">
        <f>RANK(J9,J$8:J$43,0)</f>
        <v>33</v>
      </c>
      <c r="L9" s="65"/>
      <c r="M9" s="66"/>
      <c r="N9" s="65"/>
      <c r="O9" s="66"/>
      <c r="P9" s="65"/>
      <c r="Q9" s="66"/>
      <c r="R9" s="65">
        <f>VLOOKUP($A9,'Return Data'!$B$7:$R$2700,16,0)</f>
        <v>-23.110700000000001</v>
      </c>
      <c r="S9" s="67">
        <f t="shared" si="3"/>
        <v>35</v>
      </c>
    </row>
    <row r="10" spans="1:19" x14ac:dyDescent="0.3">
      <c r="A10" s="82" t="s">
        <v>1108</v>
      </c>
      <c r="B10" s="64">
        <f>VLOOKUP($A10,'Return Data'!$B$7:$R$2700,3,0)</f>
        <v>44174</v>
      </c>
      <c r="C10" s="65">
        <f>VLOOKUP($A10,'Return Data'!$B$7:$R$2700,4,0)</f>
        <v>22.2667</v>
      </c>
      <c r="D10" s="65">
        <f>VLOOKUP($A10,'Return Data'!$B$7:$R$2700,9,0)</f>
        <v>9.6323000000000008</v>
      </c>
      <c r="E10" s="66">
        <f t="shared" si="0"/>
        <v>8</v>
      </c>
      <c r="F10" s="65">
        <f>VLOOKUP($A10,'Return Data'!$B$7:$R$2700,10,0)</f>
        <v>12.0283</v>
      </c>
      <c r="G10" s="66">
        <f t="shared" si="1"/>
        <v>10</v>
      </c>
      <c r="H10" s="65">
        <f>VLOOKUP($A10,'Return Data'!$B$7:$R$2700,11,0)</f>
        <v>12.439500000000001</v>
      </c>
      <c r="I10" s="66">
        <f t="shared" si="2"/>
        <v>8</v>
      </c>
      <c r="J10" s="65">
        <f>VLOOKUP($A10,'Return Data'!$B$7:$R$2700,12,0)</f>
        <v>9.7345000000000006</v>
      </c>
      <c r="K10" s="66">
        <f t="shared" ref="K10:K20" si="7">RANK(J10,J$8:J$43,0)</f>
        <v>11</v>
      </c>
      <c r="L10" s="65">
        <f>VLOOKUP($A10,'Return Data'!$B$7:$R$2700,13,0)</f>
        <v>11.403700000000001</v>
      </c>
      <c r="M10" s="66">
        <f t="shared" ref="M10:M20" si="8">RANK(L10,L$8:L$43,0)</f>
        <v>16</v>
      </c>
      <c r="N10" s="65">
        <f>VLOOKUP($A10,'Return Data'!$B$7:$R$2700,17,0)</f>
        <v>9.5900999999999996</v>
      </c>
      <c r="O10" s="66">
        <f t="shared" ref="O10:O20" si="9">RANK(N10,N$8:N$43,0)</f>
        <v>18</v>
      </c>
      <c r="P10" s="65">
        <f>VLOOKUP($A10,'Return Data'!$B$7:$R$2700,14,0)</f>
        <v>8.5934000000000008</v>
      </c>
      <c r="Q10" s="66">
        <f t="shared" ref="Q10:Q20" si="10">RANK(P10,P$8:P$43,0)</f>
        <v>15</v>
      </c>
      <c r="R10" s="65">
        <f>VLOOKUP($A10,'Return Data'!$B$7:$R$2700,16,0)</f>
        <v>9.4826999999999995</v>
      </c>
      <c r="S10" s="67">
        <f t="shared" si="3"/>
        <v>5</v>
      </c>
    </row>
    <row r="11" spans="1:19" x14ac:dyDescent="0.3">
      <c r="A11" s="82" t="s">
        <v>1111</v>
      </c>
      <c r="B11" s="64">
        <f>VLOOKUP($A11,'Return Data'!$B$7:$R$2700,3,0)</f>
        <v>44174</v>
      </c>
      <c r="C11" s="65">
        <f>VLOOKUP($A11,'Return Data'!$B$7:$R$2700,4,0)</f>
        <v>15.6724</v>
      </c>
      <c r="D11" s="65">
        <f>VLOOKUP($A11,'Return Data'!$B$7:$R$2700,9,0)</f>
        <v>6.6425000000000001</v>
      </c>
      <c r="E11" s="66">
        <f t="shared" si="0"/>
        <v>24</v>
      </c>
      <c r="F11" s="65">
        <f>VLOOKUP($A11,'Return Data'!$B$7:$R$2700,10,0)</f>
        <v>10.3489</v>
      </c>
      <c r="G11" s="66">
        <f t="shared" si="1"/>
        <v>17</v>
      </c>
      <c r="H11" s="65">
        <f>VLOOKUP($A11,'Return Data'!$B$7:$R$2700,11,0)</f>
        <v>7.2062999999999997</v>
      </c>
      <c r="I11" s="66">
        <f t="shared" si="2"/>
        <v>27</v>
      </c>
      <c r="J11" s="65">
        <f>VLOOKUP($A11,'Return Data'!$B$7:$R$2700,12,0)</f>
        <v>6.6298000000000004</v>
      </c>
      <c r="K11" s="66">
        <f t="shared" si="7"/>
        <v>28</v>
      </c>
      <c r="L11" s="65">
        <f>VLOOKUP($A11,'Return Data'!$B$7:$R$2700,13,0)</f>
        <v>8.4385999999999992</v>
      </c>
      <c r="M11" s="66">
        <f t="shared" si="8"/>
        <v>26</v>
      </c>
      <c r="N11" s="65">
        <f>VLOOKUP($A11,'Return Data'!$B$7:$R$2700,17,0)</f>
        <v>2.9723999999999999</v>
      </c>
      <c r="O11" s="66">
        <f t="shared" si="9"/>
        <v>25</v>
      </c>
      <c r="P11" s="65">
        <f>VLOOKUP($A11,'Return Data'!$B$7:$R$2700,14,0)</f>
        <v>3.5415999999999999</v>
      </c>
      <c r="Q11" s="66">
        <f t="shared" si="10"/>
        <v>24</v>
      </c>
      <c r="R11" s="65">
        <f>VLOOKUP($A11,'Return Data'!$B$7:$R$2700,16,0)</f>
        <v>6.8522999999999996</v>
      </c>
      <c r="S11" s="67">
        <f t="shared" si="3"/>
        <v>30</v>
      </c>
    </row>
    <row r="12" spans="1:19" x14ac:dyDescent="0.3">
      <c r="A12" s="82" t="s">
        <v>1112</v>
      </c>
      <c r="B12" s="64">
        <f>VLOOKUP($A12,'Return Data'!$B$7:$R$2700,3,0)</f>
        <v>44174</v>
      </c>
      <c r="C12" s="65">
        <f>VLOOKUP($A12,'Return Data'!$B$7:$R$2700,4,0)</f>
        <v>66.083200000000005</v>
      </c>
      <c r="D12" s="65">
        <f>VLOOKUP($A12,'Return Data'!$B$7:$R$2700,9,0)</f>
        <v>7.0496999999999996</v>
      </c>
      <c r="E12" s="66">
        <f t="shared" si="0"/>
        <v>22</v>
      </c>
      <c r="F12" s="65">
        <f>VLOOKUP($A12,'Return Data'!$B$7:$R$2700,10,0)</f>
        <v>8.2446999999999999</v>
      </c>
      <c r="G12" s="66">
        <f t="shared" si="1"/>
        <v>28</v>
      </c>
      <c r="H12" s="65">
        <f>VLOOKUP($A12,'Return Data'!$B$7:$R$2700,11,0)</f>
        <v>8.2162000000000006</v>
      </c>
      <c r="I12" s="66">
        <f t="shared" si="2"/>
        <v>21</v>
      </c>
      <c r="J12" s="65">
        <f>VLOOKUP($A12,'Return Data'!$B$7:$R$2700,12,0)</f>
        <v>9.5122</v>
      </c>
      <c r="K12" s="66">
        <f t="shared" si="7"/>
        <v>13</v>
      </c>
      <c r="L12" s="65">
        <f>VLOOKUP($A12,'Return Data'!$B$7:$R$2700,13,0)</f>
        <v>10.388999999999999</v>
      </c>
      <c r="M12" s="66">
        <f t="shared" si="8"/>
        <v>21</v>
      </c>
      <c r="N12" s="65">
        <f>VLOOKUP($A12,'Return Data'!$B$7:$R$2700,17,0)</f>
        <v>6.3090000000000002</v>
      </c>
      <c r="O12" s="66">
        <f t="shared" si="9"/>
        <v>23</v>
      </c>
      <c r="P12" s="65">
        <f>VLOOKUP($A12,'Return Data'!$B$7:$R$2700,14,0)</f>
        <v>5.6715</v>
      </c>
      <c r="Q12" s="66">
        <f t="shared" si="10"/>
        <v>22</v>
      </c>
      <c r="R12" s="65">
        <f>VLOOKUP($A12,'Return Data'!$B$7:$R$2700,16,0)</f>
        <v>7.7427999999999999</v>
      </c>
      <c r="S12" s="67">
        <f t="shared" si="3"/>
        <v>26</v>
      </c>
    </row>
    <row r="13" spans="1:19" x14ac:dyDescent="0.3">
      <c r="A13" s="82" t="s">
        <v>1119</v>
      </c>
      <c r="B13" s="64">
        <f>VLOOKUP($A13,'Return Data'!$B$7:$R$2700,3,0)</f>
        <v>44174</v>
      </c>
      <c r="C13" s="65">
        <f>VLOOKUP($A13,'Return Data'!$B$7:$R$2700,4,0)</f>
        <v>22.923999999999999</v>
      </c>
      <c r="D13" s="65">
        <f>VLOOKUP($A13,'Return Data'!$B$7:$R$2700,9,0)</f>
        <v>25.494499999999999</v>
      </c>
      <c r="E13" s="66">
        <f t="shared" si="0"/>
        <v>2</v>
      </c>
      <c r="F13" s="65">
        <f>VLOOKUP($A13,'Return Data'!$B$7:$R$2700,10,0)</f>
        <v>31.733599999999999</v>
      </c>
      <c r="G13" s="66">
        <f t="shared" si="1"/>
        <v>1</v>
      </c>
      <c r="H13" s="65">
        <f>VLOOKUP($A13,'Return Data'!$B$7:$R$2700,11,0)</f>
        <v>1.8351999999999999</v>
      </c>
      <c r="I13" s="66">
        <f t="shared" si="2"/>
        <v>32</v>
      </c>
      <c r="J13" s="65">
        <f>VLOOKUP($A13,'Return Data'!$B$7:$R$2700,12,0)</f>
        <v>-4.4103000000000003</v>
      </c>
      <c r="K13" s="66">
        <f t="shared" si="7"/>
        <v>31</v>
      </c>
      <c r="L13" s="65">
        <f>VLOOKUP($A13,'Return Data'!$B$7:$R$2700,13,0)</f>
        <v>-5.5183999999999997</v>
      </c>
      <c r="M13" s="66">
        <f t="shared" si="8"/>
        <v>30</v>
      </c>
      <c r="N13" s="65">
        <f>VLOOKUP($A13,'Return Data'!$B$7:$R$2700,17,0)</f>
        <v>0.56720000000000004</v>
      </c>
      <c r="O13" s="66">
        <f t="shared" si="9"/>
        <v>29</v>
      </c>
      <c r="P13" s="65">
        <f>VLOOKUP($A13,'Return Data'!$B$7:$R$2700,14,0)</f>
        <v>2.9232</v>
      </c>
      <c r="Q13" s="66">
        <f t="shared" si="10"/>
        <v>27</v>
      </c>
      <c r="R13" s="65">
        <f>VLOOKUP($A13,'Return Data'!$B$7:$R$2700,16,0)</f>
        <v>7.4341999999999997</v>
      </c>
      <c r="S13" s="67">
        <f t="shared" si="3"/>
        <v>27</v>
      </c>
    </row>
    <row r="14" spans="1:19" x14ac:dyDescent="0.3">
      <c r="A14" s="82" t="s">
        <v>1121</v>
      </c>
      <c r="B14" s="64">
        <f>VLOOKUP($A14,'Return Data'!$B$7:$R$2700,3,0)</f>
        <v>44174</v>
      </c>
      <c r="C14" s="65">
        <f>VLOOKUP($A14,'Return Data'!$B$7:$R$2700,4,0)</f>
        <v>45.263300000000001</v>
      </c>
      <c r="D14" s="65">
        <f>VLOOKUP($A14,'Return Data'!$B$7:$R$2700,9,0)</f>
        <v>11.841799999999999</v>
      </c>
      <c r="E14" s="66">
        <f t="shared" si="0"/>
        <v>6</v>
      </c>
      <c r="F14" s="65">
        <f>VLOOKUP($A14,'Return Data'!$B$7:$R$2700,10,0)</f>
        <v>14.1767</v>
      </c>
      <c r="G14" s="66">
        <f t="shared" si="1"/>
        <v>4</v>
      </c>
      <c r="H14" s="65">
        <f>VLOOKUP($A14,'Return Data'!$B$7:$R$2700,11,0)</f>
        <v>14.7601</v>
      </c>
      <c r="I14" s="66">
        <f t="shared" si="2"/>
        <v>5</v>
      </c>
      <c r="J14" s="65">
        <f>VLOOKUP($A14,'Return Data'!$B$7:$R$2700,12,0)</f>
        <v>9.5838000000000001</v>
      </c>
      <c r="K14" s="66">
        <f t="shared" si="7"/>
        <v>12</v>
      </c>
      <c r="L14" s="65">
        <f>VLOOKUP($A14,'Return Data'!$B$7:$R$2700,13,0)</f>
        <v>11.151199999999999</v>
      </c>
      <c r="M14" s="66">
        <f t="shared" si="8"/>
        <v>17</v>
      </c>
      <c r="N14" s="65">
        <f>VLOOKUP($A14,'Return Data'!$B$7:$R$2700,17,0)</f>
        <v>10.5153</v>
      </c>
      <c r="O14" s="66">
        <f t="shared" si="9"/>
        <v>15</v>
      </c>
      <c r="P14" s="65">
        <f>VLOOKUP($A14,'Return Data'!$B$7:$R$2700,14,0)</f>
        <v>8.9003999999999994</v>
      </c>
      <c r="Q14" s="66">
        <f t="shared" si="10"/>
        <v>12</v>
      </c>
      <c r="R14" s="65">
        <f>VLOOKUP($A14,'Return Data'!$B$7:$R$2700,16,0)</f>
        <v>9.0907</v>
      </c>
      <c r="S14" s="67">
        <f t="shared" si="3"/>
        <v>13</v>
      </c>
    </row>
    <row r="15" spans="1:19" x14ac:dyDescent="0.3">
      <c r="A15" s="82" t="s">
        <v>1123</v>
      </c>
      <c r="B15" s="64">
        <f>VLOOKUP($A15,'Return Data'!$B$7:$R$2700,3,0)</f>
        <v>44174</v>
      </c>
      <c r="C15" s="65">
        <f>VLOOKUP($A15,'Return Data'!$B$7:$R$2700,4,0)</f>
        <v>35.770400000000002</v>
      </c>
      <c r="D15" s="65">
        <f>VLOOKUP($A15,'Return Data'!$B$7:$R$2700,9,0)</f>
        <v>9.7059999999999995</v>
      </c>
      <c r="E15" s="66">
        <f t="shared" si="0"/>
        <v>7</v>
      </c>
      <c r="F15" s="65">
        <f>VLOOKUP($A15,'Return Data'!$B$7:$R$2700,10,0)</f>
        <v>14.030900000000001</v>
      </c>
      <c r="G15" s="66">
        <f t="shared" si="1"/>
        <v>5</v>
      </c>
      <c r="H15" s="65">
        <f>VLOOKUP($A15,'Return Data'!$B$7:$R$2700,11,0)</f>
        <v>14.824400000000001</v>
      </c>
      <c r="I15" s="66">
        <f t="shared" si="2"/>
        <v>3</v>
      </c>
      <c r="J15" s="65">
        <f>VLOOKUP($A15,'Return Data'!$B$7:$R$2700,12,0)</f>
        <v>10.235099999999999</v>
      </c>
      <c r="K15" s="66">
        <f t="shared" si="7"/>
        <v>9</v>
      </c>
      <c r="L15" s="65">
        <f>VLOOKUP($A15,'Return Data'!$B$7:$R$2700,13,0)</f>
        <v>11.5639</v>
      </c>
      <c r="M15" s="66">
        <f t="shared" si="8"/>
        <v>14</v>
      </c>
      <c r="N15" s="65">
        <f>VLOOKUP($A15,'Return Data'!$B$7:$R$2700,17,0)</f>
        <v>10.6249</v>
      </c>
      <c r="O15" s="66">
        <f t="shared" si="9"/>
        <v>14</v>
      </c>
      <c r="P15" s="65">
        <f>VLOOKUP($A15,'Return Data'!$B$7:$R$2700,14,0)</f>
        <v>8.7819000000000003</v>
      </c>
      <c r="Q15" s="66">
        <f t="shared" si="10"/>
        <v>13</v>
      </c>
      <c r="R15" s="65">
        <f>VLOOKUP($A15,'Return Data'!$B$7:$R$2700,16,0)</f>
        <v>9.3513999999999999</v>
      </c>
      <c r="S15" s="67">
        <f t="shared" si="3"/>
        <v>7</v>
      </c>
    </row>
    <row r="16" spans="1:19" x14ac:dyDescent="0.3">
      <c r="A16" s="82" t="s">
        <v>1124</v>
      </c>
      <c r="B16" s="64">
        <f>VLOOKUP($A16,'Return Data'!$B$7:$R$2700,3,0)</f>
        <v>44174</v>
      </c>
      <c r="C16" s="65">
        <f>VLOOKUP($A16,'Return Data'!$B$7:$R$2700,4,0)</f>
        <v>38.788800000000002</v>
      </c>
      <c r="D16" s="65">
        <f>VLOOKUP($A16,'Return Data'!$B$7:$R$2700,9,0)</f>
        <v>8.9896999999999991</v>
      </c>
      <c r="E16" s="66">
        <f t="shared" si="0"/>
        <v>11</v>
      </c>
      <c r="F16" s="65">
        <f>VLOOKUP($A16,'Return Data'!$B$7:$R$2700,10,0)</f>
        <v>11.3674</v>
      </c>
      <c r="G16" s="66">
        <f t="shared" si="1"/>
        <v>12</v>
      </c>
      <c r="H16" s="65">
        <f>VLOOKUP($A16,'Return Data'!$B$7:$R$2700,11,0)</f>
        <v>9.4136000000000006</v>
      </c>
      <c r="I16" s="66">
        <f t="shared" si="2"/>
        <v>14</v>
      </c>
      <c r="J16" s="65">
        <f>VLOOKUP($A16,'Return Data'!$B$7:$R$2700,12,0)</f>
        <v>10.3825</v>
      </c>
      <c r="K16" s="66">
        <f t="shared" si="7"/>
        <v>8</v>
      </c>
      <c r="L16" s="65">
        <f>VLOOKUP($A16,'Return Data'!$B$7:$R$2700,13,0)</f>
        <v>11.626899999999999</v>
      </c>
      <c r="M16" s="66">
        <f t="shared" si="8"/>
        <v>12</v>
      </c>
      <c r="N16" s="65">
        <f>VLOOKUP($A16,'Return Data'!$B$7:$R$2700,17,0)</f>
        <v>10.8169</v>
      </c>
      <c r="O16" s="66">
        <f t="shared" si="9"/>
        <v>12</v>
      </c>
      <c r="P16" s="65">
        <f>VLOOKUP($A16,'Return Data'!$B$7:$R$2700,14,0)</f>
        <v>9.1496999999999993</v>
      </c>
      <c r="Q16" s="66">
        <f t="shared" si="10"/>
        <v>10</v>
      </c>
      <c r="R16" s="65">
        <f>VLOOKUP($A16,'Return Data'!$B$7:$R$2700,16,0)</f>
        <v>8.9259000000000004</v>
      </c>
      <c r="S16" s="67">
        <f t="shared" si="3"/>
        <v>16</v>
      </c>
    </row>
    <row r="17" spans="1:19" x14ac:dyDescent="0.3">
      <c r="A17" s="82" t="s">
        <v>1126</v>
      </c>
      <c r="B17" s="64">
        <f>VLOOKUP($A17,'Return Data'!$B$7:$R$2700,3,0)</f>
        <v>44174</v>
      </c>
      <c r="C17" s="65">
        <f>VLOOKUP($A17,'Return Data'!$B$7:$R$2700,4,0)</f>
        <v>18.899699999999999</v>
      </c>
      <c r="D17" s="65">
        <f>VLOOKUP($A17,'Return Data'!$B$7:$R$2700,9,0)</f>
        <v>7.2073999999999998</v>
      </c>
      <c r="E17" s="66">
        <f t="shared" si="0"/>
        <v>19</v>
      </c>
      <c r="F17" s="65">
        <f>VLOOKUP($A17,'Return Data'!$B$7:$R$2700,10,0)</f>
        <v>9.4225999999999992</v>
      </c>
      <c r="G17" s="66">
        <f t="shared" si="1"/>
        <v>24</v>
      </c>
      <c r="H17" s="65">
        <f>VLOOKUP($A17,'Return Data'!$B$7:$R$2700,11,0)</f>
        <v>7.9505999999999997</v>
      </c>
      <c r="I17" s="66">
        <f t="shared" si="2"/>
        <v>23</v>
      </c>
      <c r="J17" s="65">
        <f>VLOOKUP($A17,'Return Data'!$B$7:$R$2700,12,0)</f>
        <v>8.1438000000000006</v>
      </c>
      <c r="K17" s="66">
        <f t="shared" si="7"/>
        <v>21</v>
      </c>
      <c r="L17" s="65">
        <f>VLOOKUP($A17,'Return Data'!$B$7:$R$2700,13,0)</f>
        <v>9.8651999999999997</v>
      </c>
      <c r="M17" s="66">
        <f t="shared" si="8"/>
        <v>23</v>
      </c>
      <c r="N17" s="65">
        <f>VLOOKUP($A17,'Return Data'!$B$7:$R$2700,17,0)</f>
        <v>9.2044999999999995</v>
      </c>
      <c r="O17" s="66">
        <f t="shared" si="9"/>
        <v>20</v>
      </c>
      <c r="P17" s="65">
        <f>VLOOKUP($A17,'Return Data'!$B$7:$R$2700,14,0)</f>
        <v>9.0494000000000003</v>
      </c>
      <c r="Q17" s="66">
        <f t="shared" si="10"/>
        <v>11</v>
      </c>
      <c r="R17" s="65">
        <f>VLOOKUP($A17,'Return Data'!$B$7:$R$2700,16,0)</f>
        <v>8.5344999999999995</v>
      </c>
      <c r="S17" s="67">
        <f t="shared" si="3"/>
        <v>20</v>
      </c>
    </row>
    <row r="18" spans="1:19" x14ac:dyDescent="0.3">
      <c r="A18" s="82" t="s">
        <v>1129</v>
      </c>
      <c r="B18" s="64">
        <f>VLOOKUP($A18,'Return Data'!$B$7:$R$2700,3,0)</f>
        <v>44174</v>
      </c>
      <c r="C18" s="65">
        <f>VLOOKUP($A18,'Return Data'!$B$7:$R$2700,4,0)</f>
        <v>18.368400000000001</v>
      </c>
      <c r="D18" s="65">
        <f>VLOOKUP($A18,'Return Data'!$B$7:$R$2700,9,0)</f>
        <v>7.7927</v>
      </c>
      <c r="E18" s="66">
        <f t="shared" si="0"/>
        <v>18</v>
      </c>
      <c r="F18" s="65">
        <f>VLOOKUP($A18,'Return Data'!$B$7:$R$2700,10,0)</f>
        <v>14.390700000000001</v>
      </c>
      <c r="G18" s="66">
        <f t="shared" si="1"/>
        <v>3</v>
      </c>
      <c r="H18" s="65">
        <f>VLOOKUP($A18,'Return Data'!$B$7:$R$2700,11,0)</f>
        <v>14.782</v>
      </c>
      <c r="I18" s="66">
        <f t="shared" si="2"/>
        <v>4</v>
      </c>
      <c r="J18" s="65">
        <f>VLOOKUP($A18,'Return Data'!$B$7:$R$2700,12,0)</f>
        <v>9.0557999999999996</v>
      </c>
      <c r="K18" s="66">
        <f t="shared" si="7"/>
        <v>16</v>
      </c>
      <c r="L18" s="65">
        <f>VLOOKUP($A18,'Return Data'!$B$7:$R$2700,13,0)</f>
        <v>9.4753000000000007</v>
      </c>
      <c r="M18" s="66">
        <f t="shared" si="8"/>
        <v>24</v>
      </c>
      <c r="N18" s="65">
        <f>VLOOKUP($A18,'Return Data'!$B$7:$R$2700,17,0)</f>
        <v>8.7289999999999992</v>
      </c>
      <c r="O18" s="66">
        <f t="shared" si="9"/>
        <v>21</v>
      </c>
      <c r="P18" s="65">
        <f>VLOOKUP($A18,'Return Data'!$B$7:$R$2700,14,0)</f>
        <v>7.6330999999999998</v>
      </c>
      <c r="Q18" s="66">
        <f t="shared" si="10"/>
        <v>19</v>
      </c>
      <c r="R18" s="65">
        <f>VLOOKUP($A18,'Return Data'!$B$7:$R$2700,16,0)</f>
        <v>9.4613999999999994</v>
      </c>
      <c r="S18" s="67">
        <f t="shared" si="3"/>
        <v>6</v>
      </c>
    </row>
    <row r="19" spans="1:19" x14ac:dyDescent="0.3">
      <c r="A19" s="82" t="s">
        <v>1130</v>
      </c>
      <c r="B19" s="64">
        <f>VLOOKUP($A19,'Return Data'!$B$7:$R$2700,3,0)</f>
        <v>44174</v>
      </c>
      <c r="C19" s="65">
        <f>VLOOKUP($A19,'Return Data'!$B$7:$R$2700,4,0)</f>
        <v>16.4497</v>
      </c>
      <c r="D19" s="65">
        <f>VLOOKUP($A19,'Return Data'!$B$7:$R$2700,9,0)</f>
        <v>15.6951</v>
      </c>
      <c r="E19" s="66">
        <f t="shared" si="0"/>
        <v>4</v>
      </c>
      <c r="F19" s="65">
        <f>VLOOKUP($A19,'Return Data'!$B$7:$R$2700,10,0)</f>
        <v>16.8795</v>
      </c>
      <c r="G19" s="66">
        <f t="shared" si="1"/>
        <v>2</v>
      </c>
      <c r="H19" s="65">
        <f>VLOOKUP($A19,'Return Data'!$B$7:$R$2700,11,0)</f>
        <v>17.110900000000001</v>
      </c>
      <c r="I19" s="66">
        <f t="shared" si="2"/>
        <v>2</v>
      </c>
      <c r="J19" s="65">
        <f>VLOOKUP($A19,'Return Data'!$B$7:$R$2700,12,0)</f>
        <v>8.9679000000000002</v>
      </c>
      <c r="K19" s="66">
        <f t="shared" si="7"/>
        <v>17</v>
      </c>
      <c r="L19" s="65">
        <f>VLOOKUP($A19,'Return Data'!$B$7:$R$2700,13,0)</f>
        <v>10.877000000000001</v>
      </c>
      <c r="M19" s="66">
        <f t="shared" si="8"/>
        <v>18</v>
      </c>
      <c r="N19" s="65">
        <f>VLOOKUP($A19,'Return Data'!$B$7:$R$2700,17,0)</f>
        <v>9.5135000000000005</v>
      </c>
      <c r="O19" s="66">
        <f t="shared" si="9"/>
        <v>19</v>
      </c>
      <c r="P19" s="65">
        <f>VLOOKUP($A19,'Return Data'!$B$7:$R$2700,14,0)</f>
        <v>7.8029999999999999</v>
      </c>
      <c r="Q19" s="66">
        <f t="shared" si="10"/>
        <v>18</v>
      </c>
      <c r="R19" s="65">
        <f>VLOOKUP($A19,'Return Data'!$B$7:$R$2700,16,0)</f>
        <v>8.8728999999999996</v>
      </c>
      <c r="S19" s="67">
        <f t="shared" si="3"/>
        <v>18</v>
      </c>
    </row>
    <row r="20" spans="1:19" x14ac:dyDescent="0.3">
      <c r="A20" s="82" t="s">
        <v>1133</v>
      </c>
      <c r="B20" s="64">
        <f>VLOOKUP($A20,'Return Data'!$B$7:$R$2700,3,0)</f>
        <v>44174</v>
      </c>
      <c r="C20" s="65">
        <f>VLOOKUP($A20,'Return Data'!$B$7:$R$2700,4,0)</f>
        <v>11.184699999999999</v>
      </c>
      <c r="D20" s="65">
        <f>VLOOKUP($A20,'Return Data'!$B$7:$R$2700,9,0)</f>
        <v>9.0189000000000004</v>
      </c>
      <c r="E20" s="66">
        <f t="shared" si="0"/>
        <v>9</v>
      </c>
      <c r="F20" s="65">
        <f>VLOOKUP($A20,'Return Data'!$B$7:$R$2700,10,0)</f>
        <v>1.8010999999999999</v>
      </c>
      <c r="G20" s="66">
        <f t="shared" si="1"/>
        <v>33</v>
      </c>
      <c r="H20" s="65">
        <f>VLOOKUP($A20,'Return Data'!$B$7:$R$2700,11,0)</f>
        <v>1.4241999999999999</v>
      </c>
      <c r="I20" s="66">
        <f t="shared" si="2"/>
        <v>33</v>
      </c>
      <c r="J20" s="65">
        <f>VLOOKUP($A20,'Return Data'!$B$7:$R$2700,12,0)</f>
        <v>1.282</v>
      </c>
      <c r="K20" s="66">
        <f t="shared" si="7"/>
        <v>30</v>
      </c>
      <c r="L20" s="65">
        <f>VLOOKUP($A20,'Return Data'!$B$7:$R$2700,13,0)</f>
        <v>-23.1691</v>
      </c>
      <c r="M20" s="66">
        <f t="shared" si="8"/>
        <v>31</v>
      </c>
      <c r="N20" s="65">
        <f>VLOOKUP($A20,'Return Data'!$B$7:$R$2700,17,0)</f>
        <v>-13.4108</v>
      </c>
      <c r="O20" s="66">
        <f t="shared" si="9"/>
        <v>31</v>
      </c>
      <c r="P20" s="65">
        <f>VLOOKUP($A20,'Return Data'!$B$7:$R$2700,14,0)</f>
        <v>-7.7240000000000002</v>
      </c>
      <c r="Q20" s="66">
        <f t="shared" si="10"/>
        <v>30</v>
      </c>
      <c r="R20" s="65">
        <f>VLOOKUP($A20,'Return Data'!$B$7:$R$2700,16,0)</f>
        <v>1.7482</v>
      </c>
      <c r="S20" s="67">
        <f t="shared" si="3"/>
        <v>34</v>
      </c>
    </row>
    <row r="21" spans="1:19" x14ac:dyDescent="0.3">
      <c r="A21" s="82" t="s">
        <v>1135</v>
      </c>
      <c r="B21" s="64">
        <f>VLOOKUP($A21,'Return Data'!$B$7:$R$2700,3,0)</f>
        <v>44174</v>
      </c>
      <c r="C21" s="65">
        <f>VLOOKUP($A21,'Return Data'!$B$7:$R$2700,4,0)</f>
        <v>5.6300000000000003E-2</v>
      </c>
      <c r="D21" s="65">
        <f>VLOOKUP($A21,'Return Data'!$B$7:$R$2700,9,0)</f>
        <v>8.7059999999999995</v>
      </c>
      <c r="E21" s="66">
        <f t="shared" si="0"/>
        <v>12</v>
      </c>
      <c r="F21" s="65">
        <f>VLOOKUP($A21,'Return Data'!$B$7:$R$2700,10,0)</f>
        <v>-9.7319999999999993</v>
      </c>
      <c r="G21" s="66">
        <f t="shared" si="1"/>
        <v>36</v>
      </c>
      <c r="H21" s="65">
        <f>VLOOKUP($A21,'Return Data'!$B$7:$R$2700,11,0)</f>
        <v>-0.35360000000000003</v>
      </c>
      <c r="I21" s="66">
        <f t="shared" ref="I21" si="11">RANK(H21,H$8:H$43,0)</f>
        <v>36</v>
      </c>
      <c r="J21" s="65"/>
      <c r="K21" s="66"/>
      <c r="L21" s="65"/>
      <c r="M21" s="66"/>
      <c r="N21" s="65"/>
      <c r="O21" s="66"/>
      <c r="P21" s="65"/>
      <c r="Q21" s="66"/>
      <c r="R21" s="65">
        <f>VLOOKUP($A21,'Return Data'!$B$7:$R$2700,16,0)</f>
        <v>3.3753000000000002</v>
      </c>
      <c r="S21" s="67">
        <f t="shared" si="3"/>
        <v>33</v>
      </c>
    </row>
    <row r="22" spans="1:19" x14ac:dyDescent="0.3">
      <c r="A22" s="82" t="s">
        <v>1138</v>
      </c>
      <c r="B22" s="64">
        <f>VLOOKUP($A22,'Return Data'!$B$7:$R$2700,3,0)</f>
        <v>44174</v>
      </c>
      <c r="C22" s="65">
        <f>VLOOKUP($A22,'Return Data'!$B$7:$R$2700,4,0)</f>
        <v>41.334600000000002</v>
      </c>
      <c r="D22" s="65">
        <f>VLOOKUP($A22,'Return Data'!$B$7:$R$2700,9,0)</f>
        <v>8.4948999999999995</v>
      </c>
      <c r="E22" s="66">
        <f t="shared" si="0"/>
        <v>13</v>
      </c>
      <c r="F22" s="65">
        <f>VLOOKUP($A22,'Return Data'!$B$7:$R$2700,10,0)</f>
        <v>13.924300000000001</v>
      </c>
      <c r="G22" s="66">
        <f t="shared" si="1"/>
        <v>7</v>
      </c>
      <c r="H22" s="65">
        <f>VLOOKUP($A22,'Return Data'!$B$7:$R$2700,11,0)</f>
        <v>12.779299999999999</v>
      </c>
      <c r="I22" s="66">
        <f>RANK(H22,H$8:H$43,0)</f>
        <v>7</v>
      </c>
      <c r="J22" s="65">
        <f>VLOOKUP($A22,'Return Data'!$B$7:$R$2700,12,0)</f>
        <v>11.7867</v>
      </c>
      <c r="K22" s="66">
        <f>RANK(J22,J$8:J$43,0)</f>
        <v>1</v>
      </c>
      <c r="L22" s="65">
        <f>VLOOKUP($A22,'Return Data'!$B$7:$R$2700,13,0)</f>
        <v>13.260999999999999</v>
      </c>
      <c r="M22" s="66">
        <f>RANK(L22,L$8:L$43,0)</f>
        <v>6</v>
      </c>
      <c r="N22" s="65">
        <f>VLOOKUP($A22,'Return Data'!$B$7:$R$2700,17,0)</f>
        <v>12.1378</v>
      </c>
      <c r="O22" s="66">
        <f>RANK(N22,N$8:N$43,0)</f>
        <v>6</v>
      </c>
      <c r="P22" s="65">
        <f>VLOOKUP($A22,'Return Data'!$B$7:$R$2700,14,0)</f>
        <v>10.1944</v>
      </c>
      <c r="Q22" s="66">
        <f>RANK(P22,P$8:P$43,0)</f>
        <v>2</v>
      </c>
      <c r="R22" s="65">
        <f>VLOOKUP($A22,'Return Data'!$B$7:$R$2700,16,0)</f>
        <v>10.4297</v>
      </c>
      <c r="S22" s="67">
        <f t="shared" si="3"/>
        <v>2</v>
      </c>
    </row>
    <row r="23" spans="1:19" x14ac:dyDescent="0.3">
      <c r="A23" s="82" t="s">
        <v>1141</v>
      </c>
      <c r="B23" s="64">
        <f>VLOOKUP($A23,'Return Data'!$B$7:$R$2700,3,0)</f>
        <v>44174</v>
      </c>
      <c r="C23" s="65">
        <f>VLOOKUP($A23,'Return Data'!$B$7:$R$2700,4,0)</f>
        <v>61.984400000000001</v>
      </c>
      <c r="D23" s="65">
        <f>VLOOKUP($A23,'Return Data'!$B$7:$R$2700,9,0)</f>
        <v>4.9805000000000001</v>
      </c>
      <c r="E23" s="66">
        <f t="shared" si="0"/>
        <v>31</v>
      </c>
      <c r="F23" s="65">
        <f>VLOOKUP($A23,'Return Data'!$B$7:$R$2700,10,0)</f>
        <v>7.4560000000000004</v>
      </c>
      <c r="G23" s="66">
        <f t="shared" si="1"/>
        <v>30</v>
      </c>
      <c r="H23" s="65">
        <f>VLOOKUP($A23,'Return Data'!$B$7:$R$2700,11,0)</f>
        <v>8.2868999999999993</v>
      </c>
      <c r="I23" s="66">
        <f>RANK(H23,H$8:H$43,0)</f>
        <v>20</v>
      </c>
      <c r="J23" s="65">
        <f>VLOOKUP($A23,'Return Data'!$B$7:$R$2700,12,0)</f>
        <v>7.8935000000000004</v>
      </c>
      <c r="K23" s="66">
        <f>RANK(J23,J$8:J$43,0)</f>
        <v>23</v>
      </c>
      <c r="L23" s="65">
        <f>VLOOKUP($A23,'Return Data'!$B$7:$R$2700,13,0)</f>
        <v>7.6372</v>
      </c>
      <c r="M23" s="66">
        <f>RANK(L23,L$8:L$43,0)</f>
        <v>27</v>
      </c>
      <c r="N23" s="65">
        <f>VLOOKUP($A23,'Return Data'!$B$7:$R$2700,17,0)</f>
        <v>8.2880000000000003</v>
      </c>
      <c r="O23" s="66">
        <f>RANK(N23,N$8:N$43,0)</f>
        <v>22</v>
      </c>
      <c r="P23" s="65">
        <f>VLOOKUP($A23,'Return Data'!$B$7:$R$2700,14,0)</f>
        <v>7.2084000000000001</v>
      </c>
      <c r="Q23" s="66">
        <f>RANK(P23,P$8:P$43,0)</f>
        <v>21</v>
      </c>
      <c r="R23" s="65">
        <f>VLOOKUP($A23,'Return Data'!$B$7:$R$2700,16,0)</f>
        <v>8.1237999999999992</v>
      </c>
      <c r="S23" s="67">
        <f t="shared" si="3"/>
        <v>22</v>
      </c>
    </row>
    <row r="24" spans="1:19" x14ac:dyDescent="0.3">
      <c r="A24" s="82" t="s">
        <v>1142</v>
      </c>
      <c r="B24" s="64">
        <f>VLOOKUP($A24,'Return Data'!$B$7:$R$2700,3,0)</f>
        <v>44174</v>
      </c>
      <c r="C24" s="65">
        <f>VLOOKUP($A24,'Return Data'!$B$7:$R$2700,4,0)</f>
        <v>30.334</v>
      </c>
      <c r="D24" s="65">
        <f>VLOOKUP($A24,'Return Data'!$B$7:$R$2700,9,0)</f>
        <v>8.4246999999999996</v>
      </c>
      <c r="E24" s="66">
        <f t="shared" si="0"/>
        <v>14</v>
      </c>
      <c r="F24" s="65">
        <f>VLOOKUP($A24,'Return Data'!$B$7:$R$2700,10,0)</f>
        <v>10.716900000000001</v>
      </c>
      <c r="G24" s="66">
        <f t="shared" si="1"/>
        <v>14</v>
      </c>
      <c r="H24" s="65">
        <f>VLOOKUP($A24,'Return Data'!$B$7:$R$2700,11,0)</f>
        <v>12.928900000000001</v>
      </c>
      <c r="I24" s="66">
        <f>RANK(H24,H$8:H$43,0)</f>
        <v>6</v>
      </c>
      <c r="J24" s="65">
        <f>VLOOKUP($A24,'Return Data'!$B$7:$R$2700,12,0)</f>
        <v>11.546099999999999</v>
      </c>
      <c r="K24" s="66">
        <f>RANK(J24,J$8:J$43,0)</f>
        <v>2</v>
      </c>
      <c r="L24" s="65">
        <f>VLOOKUP($A24,'Return Data'!$B$7:$R$2700,13,0)</f>
        <v>12.829700000000001</v>
      </c>
      <c r="M24" s="66">
        <f>RANK(L24,L$8:L$43,0)</f>
        <v>9</v>
      </c>
      <c r="N24" s="65">
        <f>VLOOKUP($A24,'Return Data'!$B$7:$R$2700,17,0)</f>
        <v>1.4885999999999999</v>
      </c>
      <c r="O24" s="66">
        <f>RANK(N24,N$8:N$43,0)</f>
        <v>28</v>
      </c>
      <c r="P24" s="65">
        <f>VLOOKUP($A24,'Return Data'!$B$7:$R$2700,14,0)</f>
        <v>2.6793</v>
      </c>
      <c r="Q24" s="66">
        <f>RANK(P24,P$8:P$43,0)</f>
        <v>28</v>
      </c>
      <c r="R24" s="65">
        <f>VLOOKUP($A24,'Return Data'!$B$7:$R$2700,16,0)</f>
        <v>6.9013</v>
      </c>
      <c r="S24" s="67">
        <f t="shared" si="3"/>
        <v>28</v>
      </c>
    </row>
    <row r="25" spans="1:19" x14ac:dyDescent="0.3">
      <c r="A25" s="82" t="s">
        <v>1143</v>
      </c>
      <c r="B25" s="64">
        <f>VLOOKUP($A25,'Return Data'!$B$7:$R$2700,3,0)</f>
        <v>44174</v>
      </c>
      <c r="C25" s="65">
        <f>VLOOKUP($A25,'Return Data'!$B$7:$R$2700,4,0)</f>
        <v>0.83730000000000004</v>
      </c>
      <c r="D25" s="65">
        <f>VLOOKUP($A25,'Return Data'!$B$7:$R$2700,9,0)</f>
        <v>0</v>
      </c>
      <c r="E25" s="66">
        <f t="shared" si="0"/>
        <v>35</v>
      </c>
      <c r="F25" s="65">
        <f>VLOOKUP($A25,'Return Data'!$B$7:$R$2700,10,0)</f>
        <v>0</v>
      </c>
      <c r="G25" s="66">
        <f t="shared" si="1"/>
        <v>34</v>
      </c>
      <c r="H25" s="65">
        <f>VLOOKUP($A25,'Return Data'!$B$7:$R$2700,11,0)</f>
        <v>0</v>
      </c>
      <c r="I25" s="66">
        <f>RANK(H25,H$8:H$43,0)</f>
        <v>34</v>
      </c>
      <c r="J25" s="65">
        <f>VLOOKUP($A25,'Return Data'!$B$7:$R$2700,12,0)</f>
        <v>-33.217500000000001</v>
      </c>
      <c r="K25" s="66">
        <f>RANK(J25,J$8:J$43,0)</f>
        <v>32</v>
      </c>
      <c r="L25" s="65">
        <f>VLOOKUP($A25,'Return Data'!$B$7:$R$2700,13,0)</f>
        <v>-39.890700000000002</v>
      </c>
      <c r="M25" s="66">
        <f>RANK(L25,L$8:L$43,0)</f>
        <v>32</v>
      </c>
      <c r="N25" s="65"/>
      <c r="O25" s="66"/>
      <c r="P25" s="65"/>
      <c r="Q25" s="66"/>
      <c r="R25" s="65">
        <f>VLOOKUP($A25,'Return Data'!$B$7:$R$2700,16,0)</f>
        <v>-29.313099999999999</v>
      </c>
      <c r="S25" s="67">
        <f t="shared" si="3"/>
        <v>36</v>
      </c>
    </row>
    <row r="26" spans="1:19" x14ac:dyDescent="0.3">
      <c r="A26" s="82" t="s">
        <v>1148</v>
      </c>
      <c r="B26" s="64">
        <f>VLOOKUP($A26,'Return Data'!$B$7:$R$2700,3,0)</f>
        <v>44174</v>
      </c>
      <c r="C26" s="65">
        <f>VLOOKUP($A26,'Return Data'!$B$7:$R$2700,4,0)</f>
        <v>0.109</v>
      </c>
      <c r="D26" s="65">
        <f>VLOOKUP($A26,'Return Data'!$B$7:$R$2700,9,0)</f>
        <v>8.9956999999999994</v>
      </c>
      <c r="E26" s="66">
        <f t="shared" si="0"/>
        <v>10</v>
      </c>
      <c r="F26" s="65">
        <f>VLOOKUP($A26,'Return Data'!$B$7:$R$2700,10,0)</f>
        <v>8.6460000000000008</v>
      </c>
      <c r="G26" s="66">
        <f t="shared" si="1"/>
        <v>26</v>
      </c>
      <c r="H26" s="65">
        <f>VLOOKUP($A26,'Return Data'!$B$7:$R$2700,11,0)</f>
        <v>8.7881999999999998</v>
      </c>
      <c r="I26" s="66">
        <f>RANK(H26,H$8:H$43,0)</f>
        <v>16</v>
      </c>
      <c r="J26" s="65"/>
      <c r="K26" s="66"/>
      <c r="L26" s="65"/>
      <c r="M26" s="66"/>
      <c r="N26" s="65"/>
      <c r="O26" s="66"/>
      <c r="P26" s="65"/>
      <c r="Q26" s="66"/>
      <c r="R26" s="65">
        <f>VLOOKUP($A26,'Return Data'!$B$7:$R$2700,16,0)</f>
        <v>8.9812999999999992</v>
      </c>
      <c r="S26" s="67">
        <f t="shared" si="3"/>
        <v>15</v>
      </c>
    </row>
    <row r="27" spans="1:19" x14ac:dyDescent="0.3">
      <c r="A27" s="82" t="s">
        <v>1150</v>
      </c>
      <c r="B27" s="64">
        <f>VLOOKUP($A27,'Return Data'!$B$7:$R$2700,3,0)</f>
        <v>44174</v>
      </c>
      <c r="C27" s="65">
        <f>VLOOKUP($A27,'Return Data'!$B$7:$R$2700,4,0)</f>
        <v>14.6004</v>
      </c>
      <c r="D27" s="65">
        <f>VLOOKUP($A27,'Return Data'!$B$7:$R$2700,9,0)</f>
        <v>5.5585000000000004</v>
      </c>
      <c r="E27" s="66">
        <f t="shared" si="0"/>
        <v>28</v>
      </c>
      <c r="F27" s="65">
        <f>VLOOKUP($A27,'Return Data'!$B$7:$R$2700,10,0)</f>
        <v>10.2583</v>
      </c>
      <c r="G27" s="66">
        <f t="shared" si="1"/>
        <v>18</v>
      </c>
      <c r="H27" s="65">
        <f>VLOOKUP($A27,'Return Data'!$B$7:$R$2700,11,0)</f>
        <v>1.9059999999999999</v>
      </c>
      <c r="I27" s="66">
        <f t="shared" ref="I27:I39" si="12">RANK(H27,H$8:H$43,0)</f>
        <v>31</v>
      </c>
      <c r="J27" s="65">
        <f>VLOOKUP($A27,'Return Data'!$B$7:$R$2700,12,0)</f>
        <v>3.6955</v>
      </c>
      <c r="K27" s="66">
        <f t="shared" ref="K27:K39" si="13">RANK(J27,J$8:J$43,0)</f>
        <v>29</v>
      </c>
      <c r="L27" s="65">
        <f>VLOOKUP($A27,'Return Data'!$B$7:$R$2700,13,0)</f>
        <v>0.60680000000000001</v>
      </c>
      <c r="M27" s="66">
        <f t="shared" ref="M27:M39" si="14">RANK(L27,L$8:L$43,0)</f>
        <v>29</v>
      </c>
      <c r="N27" s="65">
        <f>VLOOKUP($A27,'Return Data'!$B$7:$R$2700,17,0)</f>
        <v>3.8405</v>
      </c>
      <c r="O27" s="66">
        <f t="shared" ref="O27:O39" si="15">RANK(N27,N$8:N$43,0)</f>
        <v>24</v>
      </c>
      <c r="P27" s="65">
        <f>VLOOKUP($A27,'Return Data'!$B$7:$R$2700,14,0)</f>
        <v>4.3376999999999999</v>
      </c>
      <c r="Q27" s="66">
        <f t="shared" ref="Q27:Q39" si="16">RANK(P27,P$8:P$43,0)</f>
        <v>23</v>
      </c>
      <c r="R27" s="65">
        <f>VLOOKUP($A27,'Return Data'!$B$7:$R$2700,16,0)</f>
        <v>6.8667999999999996</v>
      </c>
      <c r="S27" s="67">
        <f t="shared" si="3"/>
        <v>29</v>
      </c>
    </row>
    <row r="28" spans="1:19" x14ac:dyDescent="0.3">
      <c r="A28" s="82" t="s">
        <v>1155</v>
      </c>
      <c r="B28" s="64">
        <f>VLOOKUP($A28,'Return Data'!$B$7:$R$2700,3,0)</f>
        <v>44174</v>
      </c>
      <c r="C28" s="65">
        <f>VLOOKUP($A28,'Return Data'!$B$7:$R$2700,4,0)</f>
        <v>103.19540000000001</v>
      </c>
      <c r="D28" s="65">
        <f>VLOOKUP($A28,'Return Data'!$B$7:$R$2700,9,0)</f>
        <v>5.1135000000000002</v>
      </c>
      <c r="E28" s="66">
        <f t="shared" si="0"/>
        <v>30</v>
      </c>
      <c r="F28" s="65">
        <f>VLOOKUP($A28,'Return Data'!$B$7:$R$2700,10,0)</f>
        <v>10.7439</v>
      </c>
      <c r="G28" s="66">
        <f t="shared" si="1"/>
        <v>13</v>
      </c>
      <c r="H28" s="65">
        <f>VLOOKUP($A28,'Return Data'!$B$7:$R$2700,11,0)</f>
        <v>11.2386</v>
      </c>
      <c r="I28" s="66">
        <f t="shared" si="12"/>
        <v>12</v>
      </c>
      <c r="J28" s="65">
        <f>VLOOKUP($A28,'Return Data'!$B$7:$R$2700,12,0)</f>
        <v>10.877000000000001</v>
      </c>
      <c r="K28" s="66">
        <f t="shared" si="13"/>
        <v>5</v>
      </c>
      <c r="L28" s="65">
        <f>VLOOKUP($A28,'Return Data'!$B$7:$R$2700,13,0)</f>
        <v>13.349299999999999</v>
      </c>
      <c r="M28" s="66">
        <f t="shared" si="14"/>
        <v>4</v>
      </c>
      <c r="N28" s="65">
        <f>VLOOKUP($A28,'Return Data'!$B$7:$R$2700,17,0)</f>
        <v>11.988099999999999</v>
      </c>
      <c r="O28" s="66">
        <f t="shared" si="15"/>
        <v>8</v>
      </c>
      <c r="P28" s="65">
        <f>VLOOKUP($A28,'Return Data'!$B$7:$R$2700,14,0)</f>
        <v>9.4114000000000004</v>
      </c>
      <c r="Q28" s="66">
        <f t="shared" si="16"/>
        <v>7</v>
      </c>
      <c r="R28" s="65">
        <f>VLOOKUP($A28,'Return Data'!$B$7:$R$2700,16,0)</f>
        <v>9.0432000000000006</v>
      </c>
      <c r="S28" s="67">
        <f t="shared" si="3"/>
        <v>14</v>
      </c>
    </row>
    <row r="29" spans="1:19" x14ac:dyDescent="0.3">
      <c r="A29" s="82" t="s">
        <v>1156</v>
      </c>
      <c r="B29" s="64">
        <f>VLOOKUP($A29,'Return Data'!$B$7:$R$2700,3,0)</f>
        <v>44174</v>
      </c>
      <c r="C29" s="65">
        <f>VLOOKUP($A29,'Return Data'!$B$7:$R$2700,4,0)</f>
        <v>48.305799999999998</v>
      </c>
      <c r="D29" s="65">
        <f>VLOOKUP($A29,'Return Data'!$B$7:$R$2700,9,0)</f>
        <v>4.7460000000000004</v>
      </c>
      <c r="E29" s="66">
        <f t="shared" si="0"/>
        <v>32</v>
      </c>
      <c r="F29" s="65">
        <f>VLOOKUP($A29,'Return Data'!$B$7:$R$2700,10,0)</f>
        <v>9.5431000000000008</v>
      </c>
      <c r="G29" s="66">
        <f t="shared" si="1"/>
        <v>23</v>
      </c>
      <c r="H29" s="65">
        <f>VLOOKUP($A29,'Return Data'!$B$7:$R$2700,11,0)</f>
        <v>8.3341999999999992</v>
      </c>
      <c r="I29" s="66">
        <f t="shared" si="12"/>
        <v>19</v>
      </c>
      <c r="J29" s="65">
        <f>VLOOKUP($A29,'Return Data'!$B$7:$R$2700,12,0)</f>
        <v>9.4976000000000003</v>
      </c>
      <c r="K29" s="66">
        <f t="shared" si="13"/>
        <v>14</v>
      </c>
      <c r="L29" s="65">
        <f>VLOOKUP($A29,'Return Data'!$B$7:$R$2700,13,0)</f>
        <v>11.523</v>
      </c>
      <c r="M29" s="66">
        <f t="shared" si="14"/>
        <v>15</v>
      </c>
      <c r="N29" s="65">
        <f>VLOOKUP($A29,'Return Data'!$B$7:$R$2700,17,0)</f>
        <v>11.545199999999999</v>
      </c>
      <c r="O29" s="66">
        <f t="shared" si="15"/>
        <v>10</v>
      </c>
      <c r="P29" s="65">
        <f>VLOOKUP($A29,'Return Data'!$B$7:$R$2700,14,0)</f>
        <v>9.2844999999999995</v>
      </c>
      <c r="Q29" s="66">
        <f t="shared" si="16"/>
        <v>9</v>
      </c>
      <c r="R29" s="65">
        <f>VLOOKUP($A29,'Return Data'!$B$7:$R$2700,16,0)</f>
        <v>9.1231000000000009</v>
      </c>
      <c r="S29" s="67">
        <f t="shared" si="3"/>
        <v>11</v>
      </c>
    </row>
    <row r="30" spans="1:19" x14ac:dyDescent="0.3">
      <c r="A30" s="82" t="s">
        <v>1159</v>
      </c>
      <c r="B30" s="64">
        <f>VLOOKUP($A30,'Return Data'!$B$7:$R$2700,3,0)</f>
        <v>44174</v>
      </c>
      <c r="C30" s="65">
        <f>VLOOKUP($A30,'Return Data'!$B$7:$R$2700,4,0)</f>
        <v>49.404400000000003</v>
      </c>
      <c r="D30" s="65">
        <f>VLOOKUP($A30,'Return Data'!$B$7:$R$2700,9,0)</f>
        <v>7.8745000000000003</v>
      </c>
      <c r="E30" s="66">
        <f t="shared" si="0"/>
        <v>17</v>
      </c>
      <c r="F30" s="65">
        <f>VLOOKUP($A30,'Return Data'!$B$7:$R$2700,10,0)</f>
        <v>9.6091999999999995</v>
      </c>
      <c r="G30" s="66">
        <f t="shared" si="1"/>
        <v>22</v>
      </c>
      <c r="H30" s="65">
        <f>VLOOKUP($A30,'Return Data'!$B$7:$R$2700,11,0)</f>
        <v>8.5755999999999997</v>
      </c>
      <c r="I30" s="66">
        <f t="shared" si="12"/>
        <v>18</v>
      </c>
      <c r="J30" s="65">
        <f>VLOOKUP($A30,'Return Data'!$B$7:$R$2700,12,0)</f>
        <v>7.6012000000000004</v>
      </c>
      <c r="K30" s="66">
        <f t="shared" si="13"/>
        <v>25</v>
      </c>
      <c r="L30" s="65">
        <f>VLOOKUP($A30,'Return Data'!$B$7:$R$2700,13,0)</f>
        <v>10.414099999999999</v>
      </c>
      <c r="M30" s="66">
        <f t="shared" si="14"/>
        <v>19</v>
      </c>
      <c r="N30" s="65">
        <f>VLOOKUP($A30,'Return Data'!$B$7:$R$2700,17,0)</f>
        <v>9.6660000000000004</v>
      </c>
      <c r="O30" s="66">
        <f t="shared" si="15"/>
        <v>17</v>
      </c>
      <c r="P30" s="65">
        <f>VLOOKUP($A30,'Return Data'!$B$7:$R$2700,14,0)</f>
        <v>7.2752999999999997</v>
      </c>
      <c r="Q30" s="66">
        <f t="shared" si="16"/>
        <v>20</v>
      </c>
      <c r="R30" s="65">
        <f>VLOOKUP($A30,'Return Data'!$B$7:$R$2700,16,0)</f>
        <v>8.1728000000000005</v>
      </c>
      <c r="S30" s="67">
        <f t="shared" si="3"/>
        <v>21</v>
      </c>
    </row>
    <row r="31" spans="1:19" x14ac:dyDescent="0.3">
      <c r="A31" s="82" t="s">
        <v>1161</v>
      </c>
      <c r="B31" s="64">
        <f>VLOOKUP($A31,'Return Data'!$B$7:$R$2700,3,0)</f>
        <v>44174</v>
      </c>
      <c r="C31" s="65">
        <f>VLOOKUP($A31,'Return Data'!$B$7:$R$2700,4,0)</f>
        <v>36.939799999999998</v>
      </c>
      <c r="D31" s="65">
        <f>VLOOKUP($A31,'Return Data'!$B$7:$R$2700,9,0)</f>
        <v>8.0899000000000001</v>
      </c>
      <c r="E31" s="66">
        <f t="shared" si="0"/>
        <v>16</v>
      </c>
      <c r="F31" s="65">
        <f>VLOOKUP($A31,'Return Data'!$B$7:$R$2700,10,0)</f>
        <v>10.458299999999999</v>
      </c>
      <c r="G31" s="66">
        <f t="shared" si="1"/>
        <v>16</v>
      </c>
      <c r="H31" s="65">
        <f>VLOOKUP($A31,'Return Data'!$B$7:$R$2700,11,0)</f>
        <v>6.9364999999999997</v>
      </c>
      <c r="I31" s="66">
        <f t="shared" si="12"/>
        <v>29</v>
      </c>
      <c r="J31" s="65">
        <f>VLOOKUP($A31,'Return Data'!$B$7:$R$2700,12,0)</f>
        <v>7.5304000000000002</v>
      </c>
      <c r="K31" s="66">
        <f t="shared" si="13"/>
        <v>26</v>
      </c>
      <c r="L31" s="65">
        <f>VLOOKUP($A31,'Return Data'!$B$7:$R$2700,13,0)</f>
        <v>10.393800000000001</v>
      </c>
      <c r="M31" s="66">
        <f t="shared" si="14"/>
        <v>20</v>
      </c>
      <c r="N31" s="65">
        <f>VLOOKUP($A31,'Return Data'!$B$7:$R$2700,17,0)</f>
        <v>10.708600000000001</v>
      </c>
      <c r="O31" s="66">
        <f t="shared" si="15"/>
        <v>13</v>
      </c>
      <c r="P31" s="65">
        <f>VLOOKUP($A31,'Return Data'!$B$7:$R$2700,14,0)</f>
        <v>8.5389999999999997</v>
      </c>
      <c r="Q31" s="66">
        <f t="shared" si="16"/>
        <v>16</v>
      </c>
      <c r="R31" s="65">
        <f>VLOOKUP($A31,'Return Data'!$B$7:$R$2700,16,0)</f>
        <v>8.0226000000000006</v>
      </c>
      <c r="S31" s="67">
        <f t="shared" si="3"/>
        <v>24</v>
      </c>
    </row>
    <row r="32" spans="1:19" x14ac:dyDescent="0.3">
      <c r="A32" s="82" t="s">
        <v>1163</v>
      </c>
      <c r="B32" s="64">
        <f>VLOOKUP($A32,'Return Data'!$B$7:$R$2700,3,0)</f>
        <v>44174</v>
      </c>
      <c r="C32" s="65">
        <f>VLOOKUP($A32,'Return Data'!$B$7:$R$2700,4,0)</f>
        <v>32.017299999999999</v>
      </c>
      <c r="D32" s="65">
        <f>VLOOKUP($A32,'Return Data'!$B$7:$R$2700,9,0)</f>
        <v>6.7710999999999997</v>
      </c>
      <c r="E32" s="66">
        <f t="shared" si="0"/>
        <v>23</v>
      </c>
      <c r="F32" s="65">
        <f>VLOOKUP($A32,'Return Data'!$B$7:$R$2700,10,0)</f>
        <v>10.2117</v>
      </c>
      <c r="G32" s="66">
        <f t="shared" si="1"/>
        <v>19</v>
      </c>
      <c r="H32" s="65">
        <f>VLOOKUP($A32,'Return Data'!$B$7:$R$2700,11,0)</f>
        <v>11.6548</v>
      </c>
      <c r="I32" s="66">
        <f t="shared" si="12"/>
        <v>11</v>
      </c>
      <c r="J32" s="65">
        <f>VLOOKUP($A32,'Return Data'!$B$7:$R$2700,12,0)</f>
        <v>11.381600000000001</v>
      </c>
      <c r="K32" s="66">
        <f t="shared" si="13"/>
        <v>4</v>
      </c>
      <c r="L32" s="65">
        <f>VLOOKUP($A32,'Return Data'!$B$7:$R$2700,13,0)</f>
        <v>12.4541</v>
      </c>
      <c r="M32" s="66">
        <f t="shared" si="14"/>
        <v>10</v>
      </c>
      <c r="N32" s="65">
        <f>VLOOKUP($A32,'Return Data'!$B$7:$R$2700,17,0)</f>
        <v>12.085900000000001</v>
      </c>
      <c r="O32" s="66">
        <f t="shared" si="15"/>
        <v>7</v>
      </c>
      <c r="P32" s="65">
        <f>VLOOKUP($A32,'Return Data'!$B$7:$R$2700,14,0)</f>
        <v>9.3318999999999992</v>
      </c>
      <c r="Q32" s="66">
        <f t="shared" si="16"/>
        <v>8</v>
      </c>
      <c r="R32" s="65">
        <f>VLOOKUP($A32,'Return Data'!$B$7:$R$2700,16,0)</f>
        <v>9.2644000000000002</v>
      </c>
      <c r="S32" s="67">
        <f t="shared" si="3"/>
        <v>8</v>
      </c>
    </row>
    <row r="33" spans="1:19" x14ac:dyDescent="0.3">
      <c r="A33" s="82" t="s">
        <v>1164</v>
      </c>
      <c r="B33" s="64">
        <f>VLOOKUP($A33,'Return Data'!$B$7:$R$2700,3,0)</f>
        <v>44174</v>
      </c>
      <c r="C33" s="65">
        <f>VLOOKUP($A33,'Return Data'!$B$7:$R$2700,4,0)</f>
        <v>56.881100000000004</v>
      </c>
      <c r="D33" s="65">
        <f>VLOOKUP($A33,'Return Data'!$B$7:$R$2700,9,0)</f>
        <v>7.2037000000000004</v>
      </c>
      <c r="E33" s="66">
        <f t="shared" si="0"/>
        <v>20</v>
      </c>
      <c r="F33" s="65">
        <f>VLOOKUP($A33,'Return Data'!$B$7:$R$2700,10,0)</f>
        <v>12.1884</v>
      </c>
      <c r="G33" s="66">
        <f t="shared" si="1"/>
        <v>9</v>
      </c>
      <c r="H33" s="65">
        <f>VLOOKUP($A33,'Return Data'!$B$7:$R$2700,11,0)</f>
        <v>7.5374999999999996</v>
      </c>
      <c r="I33" s="66">
        <f t="shared" si="12"/>
        <v>26</v>
      </c>
      <c r="J33" s="65">
        <f>VLOOKUP($A33,'Return Data'!$B$7:$R$2700,12,0)</f>
        <v>9.7836999999999996</v>
      </c>
      <c r="K33" s="66">
        <f t="shared" si="13"/>
        <v>10</v>
      </c>
      <c r="L33" s="65">
        <f>VLOOKUP($A33,'Return Data'!$B$7:$R$2700,13,0)</f>
        <v>13.188499999999999</v>
      </c>
      <c r="M33" s="66">
        <f t="shared" si="14"/>
        <v>7</v>
      </c>
      <c r="N33" s="65">
        <f>VLOOKUP($A33,'Return Data'!$B$7:$R$2700,17,0)</f>
        <v>11.8795</v>
      </c>
      <c r="O33" s="66">
        <f t="shared" si="15"/>
        <v>9</v>
      </c>
      <c r="P33" s="65">
        <f>VLOOKUP($A33,'Return Data'!$B$7:$R$2700,14,0)</f>
        <v>9.6432000000000002</v>
      </c>
      <c r="Q33" s="66">
        <f t="shared" si="16"/>
        <v>6</v>
      </c>
      <c r="R33" s="65">
        <f>VLOOKUP($A33,'Return Data'!$B$7:$R$2700,16,0)</f>
        <v>9.5327000000000002</v>
      </c>
      <c r="S33" s="67">
        <f t="shared" si="3"/>
        <v>4</v>
      </c>
    </row>
    <row r="34" spans="1:19" x14ac:dyDescent="0.3">
      <c r="A34" s="82" t="s">
        <v>1167</v>
      </c>
      <c r="B34" s="64">
        <f>VLOOKUP($A34,'Return Data'!$B$7:$R$2700,3,0)</f>
        <v>44174</v>
      </c>
      <c r="C34" s="65">
        <f>VLOOKUP($A34,'Return Data'!$B$7:$R$2700,4,0)</f>
        <v>54.305799999999998</v>
      </c>
      <c r="D34" s="65">
        <f>VLOOKUP($A34,'Return Data'!$B$7:$R$2700,9,0)</f>
        <v>4.0777000000000001</v>
      </c>
      <c r="E34" s="66">
        <f t="shared" si="0"/>
        <v>33</v>
      </c>
      <c r="F34" s="65">
        <f>VLOOKUP($A34,'Return Data'!$B$7:$R$2700,10,0)</f>
        <v>8.0909999999999993</v>
      </c>
      <c r="G34" s="66">
        <f t="shared" si="1"/>
        <v>29</v>
      </c>
      <c r="H34" s="65">
        <f>VLOOKUP($A34,'Return Data'!$B$7:$R$2700,11,0)</f>
        <v>9.2416</v>
      </c>
      <c r="I34" s="66">
        <f t="shared" si="12"/>
        <v>15</v>
      </c>
      <c r="J34" s="65">
        <f>VLOOKUP($A34,'Return Data'!$B$7:$R$2700,12,0)</f>
        <v>9.4396000000000004</v>
      </c>
      <c r="K34" s="66">
        <f t="shared" si="13"/>
        <v>15</v>
      </c>
      <c r="L34" s="65">
        <f>VLOOKUP($A34,'Return Data'!$B$7:$R$2700,13,0)</f>
        <v>11.5825</v>
      </c>
      <c r="M34" s="66">
        <f t="shared" si="14"/>
        <v>13</v>
      </c>
      <c r="N34" s="65">
        <f>VLOOKUP($A34,'Return Data'!$B$7:$R$2700,17,0)</f>
        <v>2.3458999999999999</v>
      </c>
      <c r="O34" s="66">
        <f t="shared" si="15"/>
        <v>27</v>
      </c>
      <c r="P34" s="65">
        <f>VLOOKUP($A34,'Return Data'!$B$7:$R$2700,14,0)</f>
        <v>3.1888999999999998</v>
      </c>
      <c r="Q34" s="66">
        <f t="shared" si="16"/>
        <v>26</v>
      </c>
      <c r="R34" s="65">
        <f>VLOOKUP($A34,'Return Data'!$B$7:$R$2700,16,0)</f>
        <v>5.9983000000000004</v>
      </c>
      <c r="S34" s="67">
        <f t="shared" si="3"/>
        <v>31</v>
      </c>
    </row>
    <row r="35" spans="1:19" x14ac:dyDescent="0.3">
      <c r="A35" s="82" t="s">
        <v>1168</v>
      </c>
      <c r="B35" s="64">
        <f>VLOOKUP($A35,'Return Data'!$B$7:$R$2700,3,0)</f>
        <v>44174</v>
      </c>
      <c r="C35" s="65">
        <f>VLOOKUP($A35,'Return Data'!$B$7:$R$2700,4,0)</f>
        <v>65.287700000000001</v>
      </c>
      <c r="D35" s="65">
        <f>VLOOKUP($A35,'Return Data'!$B$7:$R$2700,9,0)</f>
        <v>18.635200000000001</v>
      </c>
      <c r="E35" s="66">
        <f t="shared" si="0"/>
        <v>3</v>
      </c>
      <c r="F35" s="65">
        <f>VLOOKUP($A35,'Return Data'!$B$7:$R$2700,10,0)</f>
        <v>13.9345</v>
      </c>
      <c r="G35" s="66">
        <f t="shared" si="1"/>
        <v>6</v>
      </c>
      <c r="H35" s="65">
        <f>VLOOKUP($A35,'Return Data'!$B$7:$R$2700,11,0)</f>
        <v>10.698499999999999</v>
      </c>
      <c r="I35" s="66">
        <f t="shared" si="12"/>
        <v>13</v>
      </c>
      <c r="J35" s="65">
        <f>VLOOKUP($A35,'Return Data'!$B$7:$R$2700,12,0)</f>
        <v>11.412599999999999</v>
      </c>
      <c r="K35" s="66">
        <f t="shared" si="13"/>
        <v>3</v>
      </c>
      <c r="L35" s="65">
        <f>VLOOKUP($A35,'Return Data'!$B$7:$R$2700,13,0)</f>
        <v>14.286899999999999</v>
      </c>
      <c r="M35" s="66">
        <f t="shared" si="14"/>
        <v>2</v>
      </c>
      <c r="N35" s="65">
        <f>VLOOKUP($A35,'Return Data'!$B$7:$R$2700,17,0)</f>
        <v>12.5451</v>
      </c>
      <c r="O35" s="66">
        <f t="shared" si="15"/>
        <v>3</v>
      </c>
      <c r="P35" s="65">
        <f>VLOOKUP($A35,'Return Data'!$B$7:$R$2700,14,0)</f>
        <v>9.7942</v>
      </c>
      <c r="Q35" s="66">
        <f t="shared" si="16"/>
        <v>4</v>
      </c>
      <c r="R35" s="65">
        <f>VLOOKUP($A35,'Return Data'!$B$7:$R$2700,16,0)</f>
        <v>8.8399000000000001</v>
      </c>
      <c r="S35" s="67">
        <f t="shared" si="3"/>
        <v>19</v>
      </c>
    </row>
    <row r="36" spans="1:19" x14ac:dyDescent="0.3">
      <c r="A36" s="82" t="s">
        <v>1171</v>
      </c>
      <c r="B36" s="64">
        <f>VLOOKUP($A36,'Return Data'!$B$7:$R$2700,3,0)</f>
        <v>44174</v>
      </c>
      <c r="C36" s="65">
        <f>VLOOKUP($A36,'Return Data'!$B$7:$R$2700,4,0)</f>
        <v>59.701700000000002</v>
      </c>
      <c r="D36" s="65">
        <f>VLOOKUP($A36,'Return Data'!$B$7:$R$2700,9,0)</f>
        <v>5.8585000000000003</v>
      </c>
      <c r="E36" s="66">
        <f t="shared" si="0"/>
        <v>26</v>
      </c>
      <c r="F36" s="65">
        <f>VLOOKUP($A36,'Return Data'!$B$7:$R$2700,10,0)</f>
        <v>6.8975</v>
      </c>
      <c r="G36" s="66">
        <f t="shared" si="1"/>
        <v>31</v>
      </c>
      <c r="H36" s="65">
        <f>VLOOKUP($A36,'Return Data'!$B$7:$R$2700,11,0)</f>
        <v>6.4412000000000003</v>
      </c>
      <c r="I36" s="66">
        <f t="shared" si="12"/>
        <v>30</v>
      </c>
      <c r="J36" s="65">
        <f>VLOOKUP($A36,'Return Data'!$B$7:$R$2700,12,0)</f>
        <v>7.7774000000000001</v>
      </c>
      <c r="K36" s="66">
        <f t="shared" si="13"/>
        <v>24</v>
      </c>
      <c r="L36" s="65">
        <f>VLOOKUP($A36,'Return Data'!$B$7:$R$2700,13,0)</f>
        <v>10.343999999999999</v>
      </c>
      <c r="M36" s="66">
        <f t="shared" si="14"/>
        <v>22</v>
      </c>
      <c r="N36" s="65">
        <f>VLOOKUP($A36,'Return Data'!$B$7:$R$2700,17,0)</f>
        <v>10.2784</v>
      </c>
      <c r="O36" s="66">
        <f t="shared" si="15"/>
        <v>16</v>
      </c>
      <c r="P36" s="65">
        <f>VLOOKUP($A36,'Return Data'!$B$7:$R$2700,14,0)</f>
        <v>8.1767000000000003</v>
      </c>
      <c r="Q36" s="66">
        <f t="shared" si="16"/>
        <v>17</v>
      </c>
      <c r="R36" s="65">
        <f>VLOOKUP($A36,'Return Data'!$B$7:$R$2700,16,0)</f>
        <v>8.0622000000000007</v>
      </c>
      <c r="S36" s="67">
        <f t="shared" si="3"/>
        <v>23</v>
      </c>
    </row>
    <row r="37" spans="1:19" x14ac:dyDescent="0.3">
      <c r="A37" s="82" t="s">
        <v>1173</v>
      </c>
      <c r="B37" s="64">
        <f>VLOOKUP($A37,'Return Data'!$B$7:$R$2700,3,0)</f>
        <v>44174</v>
      </c>
      <c r="C37" s="65">
        <f>VLOOKUP($A37,'Return Data'!$B$7:$R$2700,4,0)</f>
        <v>76.104699999999994</v>
      </c>
      <c r="D37" s="65">
        <f>VLOOKUP($A37,'Return Data'!$B$7:$R$2700,9,0)</f>
        <v>6.5900999999999996</v>
      </c>
      <c r="E37" s="66">
        <f t="shared" si="0"/>
        <v>25</v>
      </c>
      <c r="F37" s="65">
        <f>VLOOKUP($A37,'Return Data'!$B$7:$R$2700,10,0)</f>
        <v>10.551299999999999</v>
      </c>
      <c r="G37" s="66">
        <f t="shared" si="1"/>
        <v>15</v>
      </c>
      <c r="H37" s="65">
        <f>VLOOKUP($A37,'Return Data'!$B$7:$R$2700,11,0)</f>
        <v>8.1691000000000003</v>
      </c>
      <c r="I37" s="66">
        <f t="shared" si="12"/>
        <v>22</v>
      </c>
      <c r="J37" s="65">
        <f>VLOOKUP($A37,'Return Data'!$B$7:$R$2700,12,0)</f>
        <v>8.7019000000000002</v>
      </c>
      <c r="K37" s="66">
        <f t="shared" si="13"/>
        <v>19</v>
      </c>
      <c r="L37" s="65">
        <f>VLOOKUP($A37,'Return Data'!$B$7:$R$2700,13,0)</f>
        <v>12.234299999999999</v>
      </c>
      <c r="M37" s="66">
        <f t="shared" si="14"/>
        <v>11</v>
      </c>
      <c r="N37" s="65">
        <f>VLOOKUP($A37,'Return Data'!$B$7:$R$2700,17,0)</f>
        <v>12.305199999999999</v>
      </c>
      <c r="O37" s="66">
        <f t="shared" si="15"/>
        <v>5</v>
      </c>
      <c r="P37" s="65">
        <f>VLOOKUP($A37,'Return Data'!$B$7:$R$2700,14,0)</f>
        <v>9.7413000000000007</v>
      </c>
      <c r="Q37" s="66">
        <f t="shared" si="16"/>
        <v>5</v>
      </c>
      <c r="R37" s="65">
        <f>VLOOKUP($A37,'Return Data'!$B$7:$R$2700,16,0)</f>
        <v>9.1811000000000007</v>
      </c>
      <c r="S37" s="67">
        <f t="shared" si="3"/>
        <v>10</v>
      </c>
    </row>
    <row r="38" spans="1:19" x14ac:dyDescent="0.3">
      <c r="A38" s="82" t="s">
        <v>1174</v>
      </c>
      <c r="B38" s="64">
        <f>VLOOKUP($A38,'Return Data'!$B$7:$R$2700,3,0)</f>
        <v>44174</v>
      </c>
      <c r="C38" s="65">
        <f>VLOOKUP($A38,'Return Data'!$B$7:$R$2700,4,0)</f>
        <v>57.238500000000002</v>
      </c>
      <c r="D38" s="65">
        <f>VLOOKUP($A38,'Return Data'!$B$7:$R$2700,9,0)</f>
        <v>7.0594999999999999</v>
      </c>
      <c r="E38" s="66">
        <f t="shared" si="0"/>
        <v>21</v>
      </c>
      <c r="F38" s="65">
        <f>VLOOKUP($A38,'Return Data'!$B$7:$R$2700,10,0)</f>
        <v>11.7006</v>
      </c>
      <c r="G38" s="66">
        <f t="shared" si="1"/>
        <v>11</v>
      </c>
      <c r="H38" s="65">
        <f>VLOOKUP($A38,'Return Data'!$B$7:$R$2700,11,0)</f>
        <v>11.894</v>
      </c>
      <c r="I38" s="66">
        <f t="shared" si="12"/>
        <v>10</v>
      </c>
      <c r="J38" s="65">
        <f>VLOOKUP($A38,'Return Data'!$B$7:$R$2700,12,0)</f>
        <v>10.8254</v>
      </c>
      <c r="K38" s="66">
        <f t="shared" si="13"/>
        <v>6</v>
      </c>
      <c r="L38" s="65">
        <f>VLOOKUP($A38,'Return Data'!$B$7:$R$2700,13,0)</f>
        <v>14.2774</v>
      </c>
      <c r="M38" s="66">
        <f t="shared" si="14"/>
        <v>3</v>
      </c>
      <c r="N38" s="65">
        <f>VLOOKUP($A38,'Return Data'!$B$7:$R$2700,17,0)</f>
        <v>12.480600000000001</v>
      </c>
      <c r="O38" s="66">
        <f t="shared" si="15"/>
        <v>4</v>
      </c>
      <c r="P38" s="65">
        <f>VLOOKUP($A38,'Return Data'!$B$7:$R$2700,14,0)</f>
        <v>9.8397000000000006</v>
      </c>
      <c r="Q38" s="66">
        <f t="shared" si="16"/>
        <v>3</v>
      </c>
      <c r="R38" s="65">
        <f>VLOOKUP($A38,'Return Data'!$B$7:$R$2700,16,0)</f>
        <v>9.2273999999999994</v>
      </c>
      <c r="S38" s="67">
        <f t="shared" si="3"/>
        <v>9</v>
      </c>
    </row>
    <row r="39" spans="1:19" x14ac:dyDescent="0.3">
      <c r="A39" s="82" t="s">
        <v>1176</v>
      </c>
      <c r="B39" s="64">
        <f>VLOOKUP($A39,'Return Data'!$B$7:$R$2700,3,0)</f>
        <v>44174</v>
      </c>
      <c r="C39" s="65">
        <f>VLOOKUP($A39,'Return Data'!$B$7:$R$2700,4,0)</f>
        <v>69.7149</v>
      </c>
      <c r="D39" s="65">
        <f>VLOOKUP($A39,'Return Data'!$B$7:$R$2700,9,0)</f>
        <v>5.3761999999999999</v>
      </c>
      <c r="E39" s="66">
        <f t="shared" si="0"/>
        <v>29</v>
      </c>
      <c r="F39" s="65">
        <f>VLOOKUP($A39,'Return Data'!$B$7:$R$2700,10,0)</f>
        <v>9.9992999999999999</v>
      </c>
      <c r="G39" s="66">
        <f t="shared" si="1"/>
        <v>21</v>
      </c>
      <c r="H39" s="65">
        <f>VLOOKUP($A39,'Return Data'!$B$7:$R$2700,11,0)</f>
        <v>12.084199999999999</v>
      </c>
      <c r="I39" s="66">
        <f t="shared" si="12"/>
        <v>9</v>
      </c>
      <c r="J39" s="65">
        <f>VLOOKUP($A39,'Return Data'!$B$7:$R$2700,12,0)</f>
        <v>10.797700000000001</v>
      </c>
      <c r="K39" s="66">
        <f t="shared" si="13"/>
        <v>7</v>
      </c>
      <c r="L39" s="65">
        <f>VLOOKUP($A39,'Return Data'!$B$7:$R$2700,13,0)</f>
        <v>13.128399999999999</v>
      </c>
      <c r="M39" s="66">
        <f t="shared" si="14"/>
        <v>8</v>
      </c>
      <c r="N39" s="65">
        <f>VLOOKUP($A39,'Return Data'!$B$7:$R$2700,17,0)</f>
        <v>11.4727</v>
      </c>
      <c r="O39" s="66">
        <f t="shared" si="15"/>
        <v>11</v>
      </c>
      <c r="P39" s="65">
        <f>VLOOKUP($A39,'Return Data'!$B$7:$R$2700,14,0)</f>
        <v>8.6418999999999997</v>
      </c>
      <c r="Q39" s="66">
        <f t="shared" si="16"/>
        <v>14</v>
      </c>
      <c r="R39" s="65">
        <f>VLOOKUP($A39,'Return Data'!$B$7:$R$2700,16,0)</f>
        <v>9.1171000000000006</v>
      </c>
      <c r="S39" s="67">
        <f t="shared" si="3"/>
        <v>12</v>
      </c>
    </row>
    <row r="40" spans="1:19" x14ac:dyDescent="0.3">
      <c r="A40" s="82" t="s">
        <v>1178</v>
      </c>
      <c r="B40" s="64">
        <f>VLOOKUP($A40,'Return Data'!$B$7:$R$2700,3,0)</f>
        <v>44174</v>
      </c>
      <c r="C40" s="65">
        <f>VLOOKUP($A40,'Return Data'!$B$7:$R$2700,4,0)</f>
        <v>2.1856</v>
      </c>
      <c r="D40" s="65">
        <f>VLOOKUP($A40,'Return Data'!$B$7:$R$2700,9,0)</f>
        <v>8.3513999999999999</v>
      </c>
      <c r="E40" s="66">
        <f t="shared" si="0"/>
        <v>15</v>
      </c>
      <c r="F40" s="65">
        <f>VLOOKUP($A40,'Return Data'!$B$7:$R$2700,10,0)</f>
        <v>8.4893999999999998</v>
      </c>
      <c r="G40" s="66">
        <f t="shared" si="1"/>
        <v>27</v>
      </c>
      <c r="H40" s="65">
        <f>VLOOKUP($A40,'Return Data'!$B$7:$R$2700,11,0)</f>
        <v>8.6653000000000002</v>
      </c>
      <c r="I40" s="66">
        <f t="shared" ref="I40" si="17">RANK(H40,H$8:H$43,0)</f>
        <v>17</v>
      </c>
      <c r="J40" s="65"/>
      <c r="K40" s="66"/>
      <c r="L40" s="65"/>
      <c r="M40" s="66"/>
      <c r="N40" s="65"/>
      <c r="O40" s="66"/>
      <c r="P40" s="65"/>
      <c r="Q40" s="66"/>
      <c r="R40" s="65">
        <f>VLOOKUP($A40,'Return Data'!$B$7:$R$2700,16,0)</f>
        <v>8.8788</v>
      </c>
      <c r="S40" s="67">
        <f t="shared" ref="S40" si="18">RANK(R40,R$8:R$43,0)</f>
        <v>17</v>
      </c>
    </row>
    <row r="41" spans="1:19" x14ac:dyDescent="0.3">
      <c r="A41" s="82" t="s">
        <v>1180</v>
      </c>
      <c r="B41" s="64">
        <f>VLOOKUP($A41,'Return Data'!$B$7:$R$2700,3,0)</f>
        <v>44174</v>
      </c>
      <c r="C41" s="65">
        <f>VLOOKUP($A41,'Return Data'!$B$7:$R$2700,4,0)</f>
        <v>54.185200000000002</v>
      </c>
      <c r="D41" s="65">
        <f>VLOOKUP($A41,'Return Data'!$B$7:$R$2700,9,0)</f>
        <v>3.4925999999999999</v>
      </c>
      <c r="E41" s="66">
        <f t="shared" si="0"/>
        <v>34</v>
      </c>
      <c r="F41" s="65">
        <f>VLOOKUP($A41,'Return Data'!$B$7:$R$2700,10,0)</f>
        <v>6.4183000000000003</v>
      </c>
      <c r="G41" s="66">
        <f t="shared" si="1"/>
        <v>32</v>
      </c>
      <c r="H41" s="65">
        <f>VLOOKUP($A41,'Return Data'!$B$7:$R$2700,11,0)</f>
        <v>7.1657999999999999</v>
      </c>
      <c r="I41" s="66">
        <f>RANK(H41,H$8:H$43,0)</f>
        <v>28</v>
      </c>
      <c r="J41" s="65">
        <f>VLOOKUP($A41,'Return Data'!$B$7:$R$2700,12,0)</f>
        <v>8.9170999999999996</v>
      </c>
      <c r="K41" s="66">
        <f>RANK(J41,J$8:J$43,0)</f>
        <v>18</v>
      </c>
      <c r="L41" s="65">
        <f>VLOOKUP($A41,'Return Data'!$B$7:$R$2700,13,0)</f>
        <v>2.121</v>
      </c>
      <c r="M41" s="66">
        <f>RANK(L41,L$8:L$43,0)</f>
        <v>28</v>
      </c>
      <c r="N41" s="65">
        <f>VLOOKUP($A41,'Return Data'!$B$7:$R$2700,17,0)</f>
        <v>-1.3927</v>
      </c>
      <c r="O41" s="66">
        <f>RANK(N41,N$8:N$43,0)</f>
        <v>30</v>
      </c>
      <c r="P41" s="65">
        <f>VLOOKUP($A41,'Return Data'!$B$7:$R$2700,14,0)</f>
        <v>1E-4</v>
      </c>
      <c r="Q41" s="66">
        <f>RANK(P41,P$8:P$43,0)</f>
        <v>29</v>
      </c>
      <c r="R41" s="65">
        <f>VLOOKUP($A41,'Return Data'!$B$7:$R$2700,16,0)</f>
        <v>5.9833999999999996</v>
      </c>
      <c r="S41" s="67">
        <f t="shared" si="3"/>
        <v>32</v>
      </c>
    </row>
    <row r="42" spans="1:19" x14ac:dyDescent="0.3">
      <c r="A42" s="82" t="s">
        <v>1037</v>
      </c>
      <c r="B42" s="64">
        <f>VLOOKUP($A42,'Return Data'!$B$7:$R$2700,3,0)</f>
        <v>44174</v>
      </c>
      <c r="C42" s="65">
        <f>VLOOKUP($A42,'Return Data'!$B$7:$R$2700,4,0)</f>
        <v>76.837199999999996</v>
      </c>
      <c r="D42" s="65">
        <f>VLOOKUP($A42,'Return Data'!$B$7:$R$2700,9,0)</f>
        <v>5.7958999999999996</v>
      </c>
      <c r="E42" s="66">
        <f t="shared" si="0"/>
        <v>27</v>
      </c>
      <c r="F42" s="65">
        <f>VLOOKUP($A42,'Return Data'!$B$7:$R$2700,10,0)</f>
        <v>10.111000000000001</v>
      </c>
      <c r="G42" s="66">
        <f t="shared" si="1"/>
        <v>20</v>
      </c>
      <c r="H42" s="65">
        <f>VLOOKUP($A42,'Return Data'!$B$7:$R$2700,11,0)</f>
        <v>7.8625999999999996</v>
      </c>
      <c r="I42" s="66">
        <f>RANK(H42,H$8:H$43,0)</f>
        <v>24</v>
      </c>
      <c r="J42" s="65">
        <f>VLOOKUP($A42,'Return Data'!$B$7:$R$2700,12,0)</f>
        <v>8.1415000000000006</v>
      </c>
      <c r="K42" s="66">
        <f>RANK(J42,J$8:J$43,0)</f>
        <v>22</v>
      </c>
      <c r="L42" s="65">
        <f>VLOOKUP($A42,'Return Data'!$B$7:$R$2700,13,0)</f>
        <v>13.317</v>
      </c>
      <c r="M42" s="66">
        <f>RANK(L42,L$8:L$43,0)</f>
        <v>5</v>
      </c>
      <c r="N42" s="65">
        <f>VLOOKUP($A42,'Return Data'!$B$7:$R$2700,17,0)</f>
        <v>12.708299999999999</v>
      </c>
      <c r="O42" s="66">
        <f>RANK(N42,N$8:N$43,0)</f>
        <v>2</v>
      </c>
      <c r="P42" s="65">
        <f>VLOOKUP($A42,'Return Data'!$B$7:$R$2700,14,0)</f>
        <v>10.371</v>
      </c>
      <c r="Q42" s="66">
        <f>RANK(P42,P$8:P$43,0)</f>
        <v>1</v>
      </c>
      <c r="R42" s="65">
        <f>VLOOKUP($A42,'Return Data'!$B$7:$R$2700,16,0)</f>
        <v>9.8524999999999991</v>
      </c>
      <c r="S42" s="67">
        <f t="shared" si="3"/>
        <v>3</v>
      </c>
    </row>
    <row r="43" spans="1:19" x14ac:dyDescent="0.3">
      <c r="A43" s="82" t="s">
        <v>1039</v>
      </c>
      <c r="B43" s="64">
        <f>VLOOKUP($A43,'Return Data'!$B$7:$R$2700,3,0)</f>
        <v>44174</v>
      </c>
      <c r="C43" s="65">
        <f>VLOOKUP($A43,'Return Data'!$B$7:$R$2700,4,0)</f>
        <v>13.9312</v>
      </c>
      <c r="D43" s="65">
        <f>VLOOKUP($A43,'Return Data'!$B$7:$R$2700,9,0)</f>
        <v>14.225199999999999</v>
      </c>
      <c r="E43" s="66">
        <f t="shared" si="0"/>
        <v>5</v>
      </c>
      <c r="F43" s="65">
        <f>VLOOKUP($A43,'Return Data'!$B$7:$R$2700,10,0)</f>
        <v>9.2067999999999994</v>
      </c>
      <c r="G43" s="66">
        <f t="shared" si="1"/>
        <v>25</v>
      </c>
      <c r="H43" s="65">
        <f>VLOOKUP($A43,'Return Data'!$B$7:$R$2700,11,0)</f>
        <v>7.7103999999999999</v>
      </c>
      <c r="I43" s="66">
        <f>RANK(H43,H$8:H$43,0)</f>
        <v>25</v>
      </c>
      <c r="J43" s="65">
        <f>VLOOKUP($A43,'Return Data'!$B$7:$R$2700,12,0)</f>
        <v>6.7225999999999999</v>
      </c>
      <c r="K43" s="66">
        <f>RANK(J43,J$8:J$43,0)</f>
        <v>27</v>
      </c>
      <c r="L43" s="65">
        <f>VLOOKUP($A43,'Return Data'!$B$7:$R$2700,13,0)</f>
        <v>14.6379</v>
      </c>
      <c r="M43" s="66">
        <f>RANK(L43,L$8:L$43,0)</f>
        <v>1</v>
      </c>
      <c r="N43" s="65">
        <f>VLOOKUP($A43,'Return Data'!$B$7:$R$2700,17,0)</f>
        <v>13.831099999999999</v>
      </c>
      <c r="O43" s="66">
        <f>RANK(N43,N$8:N$43,0)</f>
        <v>1</v>
      </c>
      <c r="P43" s="65"/>
      <c r="Q43" s="66"/>
      <c r="R43" s="65">
        <f>VLOOKUP($A43,'Return Data'!$B$7:$R$2700,16,0)</f>
        <v>14.617599999999999</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8.9447833333333318</v>
      </c>
      <c r="E45" s="88"/>
      <c r="F45" s="89">
        <f>AVERAGE(F8:F43)</f>
        <v>9.9181694444444446</v>
      </c>
      <c r="G45" s="88"/>
      <c r="H45" s="89">
        <f>AVERAGE(H8:H43)</f>
        <v>8.9180972222222223</v>
      </c>
      <c r="I45" s="88"/>
      <c r="J45" s="89">
        <f>AVERAGE(J8:J43)</f>
        <v>5.8914909090909093</v>
      </c>
      <c r="K45" s="88"/>
      <c r="L45" s="89">
        <f>AVERAGE(L8:L43)</f>
        <v>7.714709375</v>
      </c>
      <c r="M45" s="88"/>
      <c r="N45" s="89">
        <f>AVERAGE(N8:N43)</f>
        <v>8.0016258064516137</v>
      </c>
      <c r="O45" s="88"/>
      <c r="P45" s="89">
        <f>AVERAGE(P8:P43)</f>
        <v>6.8493866666666658</v>
      </c>
      <c r="Q45" s="88"/>
      <c r="R45" s="89">
        <f>AVERAGE(R8:R43)</f>
        <v>6.4060749999999986</v>
      </c>
      <c r="S45" s="90"/>
    </row>
    <row r="46" spans="1:19" x14ac:dyDescent="0.3">
      <c r="A46" s="87" t="s">
        <v>28</v>
      </c>
      <c r="B46" s="88"/>
      <c r="C46" s="88"/>
      <c r="D46" s="89">
        <f>MIN(D8:D43)</f>
        <v>0</v>
      </c>
      <c r="E46" s="88"/>
      <c r="F46" s="89">
        <f>MIN(F8:F43)</f>
        <v>-9.7319999999999993</v>
      </c>
      <c r="G46" s="88"/>
      <c r="H46" s="89">
        <f>MIN(H8:H43)</f>
        <v>-0.35360000000000003</v>
      </c>
      <c r="I46" s="88"/>
      <c r="J46" s="89">
        <f>MIN(J8:J43)</f>
        <v>-34.416800000000002</v>
      </c>
      <c r="K46" s="88"/>
      <c r="L46" s="89">
        <f>MIN(L8:L43)</f>
        <v>-39.890700000000002</v>
      </c>
      <c r="M46" s="88"/>
      <c r="N46" s="89">
        <f>MIN(N8:N43)</f>
        <v>-13.4108</v>
      </c>
      <c r="O46" s="88"/>
      <c r="P46" s="89">
        <f>MIN(P8:P43)</f>
        <v>-7.7240000000000002</v>
      </c>
      <c r="Q46" s="88"/>
      <c r="R46" s="89">
        <f>MIN(R8:R43)</f>
        <v>-29.313099999999999</v>
      </c>
      <c r="S46" s="90"/>
    </row>
    <row r="47" spans="1:19" ht="15" thickBot="1" x14ac:dyDescent="0.35">
      <c r="A47" s="91" t="s">
        <v>29</v>
      </c>
      <c r="B47" s="92"/>
      <c r="C47" s="92"/>
      <c r="D47" s="93">
        <f>MAX(D8:D43)</f>
        <v>38.520299999999999</v>
      </c>
      <c r="E47" s="92"/>
      <c r="F47" s="93">
        <f>MAX(F8:F43)</f>
        <v>31.733599999999999</v>
      </c>
      <c r="G47" s="92"/>
      <c r="H47" s="93">
        <f>MAX(H8:H43)</f>
        <v>22.542899999999999</v>
      </c>
      <c r="I47" s="92"/>
      <c r="J47" s="93">
        <f>MAX(J8:J43)</f>
        <v>11.7867</v>
      </c>
      <c r="K47" s="92"/>
      <c r="L47" s="93">
        <f>MAX(L8:L43)</f>
        <v>14.6379</v>
      </c>
      <c r="M47" s="92"/>
      <c r="N47" s="93">
        <f>MAX(N8:N43)</f>
        <v>13.831099999999999</v>
      </c>
      <c r="O47" s="92"/>
      <c r="P47" s="93">
        <f>MAX(P8:P43)</f>
        <v>10.371</v>
      </c>
      <c r="Q47" s="92"/>
      <c r="R47" s="93">
        <f>MAX(R8:R43)</f>
        <v>14.617599999999999</v>
      </c>
      <c r="S47" s="94"/>
    </row>
    <row r="48" spans="1:19" x14ac:dyDescent="0.3">
      <c r="A48" s="112" t="s">
        <v>433</v>
      </c>
    </row>
    <row r="49" spans="1:1" x14ac:dyDescent="0.3">
      <c r="A49" s="14" t="s">
        <v>340</v>
      </c>
    </row>
  </sheetData>
  <sheetProtection algorithmName="SHA-512" hashValue="/v2C/5mQ2pGaQxV1oZwbLV3/sPyiwUWC0dq7mjnhje/qrsoi8s6aE+whv37d06w4a04pcemOFS5e2ZQeSv/DcA==" saltValue="Brb9xXintRXuK2VLnsG+5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598FC0D-BD45-42A8-876C-E66B27280B0A}"/>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73B88-A90E-4A3D-A2B9-09AB485CDF43}">
  <sheetPr codeName="Sheet48"/>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1684</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1105</v>
      </c>
      <c r="B8" s="64">
        <f>VLOOKUP($A8,'Return Data'!$B$7:$R$2700,3,0)</f>
        <v>44174</v>
      </c>
      <c r="C8" s="65">
        <f>VLOOKUP($A8,'Return Data'!$B$7:$R$2700,4,0)</f>
        <v>23.436299999999999</v>
      </c>
      <c r="D8" s="65">
        <f>VLOOKUP($A8,'Return Data'!$B$7:$R$2700,9,0)</f>
        <v>37.955100000000002</v>
      </c>
      <c r="E8" s="66">
        <f t="shared" ref="E8:E43" si="0">RANK(D8,D$8:D$43,0)</f>
        <v>1</v>
      </c>
      <c r="F8" s="65">
        <f>VLOOKUP($A8,'Return Data'!$B$7:$R$2700,10,0)</f>
        <v>12.530900000000001</v>
      </c>
      <c r="G8" s="66">
        <f t="shared" ref="G8:G43" si="1">RANK(F8,F$8:F$43,0)</f>
        <v>8</v>
      </c>
      <c r="H8" s="65">
        <f>VLOOKUP($A8,'Return Data'!$B$7:$R$2700,11,0)</f>
        <v>21.662199999999999</v>
      </c>
      <c r="I8" s="66">
        <f t="shared" ref="I8:I20" si="2">RANK(H8,H$8:H$43,0)</f>
        <v>1</v>
      </c>
      <c r="J8" s="65">
        <f>VLOOKUP($A8,'Return Data'!$B$7:$R$2700,12,0)</f>
        <v>7.7793999999999999</v>
      </c>
      <c r="K8" s="66">
        <f>RANK(J8,J$8:J$43,0)</f>
        <v>20</v>
      </c>
      <c r="L8" s="65">
        <f>VLOOKUP($A8,'Return Data'!$B$7:$R$2700,13,0)</f>
        <v>8.2302999999999997</v>
      </c>
      <c r="M8" s="66">
        <f>RANK(L8,L$8:L$43,0)</f>
        <v>25</v>
      </c>
      <c r="N8" s="65">
        <f>VLOOKUP($A8,'Return Data'!$B$7:$R$2700,17,0)</f>
        <v>1.6915</v>
      </c>
      <c r="O8" s="66">
        <f>RANK(N8,N$8:N$43,0)</f>
        <v>26</v>
      </c>
      <c r="P8" s="65">
        <f>VLOOKUP($A8,'Return Data'!$B$7:$R$2700,14,0)</f>
        <v>2.7471999999999999</v>
      </c>
      <c r="Q8" s="66">
        <f>RANK(P8,P$8:P$43,0)</f>
        <v>25</v>
      </c>
      <c r="R8" s="65">
        <f>VLOOKUP($A8,'Return Data'!$B$7:$R$2700,16,0)</f>
        <v>7.5391000000000004</v>
      </c>
      <c r="S8" s="67">
        <f t="shared" ref="S8:S43" si="3">RANK(R8,R$8:R$43,0)</f>
        <v>25</v>
      </c>
    </row>
    <row r="9" spans="1:19" x14ac:dyDescent="0.3">
      <c r="A9" s="82" t="s">
        <v>1107</v>
      </c>
      <c r="B9" s="64">
        <f>VLOOKUP($A9,'Return Data'!$B$7:$R$2700,3,0)</f>
        <v>44174</v>
      </c>
      <c r="C9" s="65">
        <f>VLOOKUP($A9,'Return Data'!$B$7:$R$2700,4,0)</f>
        <v>1.3322000000000001</v>
      </c>
      <c r="D9" s="65">
        <f>VLOOKUP($A9,'Return Data'!$B$7:$R$2700,9,0)</f>
        <v>0</v>
      </c>
      <c r="E9" s="66">
        <f t="shared" si="0"/>
        <v>35</v>
      </c>
      <c r="F9" s="65">
        <f>VLOOKUP($A9,'Return Data'!$B$7:$R$2700,10,0)</f>
        <v>0</v>
      </c>
      <c r="G9" s="66">
        <f t="shared" si="1"/>
        <v>34</v>
      </c>
      <c r="H9" s="65">
        <f>VLOOKUP($A9,'Return Data'!$B$7:$R$2700,11,0)</f>
        <v>0</v>
      </c>
      <c r="I9" s="66">
        <f t="shared" si="2"/>
        <v>34</v>
      </c>
      <c r="J9" s="65">
        <f>VLOOKUP($A9,'Return Data'!$B$7:$R$2700,12,0)</f>
        <v>-34.417900000000003</v>
      </c>
      <c r="K9" s="66">
        <f>RANK(J9,J$8:J$43,0)</f>
        <v>33</v>
      </c>
      <c r="L9" s="65"/>
      <c r="M9" s="66"/>
      <c r="N9" s="65"/>
      <c r="O9" s="66"/>
      <c r="P9" s="65"/>
      <c r="Q9" s="66"/>
      <c r="R9" s="65">
        <f>VLOOKUP($A9,'Return Data'!$B$7:$R$2700,16,0)</f>
        <v>-23.113499999999998</v>
      </c>
      <c r="S9" s="67">
        <f t="shared" si="3"/>
        <v>35</v>
      </c>
    </row>
    <row r="10" spans="1:19" x14ac:dyDescent="0.3">
      <c r="A10" s="82" t="s">
        <v>1109</v>
      </c>
      <c r="B10" s="64">
        <f>VLOOKUP($A10,'Return Data'!$B$7:$R$2700,3,0)</f>
        <v>44174</v>
      </c>
      <c r="C10" s="65">
        <f>VLOOKUP($A10,'Return Data'!$B$7:$R$2700,4,0)</f>
        <v>20.9008</v>
      </c>
      <c r="D10" s="65">
        <f>VLOOKUP($A10,'Return Data'!$B$7:$R$2700,9,0)</f>
        <v>8.9189000000000007</v>
      </c>
      <c r="E10" s="66">
        <f t="shared" si="0"/>
        <v>9</v>
      </c>
      <c r="F10" s="65">
        <f>VLOOKUP($A10,'Return Data'!$B$7:$R$2700,10,0)</f>
        <v>11.2981</v>
      </c>
      <c r="G10" s="66">
        <f t="shared" si="1"/>
        <v>10</v>
      </c>
      <c r="H10" s="65">
        <f>VLOOKUP($A10,'Return Data'!$B$7:$R$2700,11,0)</f>
        <v>11.692399999999999</v>
      </c>
      <c r="I10" s="66">
        <f t="shared" si="2"/>
        <v>8</v>
      </c>
      <c r="J10" s="65">
        <f>VLOOKUP($A10,'Return Data'!$B$7:$R$2700,12,0)</f>
        <v>8.9852000000000007</v>
      </c>
      <c r="K10" s="66">
        <f t="shared" ref="K10:K20" si="4">RANK(J10,J$8:J$43,0)</f>
        <v>12</v>
      </c>
      <c r="L10" s="65">
        <f>VLOOKUP($A10,'Return Data'!$B$7:$R$2700,13,0)</f>
        <v>10.632099999999999</v>
      </c>
      <c r="M10" s="66">
        <f t="shared" ref="M10:M20" si="5">RANK(L10,L$8:L$43,0)</f>
        <v>14</v>
      </c>
      <c r="N10" s="65">
        <f>VLOOKUP($A10,'Return Data'!$B$7:$R$2700,17,0)</f>
        <v>8.8493999999999993</v>
      </c>
      <c r="O10" s="66">
        <f t="shared" ref="O10:O20" si="6">RANK(N10,N$8:N$43,0)</f>
        <v>18</v>
      </c>
      <c r="P10" s="65">
        <f>VLOOKUP($A10,'Return Data'!$B$7:$R$2700,14,0)</f>
        <v>7.8525</v>
      </c>
      <c r="Q10" s="66">
        <f t="shared" ref="Q10:Q20" si="7">RANK(P10,P$8:P$43,0)</f>
        <v>14</v>
      </c>
      <c r="R10" s="65">
        <f>VLOOKUP($A10,'Return Data'!$B$7:$R$2700,16,0)</f>
        <v>8.8356999999999992</v>
      </c>
      <c r="S10" s="67">
        <f t="shared" si="3"/>
        <v>9</v>
      </c>
    </row>
    <row r="11" spans="1:19" x14ac:dyDescent="0.3">
      <c r="A11" s="82" t="s">
        <v>1110</v>
      </c>
      <c r="B11" s="64">
        <f>VLOOKUP($A11,'Return Data'!$B$7:$R$2700,3,0)</f>
        <v>44174</v>
      </c>
      <c r="C11" s="65">
        <f>VLOOKUP($A11,'Return Data'!$B$7:$R$2700,4,0)</f>
        <v>14.9063</v>
      </c>
      <c r="D11" s="65">
        <f>VLOOKUP($A11,'Return Data'!$B$7:$R$2700,9,0)</f>
        <v>6.0865999999999998</v>
      </c>
      <c r="E11" s="66">
        <f t="shared" si="0"/>
        <v>24</v>
      </c>
      <c r="F11" s="65">
        <f>VLOOKUP($A11,'Return Data'!$B$7:$R$2700,10,0)</f>
        <v>9.8559999999999999</v>
      </c>
      <c r="G11" s="66">
        <f t="shared" si="1"/>
        <v>14</v>
      </c>
      <c r="H11" s="65">
        <f>VLOOKUP($A11,'Return Data'!$B$7:$R$2700,11,0)</f>
        <v>6.7248999999999999</v>
      </c>
      <c r="I11" s="66">
        <f t="shared" si="2"/>
        <v>27</v>
      </c>
      <c r="J11" s="65">
        <f>VLOOKUP($A11,'Return Data'!$B$7:$R$2700,12,0)</f>
        <v>6.1402000000000001</v>
      </c>
      <c r="K11" s="66">
        <f t="shared" si="4"/>
        <v>28</v>
      </c>
      <c r="L11" s="65">
        <f>VLOOKUP($A11,'Return Data'!$B$7:$R$2700,13,0)</f>
        <v>7.9058000000000002</v>
      </c>
      <c r="M11" s="66">
        <f t="shared" si="5"/>
        <v>26</v>
      </c>
      <c r="N11" s="65">
        <f>VLOOKUP($A11,'Return Data'!$B$7:$R$2700,17,0)</f>
        <v>2.3816999999999999</v>
      </c>
      <c r="O11" s="66">
        <f t="shared" si="6"/>
        <v>25</v>
      </c>
      <c r="P11" s="65">
        <f>VLOOKUP($A11,'Return Data'!$B$7:$R$2700,14,0)</f>
        <v>2.8708</v>
      </c>
      <c r="Q11" s="66">
        <f t="shared" si="7"/>
        <v>24</v>
      </c>
      <c r="R11" s="65">
        <f>VLOOKUP($A11,'Return Data'!$B$7:$R$2700,16,0)</f>
        <v>6.0644999999999998</v>
      </c>
      <c r="S11" s="67">
        <f t="shared" si="3"/>
        <v>31</v>
      </c>
    </row>
    <row r="12" spans="1:19" x14ac:dyDescent="0.3">
      <c r="A12" s="82" t="s">
        <v>1113</v>
      </c>
      <c r="B12" s="64">
        <f>VLOOKUP($A12,'Return Data'!$B$7:$R$2700,3,0)</f>
        <v>44174</v>
      </c>
      <c r="C12" s="65">
        <f>VLOOKUP($A12,'Return Data'!$B$7:$R$2700,4,0)</f>
        <v>63.258600000000001</v>
      </c>
      <c r="D12" s="65">
        <f>VLOOKUP($A12,'Return Data'!$B$7:$R$2700,9,0)</f>
        <v>6.6970999999999998</v>
      </c>
      <c r="E12" s="66">
        <f t="shared" si="0"/>
        <v>20</v>
      </c>
      <c r="F12" s="65">
        <f>VLOOKUP($A12,'Return Data'!$B$7:$R$2700,10,0)</f>
        <v>7.9042000000000003</v>
      </c>
      <c r="G12" s="66">
        <f t="shared" si="1"/>
        <v>28</v>
      </c>
      <c r="H12" s="65">
        <f>VLOOKUP($A12,'Return Data'!$B$7:$R$2700,11,0)</f>
        <v>7.8571</v>
      </c>
      <c r="I12" s="66">
        <f t="shared" si="2"/>
        <v>19</v>
      </c>
      <c r="J12" s="65">
        <f>VLOOKUP($A12,'Return Data'!$B$7:$R$2700,12,0)</f>
        <v>9.1522000000000006</v>
      </c>
      <c r="K12" s="66">
        <f t="shared" si="4"/>
        <v>10</v>
      </c>
      <c r="L12" s="65">
        <f>VLOOKUP($A12,'Return Data'!$B$7:$R$2700,13,0)</f>
        <v>9.9909999999999997</v>
      </c>
      <c r="M12" s="66">
        <f t="shared" si="5"/>
        <v>18</v>
      </c>
      <c r="N12" s="65">
        <f>VLOOKUP($A12,'Return Data'!$B$7:$R$2700,17,0)</f>
        <v>5.8734999999999999</v>
      </c>
      <c r="O12" s="66">
        <f t="shared" si="6"/>
        <v>23</v>
      </c>
      <c r="P12" s="65">
        <f>VLOOKUP($A12,'Return Data'!$B$7:$R$2700,14,0)</f>
        <v>5.2409999999999997</v>
      </c>
      <c r="Q12" s="66">
        <f t="shared" si="7"/>
        <v>22</v>
      </c>
      <c r="R12" s="65">
        <f>VLOOKUP($A12,'Return Data'!$B$7:$R$2700,16,0)</f>
        <v>8.1190999999999995</v>
      </c>
      <c r="S12" s="67">
        <f t="shared" si="3"/>
        <v>16</v>
      </c>
    </row>
    <row r="13" spans="1:19" x14ac:dyDescent="0.3">
      <c r="A13" s="82" t="s">
        <v>1118</v>
      </c>
      <c r="B13" s="64">
        <f>VLOOKUP($A13,'Return Data'!$B$7:$R$2700,3,0)</f>
        <v>44174</v>
      </c>
      <c r="C13" s="65">
        <f>VLOOKUP($A13,'Return Data'!$B$7:$R$2700,4,0)</f>
        <v>21.546800000000001</v>
      </c>
      <c r="D13" s="65">
        <f>VLOOKUP($A13,'Return Data'!$B$7:$R$2700,9,0)</f>
        <v>24.798400000000001</v>
      </c>
      <c r="E13" s="66">
        <f t="shared" si="0"/>
        <v>2</v>
      </c>
      <c r="F13" s="65">
        <f>VLOOKUP($A13,'Return Data'!$B$7:$R$2700,10,0)</f>
        <v>31.0015</v>
      </c>
      <c r="G13" s="66">
        <f t="shared" si="1"/>
        <v>1</v>
      </c>
      <c r="H13" s="65">
        <f>VLOOKUP($A13,'Return Data'!$B$7:$R$2700,11,0)</f>
        <v>1.1507000000000001</v>
      </c>
      <c r="I13" s="66">
        <f t="shared" si="2"/>
        <v>32</v>
      </c>
      <c r="J13" s="65">
        <f>VLOOKUP($A13,'Return Data'!$B$7:$R$2700,12,0)</f>
        <v>-5.0914000000000001</v>
      </c>
      <c r="K13" s="66">
        <f t="shared" si="4"/>
        <v>31</v>
      </c>
      <c r="L13" s="65">
        <f>VLOOKUP($A13,'Return Data'!$B$7:$R$2700,13,0)</f>
        <v>-6.2013999999999996</v>
      </c>
      <c r="M13" s="66">
        <f t="shared" si="5"/>
        <v>30</v>
      </c>
      <c r="N13" s="65">
        <f>VLOOKUP($A13,'Return Data'!$B$7:$R$2700,17,0)</f>
        <v>-0.20760000000000001</v>
      </c>
      <c r="O13" s="66">
        <f t="shared" si="6"/>
        <v>29</v>
      </c>
      <c r="P13" s="65">
        <f>VLOOKUP($A13,'Return Data'!$B$7:$R$2700,14,0)</f>
        <v>2.1383000000000001</v>
      </c>
      <c r="Q13" s="66">
        <f t="shared" si="7"/>
        <v>27</v>
      </c>
      <c r="R13" s="65">
        <f>VLOOKUP($A13,'Return Data'!$B$7:$R$2700,16,0)</f>
        <v>7.226</v>
      </c>
      <c r="S13" s="67">
        <f t="shared" si="3"/>
        <v>27</v>
      </c>
    </row>
    <row r="14" spans="1:19" x14ac:dyDescent="0.3">
      <c r="A14" s="82" t="s">
        <v>1120</v>
      </c>
      <c r="B14" s="64">
        <f>VLOOKUP($A14,'Return Data'!$B$7:$R$2700,3,0)</f>
        <v>44174</v>
      </c>
      <c r="C14" s="65">
        <f>VLOOKUP($A14,'Return Data'!$B$7:$R$2700,4,0)</f>
        <v>43.0749</v>
      </c>
      <c r="D14" s="65">
        <f>VLOOKUP($A14,'Return Data'!$B$7:$R$2700,9,0)</f>
        <v>11.0243</v>
      </c>
      <c r="E14" s="66">
        <f t="shared" si="0"/>
        <v>6</v>
      </c>
      <c r="F14" s="65">
        <f>VLOOKUP($A14,'Return Data'!$B$7:$R$2700,10,0)</f>
        <v>13.339</v>
      </c>
      <c r="G14" s="66">
        <f t="shared" si="1"/>
        <v>5</v>
      </c>
      <c r="H14" s="65">
        <f>VLOOKUP($A14,'Return Data'!$B$7:$R$2700,11,0)</f>
        <v>13.867000000000001</v>
      </c>
      <c r="I14" s="66">
        <f t="shared" si="2"/>
        <v>4</v>
      </c>
      <c r="J14" s="65">
        <f>VLOOKUP($A14,'Return Data'!$B$7:$R$2700,12,0)</f>
        <v>8.7025000000000006</v>
      </c>
      <c r="K14" s="66">
        <f t="shared" si="4"/>
        <v>13</v>
      </c>
      <c r="L14" s="65">
        <f>VLOOKUP($A14,'Return Data'!$B$7:$R$2700,13,0)</f>
        <v>10.2456</v>
      </c>
      <c r="M14" s="66">
        <f t="shared" si="5"/>
        <v>17</v>
      </c>
      <c r="N14" s="65">
        <f>VLOOKUP($A14,'Return Data'!$B$7:$R$2700,17,0)</f>
        <v>9.6273999999999997</v>
      </c>
      <c r="O14" s="66">
        <f t="shared" si="6"/>
        <v>15</v>
      </c>
      <c r="P14" s="65">
        <f>VLOOKUP($A14,'Return Data'!$B$7:$R$2700,14,0)</f>
        <v>8.0261999999999993</v>
      </c>
      <c r="Q14" s="66">
        <f t="shared" si="7"/>
        <v>13</v>
      </c>
      <c r="R14" s="65">
        <f>VLOOKUP($A14,'Return Data'!$B$7:$R$2700,16,0)</f>
        <v>8.0542999999999996</v>
      </c>
      <c r="S14" s="67">
        <f t="shared" si="3"/>
        <v>17</v>
      </c>
    </row>
    <row r="15" spans="1:19" x14ac:dyDescent="0.3">
      <c r="A15" s="82" t="s">
        <v>1122</v>
      </c>
      <c r="B15" s="64">
        <f>VLOOKUP($A15,'Return Data'!$B$7:$R$2700,3,0)</f>
        <v>44174</v>
      </c>
      <c r="C15" s="65">
        <f>VLOOKUP($A15,'Return Data'!$B$7:$R$2700,4,0)</f>
        <v>33.579500000000003</v>
      </c>
      <c r="D15" s="65">
        <f>VLOOKUP($A15,'Return Data'!$B$7:$R$2700,9,0)</f>
        <v>8.9825999999999997</v>
      </c>
      <c r="E15" s="66">
        <f t="shared" si="0"/>
        <v>8</v>
      </c>
      <c r="F15" s="65">
        <f>VLOOKUP($A15,'Return Data'!$B$7:$R$2700,10,0)</f>
        <v>13.334099999999999</v>
      </c>
      <c r="G15" s="66">
        <f t="shared" si="1"/>
        <v>6</v>
      </c>
      <c r="H15" s="65">
        <f>VLOOKUP($A15,'Return Data'!$B$7:$R$2700,11,0)</f>
        <v>14.1197</v>
      </c>
      <c r="I15" s="66">
        <f t="shared" si="2"/>
        <v>3</v>
      </c>
      <c r="J15" s="65">
        <f>VLOOKUP($A15,'Return Data'!$B$7:$R$2700,12,0)</f>
        <v>9.5475999999999992</v>
      </c>
      <c r="K15" s="66">
        <f t="shared" si="4"/>
        <v>9</v>
      </c>
      <c r="L15" s="65">
        <f>VLOOKUP($A15,'Return Data'!$B$7:$R$2700,13,0)</f>
        <v>10.878500000000001</v>
      </c>
      <c r="M15" s="66">
        <f t="shared" si="5"/>
        <v>13</v>
      </c>
      <c r="N15" s="65">
        <f>VLOOKUP($A15,'Return Data'!$B$7:$R$2700,17,0)</f>
        <v>9.9197000000000006</v>
      </c>
      <c r="O15" s="66">
        <f t="shared" si="6"/>
        <v>13</v>
      </c>
      <c r="P15" s="65">
        <f>VLOOKUP($A15,'Return Data'!$B$7:$R$2700,14,0)</f>
        <v>8.0327000000000002</v>
      </c>
      <c r="Q15" s="66">
        <f t="shared" si="7"/>
        <v>12</v>
      </c>
      <c r="R15" s="65">
        <f>VLOOKUP($A15,'Return Data'!$B$7:$R$2700,16,0)</f>
        <v>7.7423000000000002</v>
      </c>
      <c r="S15" s="67">
        <f t="shared" si="3"/>
        <v>23</v>
      </c>
    </row>
    <row r="16" spans="1:19" x14ac:dyDescent="0.3">
      <c r="A16" s="82" t="s">
        <v>1125</v>
      </c>
      <c r="B16" s="64">
        <f>VLOOKUP($A16,'Return Data'!$B$7:$R$2700,3,0)</f>
        <v>44174</v>
      </c>
      <c r="C16" s="65">
        <f>VLOOKUP($A16,'Return Data'!$B$7:$R$2700,4,0)</f>
        <v>36.758099999999999</v>
      </c>
      <c r="D16" s="65">
        <f>VLOOKUP($A16,'Return Data'!$B$7:$R$2700,9,0)</f>
        <v>8.3147000000000002</v>
      </c>
      <c r="E16" s="66">
        <f t="shared" si="0"/>
        <v>12</v>
      </c>
      <c r="F16" s="65">
        <f>VLOOKUP($A16,'Return Data'!$B$7:$R$2700,10,0)</f>
        <v>10.6769</v>
      </c>
      <c r="G16" s="66">
        <f t="shared" si="1"/>
        <v>12</v>
      </c>
      <c r="H16" s="65">
        <f>VLOOKUP($A16,'Return Data'!$B$7:$R$2700,11,0)</f>
        <v>8.7116000000000007</v>
      </c>
      <c r="I16" s="66">
        <f t="shared" si="2"/>
        <v>15</v>
      </c>
      <c r="J16" s="65">
        <f>VLOOKUP($A16,'Return Data'!$B$7:$R$2700,12,0)</f>
        <v>9.6608999999999998</v>
      </c>
      <c r="K16" s="66">
        <f t="shared" si="4"/>
        <v>8</v>
      </c>
      <c r="L16" s="65">
        <f>VLOOKUP($A16,'Return Data'!$B$7:$R$2700,13,0)</f>
        <v>10.881500000000001</v>
      </c>
      <c r="M16" s="66">
        <f t="shared" si="5"/>
        <v>12</v>
      </c>
      <c r="N16" s="65">
        <f>VLOOKUP($A16,'Return Data'!$B$7:$R$2700,17,0)</f>
        <v>10.0985</v>
      </c>
      <c r="O16" s="66">
        <f t="shared" si="6"/>
        <v>12</v>
      </c>
      <c r="P16" s="65">
        <f>VLOOKUP($A16,'Return Data'!$B$7:$R$2700,14,0)</f>
        <v>8.4326000000000008</v>
      </c>
      <c r="Q16" s="66">
        <f t="shared" si="7"/>
        <v>10</v>
      </c>
      <c r="R16" s="65">
        <f>VLOOKUP($A16,'Return Data'!$B$7:$R$2700,16,0)</f>
        <v>7.7519999999999998</v>
      </c>
      <c r="S16" s="67">
        <f t="shared" si="3"/>
        <v>22</v>
      </c>
    </row>
    <row r="17" spans="1:19" x14ac:dyDescent="0.3">
      <c r="A17" s="82" t="s">
        <v>1127</v>
      </c>
      <c r="B17" s="64">
        <f>VLOOKUP($A17,'Return Data'!$B$7:$R$2700,3,0)</f>
        <v>44174</v>
      </c>
      <c r="C17" s="65">
        <f>VLOOKUP($A17,'Return Data'!$B$7:$R$2700,4,0)</f>
        <v>17.765499999999999</v>
      </c>
      <c r="D17" s="65">
        <f>VLOOKUP($A17,'Return Data'!$B$7:$R$2700,9,0)</f>
        <v>6.7072000000000003</v>
      </c>
      <c r="E17" s="66">
        <f t="shared" si="0"/>
        <v>18</v>
      </c>
      <c r="F17" s="65">
        <f>VLOOKUP($A17,'Return Data'!$B$7:$R$2700,10,0)</f>
        <v>8.9131999999999998</v>
      </c>
      <c r="G17" s="66">
        <f t="shared" si="1"/>
        <v>23</v>
      </c>
      <c r="H17" s="65">
        <f>VLOOKUP($A17,'Return Data'!$B$7:$R$2700,11,0)</f>
        <v>7.4321000000000002</v>
      </c>
      <c r="I17" s="66">
        <f t="shared" si="2"/>
        <v>20</v>
      </c>
      <c r="J17" s="65">
        <f>VLOOKUP($A17,'Return Data'!$B$7:$R$2700,12,0)</f>
        <v>7.6153000000000004</v>
      </c>
      <c r="K17" s="66">
        <f t="shared" si="4"/>
        <v>22</v>
      </c>
      <c r="L17" s="65">
        <f>VLOOKUP($A17,'Return Data'!$B$7:$R$2700,13,0)</f>
        <v>9.3173999999999992</v>
      </c>
      <c r="M17" s="66">
        <f t="shared" si="5"/>
        <v>23</v>
      </c>
      <c r="N17" s="65">
        <f>VLOOKUP($A17,'Return Data'!$B$7:$R$2700,17,0)</f>
        <v>8.6420999999999992</v>
      </c>
      <c r="O17" s="66">
        <f t="shared" si="6"/>
        <v>19</v>
      </c>
      <c r="P17" s="65">
        <f>VLOOKUP($A17,'Return Data'!$B$7:$R$2700,14,0)</f>
        <v>8.4939</v>
      </c>
      <c r="Q17" s="66">
        <f t="shared" si="7"/>
        <v>9</v>
      </c>
      <c r="R17" s="65">
        <f>VLOOKUP($A17,'Return Data'!$B$7:$R$2700,16,0)</f>
        <v>7.6738</v>
      </c>
      <c r="S17" s="67">
        <f t="shared" si="3"/>
        <v>24</v>
      </c>
    </row>
    <row r="18" spans="1:19" x14ac:dyDescent="0.3">
      <c r="A18" s="82" t="s">
        <v>1128</v>
      </c>
      <c r="B18" s="64">
        <f>VLOOKUP($A18,'Return Data'!$B$7:$R$2700,3,0)</f>
        <v>44174</v>
      </c>
      <c r="C18" s="65">
        <f>VLOOKUP($A18,'Return Data'!$B$7:$R$2700,4,0)</f>
        <v>17.2944</v>
      </c>
      <c r="D18" s="65">
        <f>VLOOKUP($A18,'Return Data'!$B$7:$R$2700,9,0)</f>
        <v>6.6989000000000001</v>
      </c>
      <c r="E18" s="66">
        <f t="shared" si="0"/>
        <v>19</v>
      </c>
      <c r="F18" s="65">
        <f>VLOOKUP($A18,'Return Data'!$B$7:$R$2700,10,0)</f>
        <v>13.3506</v>
      </c>
      <c r="G18" s="66">
        <f t="shared" si="1"/>
        <v>4</v>
      </c>
      <c r="H18" s="65">
        <f>VLOOKUP($A18,'Return Data'!$B$7:$R$2700,11,0)</f>
        <v>13.737399999999999</v>
      </c>
      <c r="I18" s="66">
        <f t="shared" si="2"/>
        <v>5</v>
      </c>
      <c r="J18" s="65">
        <f>VLOOKUP($A18,'Return Data'!$B$7:$R$2700,12,0)</f>
        <v>8.0297999999999998</v>
      </c>
      <c r="K18" s="66">
        <f t="shared" si="4"/>
        <v>17</v>
      </c>
      <c r="L18" s="65">
        <f>VLOOKUP($A18,'Return Data'!$B$7:$R$2700,13,0)</f>
        <v>8.4709000000000003</v>
      </c>
      <c r="M18" s="66">
        <f t="shared" si="5"/>
        <v>24</v>
      </c>
      <c r="N18" s="65">
        <f>VLOOKUP($A18,'Return Data'!$B$7:$R$2700,17,0)</f>
        <v>7.7872000000000003</v>
      </c>
      <c r="O18" s="66">
        <f t="shared" si="6"/>
        <v>21</v>
      </c>
      <c r="P18" s="65">
        <f>VLOOKUP($A18,'Return Data'!$B$7:$R$2700,14,0)</f>
        <v>6.75</v>
      </c>
      <c r="Q18" s="66">
        <f t="shared" si="7"/>
        <v>19</v>
      </c>
      <c r="R18" s="65">
        <f>VLOOKUP($A18,'Return Data'!$B$7:$R$2700,16,0)</f>
        <v>8.4853000000000005</v>
      </c>
      <c r="S18" s="67">
        <f t="shared" si="3"/>
        <v>12</v>
      </c>
    </row>
    <row r="19" spans="1:19" x14ac:dyDescent="0.3">
      <c r="A19" s="82" t="s">
        <v>1131</v>
      </c>
      <c r="B19" s="64">
        <f>VLOOKUP($A19,'Return Data'!$B$7:$R$2700,3,0)</f>
        <v>44174</v>
      </c>
      <c r="C19" s="65">
        <f>VLOOKUP($A19,'Return Data'!$B$7:$R$2700,4,0)</f>
        <v>15.6256</v>
      </c>
      <c r="D19" s="65">
        <f>VLOOKUP($A19,'Return Data'!$B$7:$R$2700,9,0)</f>
        <v>14.6252</v>
      </c>
      <c r="E19" s="66">
        <f t="shared" si="0"/>
        <v>4</v>
      </c>
      <c r="F19" s="65">
        <f>VLOOKUP($A19,'Return Data'!$B$7:$R$2700,10,0)</f>
        <v>15.8141</v>
      </c>
      <c r="G19" s="66">
        <f t="shared" si="1"/>
        <v>2</v>
      </c>
      <c r="H19" s="65">
        <f>VLOOKUP($A19,'Return Data'!$B$7:$R$2700,11,0)</f>
        <v>16.0672</v>
      </c>
      <c r="I19" s="66">
        <f t="shared" si="2"/>
        <v>2</v>
      </c>
      <c r="J19" s="65">
        <f>VLOOKUP($A19,'Return Data'!$B$7:$R$2700,12,0)</f>
        <v>7.9562999999999997</v>
      </c>
      <c r="K19" s="66">
        <f t="shared" si="4"/>
        <v>18</v>
      </c>
      <c r="L19" s="65">
        <f>VLOOKUP($A19,'Return Data'!$B$7:$R$2700,13,0)</f>
        <v>9.8369</v>
      </c>
      <c r="M19" s="66">
        <f t="shared" si="5"/>
        <v>20</v>
      </c>
      <c r="N19" s="65">
        <f>VLOOKUP($A19,'Return Data'!$B$7:$R$2700,17,0)</f>
        <v>8.5315999999999992</v>
      </c>
      <c r="O19" s="66">
        <f t="shared" si="6"/>
        <v>20</v>
      </c>
      <c r="P19" s="65">
        <f>VLOOKUP($A19,'Return Data'!$B$7:$R$2700,14,0)</f>
        <v>6.8449999999999998</v>
      </c>
      <c r="Q19" s="66">
        <f t="shared" si="7"/>
        <v>18</v>
      </c>
      <c r="R19" s="65">
        <f>VLOOKUP($A19,'Return Data'!$B$7:$R$2700,16,0)</f>
        <v>7.9212999999999996</v>
      </c>
      <c r="S19" s="67">
        <f t="shared" si="3"/>
        <v>20</v>
      </c>
    </row>
    <row r="20" spans="1:19" x14ac:dyDescent="0.3">
      <c r="A20" s="82" t="s">
        <v>1132</v>
      </c>
      <c r="B20" s="64">
        <f>VLOOKUP($A20,'Return Data'!$B$7:$R$2700,3,0)</f>
        <v>44174</v>
      </c>
      <c r="C20" s="65">
        <f>VLOOKUP($A20,'Return Data'!$B$7:$R$2700,4,0)</f>
        <v>10.5878</v>
      </c>
      <c r="D20" s="65">
        <f>VLOOKUP($A20,'Return Data'!$B$7:$R$2700,9,0)</f>
        <v>8.4817999999999998</v>
      </c>
      <c r="E20" s="66">
        <f t="shared" si="0"/>
        <v>10</v>
      </c>
      <c r="F20" s="65">
        <f>VLOOKUP($A20,'Return Data'!$B$7:$R$2700,10,0)</f>
        <v>1.2502</v>
      </c>
      <c r="G20" s="66">
        <f t="shared" si="1"/>
        <v>33</v>
      </c>
      <c r="H20" s="65">
        <f>VLOOKUP($A20,'Return Data'!$B$7:$R$2700,11,0)</f>
        <v>0.87219999999999998</v>
      </c>
      <c r="I20" s="66">
        <f t="shared" si="2"/>
        <v>33</v>
      </c>
      <c r="J20" s="65">
        <f>VLOOKUP($A20,'Return Data'!$B$7:$R$2700,12,0)</f>
        <v>0.71709999999999996</v>
      </c>
      <c r="K20" s="66">
        <f t="shared" si="4"/>
        <v>30</v>
      </c>
      <c r="L20" s="65">
        <f>VLOOKUP($A20,'Return Data'!$B$7:$R$2700,13,0)</f>
        <v>-23.647099999999998</v>
      </c>
      <c r="M20" s="66">
        <f t="shared" si="5"/>
        <v>31</v>
      </c>
      <c r="N20" s="65">
        <f>VLOOKUP($A20,'Return Data'!$B$7:$R$2700,17,0)</f>
        <v>-14.0512</v>
      </c>
      <c r="O20" s="66">
        <f t="shared" si="6"/>
        <v>31</v>
      </c>
      <c r="P20" s="65">
        <f>VLOOKUP($A20,'Return Data'!$B$7:$R$2700,14,0)</f>
        <v>-8.4932999999999996</v>
      </c>
      <c r="Q20" s="66">
        <f t="shared" si="7"/>
        <v>30</v>
      </c>
      <c r="R20" s="65">
        <f>VLOOKUP($A20,'Return Data'!$B$7:$R$2700,16,0)</f>
        <v>0.8881</v>
      </c>
      <c r="S20" s="67">
        <f t="shared" si="3"/>
        <v>34</v>
      </c>
    </row>
    <row r="21" spans="1:19" x14ac:dyDescent="0.3">
      <c r="A21" s="82" t="s">
        <v>1134</v>
      </c>
      <c r="B21" s="64">
        <f>VLOOKUP($A21,'Return Data'!$B$7:$R$2700,3,0)</f>
        <v>44174</v>
      </c>
      <c r="C21" s="65">
        <f>VLOOKUP($A21,'Return Data'!$B$7:$R$2700,4,0)</f>
        <v>5.3499999999999999E-2</v>
      </c>
      <c r="D21" s="65">
        <f>VLOOKUP($A21,'Return Data'!$B$7:$R$2700,9,0)</f>
        <v>9.1651000000000007</v>
      </c>
      <c r="E21" s="66">
        <f t="shared" si="0"/>
        <v>7</v>
      </c>
      <c r="F21" s="65">
        <f>VLOOKUP($A21,'Return Data'!$B$7:$R$2700,10,0)</f>
        <v>-10.228400000000001</v>
      </c>
      <c r="G21" s="66">
        <f t="shared" si="1"/>
        <v>36</v>
      </c>
      <c r="H21" s="65">
        <f>VLOOKUP($A21,'Return Data'!$B$7:$R$2700,11,0)</f>
        <v>-0.74280000000000002</v>
      </c>
      <c r="I21" s="66">
        <f t="shared" ref="I21" si="8">RANK(H21,H$8:H$43,0)</f>
        <v>36</v>
      </c>
      <c r="J21" s="65"/>
      <c r="K21" s="66"/>
      <c r="L21" s="65"/>
      <c r="M21" s="66"/>
      <c r="N21" s="65"/>
      <c r="O21" s="66"/>
      <c r="P21" s="65"/>
      <c r="Q21" s="66"/>
      <c r="R21" s="65">
        <f>VLOOKUP($A21,'Return Data'!$B$7:$R$2700,16,0)</f>
        <v>3.3134999999999999</v>
      </c>
      <c r="S21" s="67">
        <f t="shared" si="3"/>
        <v>33</v>
      </c>
    </row>
    <row r="22" spans="1:19" x14ac:dyDescent="0.3">
      <c r="A22" s="82" t="s">
        <v>1139</v>
      </c>
      <c r="B22" s="64">
        <f>VLOOKUP($A22,'Return Data'!$B$7:$R$2700,3,0)</f>
        <v>44174</v>
      </c>
      <c r="C22" s="65">
        <f>VLOOKUP($A22,'Return Data'!$B$7:$R$2700,4,0)</f>
        <v>39.179900000000004</v>
      </c>
      <c r="D22" s="65">
        <f>VLOOKUP($A22,'Return Data'!$B$7:$R$2700,9,0)</f>
        <v>7.9610000000000003</v>
      </c>
      <c r="E22" s="66">
        <f t="shared" si="0"/>
        <v>14</v>
      </c>
      <c r="F22" s="65">
        <f>VLOOKUP($A22,'Return Data'!$B$7:$R$2700,10,0)</f>
        <v>13.3933</v>
      </c>
      <c r="G22" s="66">
        <f t="shared" si="1"/>
        <v>3</v>
      </c>
      <c r="H22" s="65">
        <f>VLOOKUP($A22,'Return Data'!$B$7:$R$2700,11,0)</f>
        <v>12.2752</v>
      </c>
      <c r="I22" s="66">
        <f>RANK(H22,H$8:H$43,0)</f>
        <v>6</v>
      </c>
      <c r="J22" s="65">
        <f>VLOOKUP($A22,'Return Data'!$B$7:$R$2700,12,0)</f>
        <v>11.288600000000001</v>
      </c>
      <c r="K22" s="66">
        <f>RANK(J22,J$8:J$43,0)</f>
        <v>1</v>
      </c>
      <c r="L22" s="65">
        <f>VLOOKUP($A22,'Return Data'!$B$7:$R$2700,13,0)</f>
        <v>12.7555</v>
      </c>
      <c r="M22" s="66">
        <f>RANK(L22,L$8:L$43,0)</f>
        <v>5</v>
      </c>
      <c r="N22" s="65">
        <f>VLOOKUP($A22,'Return Data'!$B$7:$R$2700,17,0)</f>
        <v>11.7064</v>
      </c>
      <c r="O22" s="66">
        <f>RANK(N22,N$8:N$43,0)</f>
        <v>4</v>
      </c>
      <c r="P22" s="65">
        <f>VLOOKUP($A22,'Return Data'!$B$7:$R$2700,14,0)</f>
        <v>9.5679999999999996</v>
      </c>
      <c r="Q22" s="66">
        <f>RANK(P22,P$8:P$43,0)</f>
        <v>2</v>
      </c>
      <c r="R22" s="65">
        <f>VLOOKUP($A22,'Return Data'!$B$7:$R$2700,16,0)</f>
        <v>8.3099000000000007</v>
      </c>
      <c r="S22" s="67">
        <f t="shared" si="3"/>
        <v>14</v>
      </c>
    </row>
    <row r="23" spans="1:19" x14ac:dyDescent="0.3">
      <c r="A23" s="82" t="s">
        <v>1140</v>
      </c>
      <c r="B23" s="64">
        <f>VLOOKUP($A23,'Return Data'!$B$7:$R$2700,3,0)</f>
        <v>44174</v>
      </c>
      <c r="C23" s="65">
        <f>VLOOKUP($A23,'Return Data'!$B$7:$R$2700,4,0)</f>
        <v>57.9114</v>
      </c>
      <c r="D23" s="65">
        <f>VLOOKUP($A23,'Return Data'!$B$7:$R$2700,9,0)</f>
        <v>4.1275000000000004</v>
      </c>
      <c r="E23" s="66">
        <f t="shared" si="0"/>
        <v>31</v>
      </c>
      <c r="F23" s="65">
        <f>VLOOKUP($A23,'Return Data'!$B$7:$R$2700,10,0)</f>
        <v>6.5914999999999999</v>
      </c>
      <c r="G23" s="66">
        <f t="shared" si="1"/>
        <v>30</v>
      </c>
      <c r="H23" s="65">
        <f>VLOOKUP($A23,'Return Data'!$B$7:$R$2700,11,0)</f>
        <v>7.4036</v>
      </c>
      <c r="I23" s="66">
        <f>RANK(H23,H$8:H$43,0)</f>
        <v>21</v>
      </c>
      <c r="J23" s="65">
        <f>VLOOKUP($A23,'Return Data'!$B$7:$R$2700,12,0)</f>
        <v>6.9844999999999997</v>
      </c>
      <c r="K23" s="66">
        <f>RANK(J23,J$8:J$43,0)</f>
        <v>24</v>
      </c>
      <c r="L23" s="65">
        <f>VLOOKUP($A23,'Return Data'!$B$7:$R$2700,13,0)</f>
        <v>6.6877000000000004</v>
      </c>
      <c r="M23" s="66">
        <f>RANK(L23,L$8:L$43,0)</f>
        <v>27</v>
      </c>
      <c r="N23" s="65">
        <f>VLOOKUP($A23,'Return Data'!$B$7:$R$2700,17,0)</f>
        <v>7.4109999999999996</v>
      </c>
      <c r="O23" s="66">
        <f>RANK(N23,N$8:N$43,0)</f>
        <v>22</v>
      </c>
      <c r="P23" s="65">
        <f>VLOOKUP($A23,'Return Data'!$B$7:$R$2700,14,0)</f>
        <v>6.2194000000000003</v>
      </c>
      <c r="Q23" s="66">
        <f>RANK(P23,P$8:P$43,0)</f>
        <v>21</v>
      </c>
      <c r="R23" s="65">
        <f>VLOOKUP($A23,'Return Data'!$B$7:$R$2700,16,0)</f>
        <v>7.9382999999999999</v>
      </c>
      <c r="S23" s="67">
        <f t="shared" si="3"/>
        <v>19</v>
      </c>
    </row>
    <row r="24" spans="1:19" x14ac:dyDescent="0.3">
      <c r="A24" s="82" t="s">
        <v>1144</v>
      </c>
      <c r="B24" s="64">
        <f>VLOOKUP($A24,'Return Data'!$B$7:$R$2700,3,0)</f>
        <v>44174</v>
      </c>
      <c r="C24" s="65">
        <f>VLOOKUP($A24,'Return Data'!$B$7:$R$2700,4,0)</f>
        <v>28.0502</v>
      </c>
      <c r="D24" s="65">
        <f>VLOOKUP($A24,'Return Data'!$B$7:$R$2700,9,0)</f>
        <v>7.3132999999999999</v>
      </c>
      <c r="E24" s="66">
        <f t="shared" si="0"/>
        <v>15</v>
      </c>
      <c r="F24" s="65">
        <f>VLOOKUP($A24,'Return Data'!$B$7:$R$2700,10,0)</f>
        <v>9.6590000000000007</v>
      </c>
      <c r="G24" s="66">
        <f t="shared" si="1"/>
        <v>16</v>
      </c>
      <c r="H24" s="65">
        <f>VLOOKUP($A24,'Return Data'!$B$7:$R$2700,11,0)</f>
        <v>11.8606</v>
      </c>
      <c r="I24" s="66">
        <f>RANK(H24,H$8:H$43,0)</f>
        <v>7</v>
      </c>
      <c r="J24" s="65">
        <f>VLOOKUP($A24,'Return Data'!$B$7:$R$2700,12,0)</f>
        <v>10.627599999999999</v>
      </c>
      <c r="K24" s="66">
        <f>RANK(J24,J$8:J$43,0)</f>
        <v>3</v>
      </c>
      <c r="L24" s="65">
        <f>VLOOKUP($A24,'Return Data'!$B$7:$R$2700,13,0)</f>
        <v>11.829700000000001</v>
      </c>
      <c r="M24" s="66">
        <f>RANK(L24,L$8:L$43,0)</f>
        <v>10</v>
      </c>
      <c r="N24" s="65">
        <f>VLOOKUP($A24,'Return Data'!$B$7:$R$2700,17,0)</f>
        <v>0.54459999999999997</v>
      </c>
      <c r="O24" s="66">
        <f>RANK(N24,N$8:N$43,0)</f>
        <v>28</v>
      </c>
      <c r="P24" s="65">
        <f>VLOOKUP($A24,'Return Data'!$B$7:$R$2700,14,0)</f>
        <v>1.7505999999999999</v>
      </c>
      <c r="Q24" s="66">
        <f>RANK(P24,P$8:P$43,0)</f>
        <v>28</v>
      </c>
      <c r="R24" s="65">
        <f>VLOOKUP($A24,'Return Data'!$B$7:$R$2700,16,0)</f>
        <v>5.8807999999999998</v>
      </c>
      <c r="S24" s="67">
        <f t="shared" si="3"/>
        <v>32</v>
      </c>
    </row>
    <row r="25" spans="1:19" x14ac:dyDescent="0.3">
      <c r="A25" s="82" t="s">
        <v>1145</v>
      </c>
      <c r="B25" s="64">
        <f>VLOOKUP($A25,'Return Data'!$B$7:$R$2700,3,0)</f>
        <v>44174</v>
      </c>
      <c r="C25" s="65">
        <f>VLOOKUP($A25,'Return Data'!$B$7:$R$2700,4,0)</f>
        <v>0.7853</v>
      </c>
      <c r="D25" s="65">
        <f>VLOOKUP($A25,'Return Data'!$B$7:$R$2700,9,0)</f>
        <v>0</v>
      </c>
      <c r="E25" s="66">
        <f t="shared" si="0"/>
        <v>35</v>
      </c>
      <c r="F25" s="65">
        <f>VLOOKUP($A25,'Return Data'!$B$7:$R$2700,10,0)</f>
        <v>0</v>
      </c>
      <c r="G25" s="66">
        <f t="shared" si="1"/>
        <v>34</v>
      </c>
      <c r="H25" s="65">
        <f>VLOOKUP($A25,'Return Data'!$B$7:$R$2700,11,0)</f>
        <v>-2.5399999999999999E-2</v>
      </c>
      <c r="I25" s="66">
        <f>RANK(H25,H$8:H$43,0)</f>
        <v>35</v>
      </c>
      <c r="J25" s="65">
        <f>VLOOKUP($A25,'Return Data'!$B$7:$R$2700,12,0)</f>
        <v>-33.222999999999999</v>
      </c>
      <c r="K25" s="66">
        <f>RANK(J25,J$8:J$43,0)</f>
        <v>32</v>
      </c>
      <c r="L25" s="65">
        <f>VLOOKUP($A25,'Return Data'!$B$7:$R$2700,13,0)</f>
        <v>-39.893799999999999</v>
      </c>
      <c r="M25" s="66">
        <f>RANK(L25,L$8:L$43,0)</f>
        <v>32</v>
      </c>
      <c r="N25" s="65"/>
      <c r="O25" s="66"/>
      <c r="P25" s="65"/>
      <c r="Q25" s="66"/>
      <c r="R25" s="65">
        <f>VLOOKUP($A25,'Return Data'!$B$7:$R$2700,16,0)</f>
        <v>-29.315300000000001</v>
      </c>
      <c r="S25" s="67">
        <f t="shared" si="3"/>
        <v>36</v>
      </c>
    </row>
    <row r="26" spans="1:19" x14ac:dyDescent="0.3">
      <c r="A26" s="82" t="s">
        <v>1149</v>
      </c>
      <c r="B26" s="64">
        <f>VLOOKUP($A26,'Return Data'!$B$7:$R$2700,3,0)</f>
        <v>44174</v>
      </c>
      <c r="C26" s="65">
        <f>VLOOKUP($A26,'Return Data'!$B$7:$R$2700,4,0)</f>
        <v>0.1051</v>
      </c>
      <c r="D26" s="65">
        <f>VLOOKUP($A26,'Return Data'!$B$7:$R$2700,9,0)</f>
        <v>8.1577000000000002</v>
      </c>
      <c r="E26" s="66">
        <f t="shared" si="0"/>
        <v>13</v>
      </c>
      <c r="F26" s="65">
        <f>VLOOKUP($A26,'Return Data'!$B$7:$R$2700,10,0)</f>
        <v>8.5754999999999999</v>
      </c>
      <c r="G26" s="66">
        <f t="shared" si="1"/>
        <v>25</v>
      </c>
      <c r="H26" s="65">
        <f>VLOOKUP($A26,'Return Data'!$B$7:$R$2700,11,0)</f>
        <v>8.7149999999999999</v>
      </c>
      <c r="I26" s="66">
        <f>RANK(H26,H$8:H$43,0)</f>
        <v>14</v>
      </c>
      <c r="J26" s="65"/>
      <c r="K26" s="66"/>
      <c r="L26" s="65"/>
      <c r="M26" s="66"/>
      <c r="N26" s="65"/>
      <c r="O26" s="66"/>
      <c r="P26" s="65"/>
      <c r="Q26" s="66"/>
      <c r="R26" s="65">
        <f>VLOOKUP($A26,'Return Data'!$B$7:$R$2700,16,0)</f>
        <v>8.9337</v>
      </c>
      <c r="S26" s="67">
        <f t="shared" si="3"/>
        <v>7</v>
      </c>
    </row>
    <row r="27" spans="1:19" x14ac:dyDescent="0.3">
      <c r="A27" s="82" t="s">
        <v>1151</v>
      </c>
      <c r="B27" s="64">
        <f>VLOOKUP($A27,'Return Data'!$B$7:$R$2700,3,0)</f>
        <v>44174</v>
      </c>
      <c r="C27" s="65">
        <f>VLOOKUP($A27,'Return Data'!$B$7:$R$2700,4,0)</f>
        <v>14.023999999999999</v>
      </c>
      <c r="D27" s="65">
        <f>VLOOKUP($A27,'Return Data'!$B$7:$R$2700,9,0)</f>
        <v>4.9653</v>
      </c>
      <c r="E27" s="66">
        <f t="shared" si="0"/>
        <v>27</v>
      </c>
      <c r="F27" s="65">
        <f>VLOOKUP($A27,'Return Data'!$B$7:$R$2700,10,0)</f>
        <v>9.6746999999999996</v>
      </c>
      <c r="G27" s="66">
        <f t="shared" si="1"/>
        <v>15</v>
      </c>
      <c r="H27" s="65">
        <f>VLOOKUP($A27,'Return Data'!$B$7:$R$2700,11,0)</f>
        <v>1.3516999999999999</v>
      </c>
      <c r="I27" s="66">
        <f t="shared" ref="I27:I39" si="9">RANK(H27,H$8:H$43,0)</f>
        <v>31</v>
      </c>
      <c r="J27" s="65">
        <f>VLOOKUP($A27,'Return Data'!$B$7:$R$2700,12,0)</f>
        <v>3.1408999999999998</v>
      </c>
      <c r="K27" s="66">
        <f t="shared" ref="K27:K39" si="10">RANK(J27,J$8:J$43,0)</f>
        <v>29</v>
      </c>
      <c r="L27" s="65">
        <f>VLOOKUP($A27,'Return Data'!$B$7:$R$2700,13,0)</f>
        <v>7.5399999999999995E-2</v>
      </c>
      <c r="M27" s="66">
        <f t="shared" ref="M27:M39" si="11">RANK(L27,L$8:L$43,0)</f>
        <v>29</v>
      </c>
      <c r="N27" s="65">
        <f>VLOOKUP($A27,'Return Data'!$B$7:$R$2700,17,0)</f>
        <v>3.1234999999999999</v>
      </c>
      <c r="O27" s="66">
        <f t="shared" ref="O27:O39" si="12">RANK(N27,N$8:N$43,0)</f>
        <v>24</v>
      </c>
      <c r="P27" s="65">
        <f>VLOOKUP($A27,'Return Data'!$B$7:$R$2700,14,0)</f>
        <v>3.6572</v>
      </c>
      <c r="Q27" s="66">
        <f t="shared" ref="Q27:Q39" si="13">RANK(P27,P$8:P$43,0)</f>
        <v>23</v>
      </c>
      <c r="R27" s="65">
        <f>VLOOKUP($A27,'Return Data'!$B$7:$R$2700,16,0)</f>
        <v>6.1140999999999996</v>
      </c>
      <c r="S27" s="67">
        <f t="shared" si="3"/>
        <v>30</v>
      </c>
    </row>
    <row r="28" spans="1:19" x14ac:dyDescent="0.3">
      <c r="A28" s="82" t="s">
        <v>1154</v>
      </c>
      <c r="B28" s="64">
        <f>VLOOKUP($A28,'Return Data'!$B$7:$R$2700,3,0)</f>
        <v>44174</v>
      </c>
      <c r="C28" s="65">
        <f>VLOOKUP($A28,'Return Data'!$B$7:$R$2700,4,0)</f>
        <v>97.587000000000003</v>
      </c>
      <c r="D28" s="65">
        <f>VLOOKUP($A28,'Return Data'!$B$7:$R$2700,9,0)</f>
        <v>4.6406000000000001</v>
      </c>
      <c r="E28" s="66">
        <f t="shared" si="0"/>
        <v>29</v>
      </c>
      <c r="F28" s="65">
        <f>VLOOKUP($A28,'Return Data'!$B$7:$R$2700,10,0)</f>
        <v>10.261799999999999</v>
      </c>
      <c r="G28" s="66">
        <f t="shared" si="1"/>
        <v>13</v>
      </c>
      <c r="H28" s="65">
        <f>VLOOKUP($A28,'Return Data'!$B$7:$R$2700,11,0)</f>
        <v>10.7409</v>
      </c>
      <c r="I28" s="66">
        <f t="shared" si="9"/>
        <v>12</v>
      </c>
      <c r="J28" s="65">
        <f>VLOOKUP($A28,'Return Data'!$B$7:$R$2700,12,0)</f>
        <v>10.3687</v>
      </c>
      <c r="K28" s="66">
        <f t="shared" si="10"/>
        <v>4</v>
      </c>
      <c r="L28" s="65">
        <f>VLOOKUP($A28,'Return Data'!$B$7:$R$2700,13,0)</f>
        <v>12.773099999999999</v>
      </c>
      <c r="M28" s="66">
        <f t="shared" si="11"/>
        <v>4</v>
      </c>
      <c r="N28" s="65">
        <f>VLOOKUP($A28,'Return Data'!$B$7:$R$2700,17,0)</f>
        <v>11.257899999999999</v>
      </c>
      <c r="O28" s="66">
        <f t="shared" si="12"/>
        <v>8</v>
      </c>
      <c r="P28" s="65">
        <f>VLOOKUP($A28,'Return Data'!$B$7:$R$2700,14,0)</f>
        <v>8.6525999999999996</v>
      </c>
      <c r="Q28" s="66">
        <f t="shared" si="13"/>
        <v>8</v>
      </c>
      <c r="R28" s="65">
        <f>VLOOKUP($A28,'Return Data'!$B$7:$R$2700,16,0)</f>
        <v>9.4799000000000007</v>
      </c>
      <c r="S28" s="67">
        <f t="shared" si="3"/>
        <v>3</v>
      </c>
    </row>
    <row r="29" spans="1:19" x14ac:dyDescent="0.3">
      <c r="A29" s="82" t="s">
        <v>1157</v>
      </c>
      <c r="B29" s="64">
        <f>VLOOKUP($A29,'Return Data'!$B$7:$R$2700,3,0)</f>
        <v>44174</v>
      </c>
      <c r="C29" s="65">
        <f>VLOOKUP($A29,'Return Data'!$B$7:$R$2700,4,0)</f>
        <v>45.355600000000003</v>
      </c>
      <c r="D29" s="65">
        <f>VLOOKUP($A29,'Return Data'!$B$7:$R$2700,9,0)</f>
        <v>3.6052</v>
      </c>
      <c r="E29" s="66">
        <f t="shared" si="0"/>
        <v>32</v>
      </c>
      <c r="F29" s="65">
        <f>VLOOKUP($A29,'Return Data'!$B$7:$R$2700,10,0)</f>
        <v>8.3872999999999998</v>
      </c>
      <c r="G29" s="66">
        <f t="shared" si="1"/>
        <v>27</v>
      </c>
      <c r="H29" s="65">
        <f>VLOOKUP($A29,'Return Data'!$B$7:$R$2700,11,0)</f>
        <v>7.1649000000000003</v>
      </c>
      <c r="I29" s="66">
        <f t="shared" si="9"/>
        <v>25</v>
      </c>
      <c r="J29" s="65">
        <f>VLOOKUP($A29,'Return Data'!$B$7:$R$2700,12,0)</f>
        <v>8.3324999999999996</v>
      </c>
      <c r="K29" s="66">
        <f t="shared" si="10"/>
        <v>15</v>
      </c>
      <c r="L29" s="65">
        <f>VLOOKUP($A29,'Return Data'!$B$7:$R$2700,13,0)</f>
        <v>10.3292</v>
      </c>
      <c r="M29" s="66">
        <f t="shared" si="11"/>
        <v>16</v>
      </c>
      <c r="N29" s="65">
        <f>VLOOKUP($A29,'Return Data'!$B$7:$R$2700,17,0)</f>
        <v>10.3729</v>
      </c>
      <c r="O29" s="66">
        <f t="shared" si="12"/>
        <v>11</v>
      </c>
      <c r="P29" s="65">
        <f>VLOOKUP($A29,'Return Data'!$B$7:$R$2700,14,0)</f>
        <v>8.1971000000000007</v>
      </c>
      <c r="Q29" s="66">
        <f t="shared" si="13"/>
        <v>11</v>
      </c>
      <c r="R29" s="65">
        <f>VLOOKUP($A29,'Return Data'!$B$7:$R$2700,16,0)</f>
        <v>8.6446000000000005</v>
      </c>
      <c r="S29" s="67">
        <f t="shared" si="3"/>
        <v>10</v>
      </c>
    </row>
    <row r="30" spans="1:19" x14ac:dyDescent="0.3">
      <c r="A30" s="82" t="s">
        <v>1158</v>
      </c>
      <c r="B30" s="64">
        <f>VLOOKUP($A30,'Return Data'!$B$7:$R$2700,3,0)</f>
        <v>44174</v>
      </c>
      <c r="C30" s="65">
        <f>VLOOKUP($A30,'Return Data'!$B$7:$R$2700,4,0)</f>
        <v>46.699199999999998</v>
      </c>
      <c r="D30" s="65">
        <f>VLOOKUP($A30,'Return Data'!$B$7:$R$2700,9,0)</f>
        <v>7.1833999999999998</v>
      </c>
      <c r="E30" s="66">
        <f t="shared" si="0"/>
        <v>17</v>
      </c>
      <c r="F30" s="65">
        <f>VLOOKUP($A30,'Return Data'!$B$7:$R$2700,10,0)</f>
        <v>8.9968000000000004</v>
      </c>
      <c r="G30" s="66">
        <f t="shared" si="1"/>
        <v>22</v>
      </c>
      <c r="H30" s="65">
        <f>VLOOKUP($A30,'Return Data'!$B$7:$R$2700,11,0)</f>
        <v>8.0024999999999995</v>
      </c>
      <c r="I30" s="66">
        <f t="shared" si="9"/>
        <v>18</v>
      </c>
      <c r="J30" s="65">
        <f>VLOOKUP($A30,'Return Data'!$B$7:$R$2700,12,0)</f>
        <v>7.0472000000000001</v>
      </c>
      <c r="K30" s="66">
        <f t="shared" si="10"/>
        <v>23</v>
      </c>
      <c r="L30" s="65">
        <f>VLOOKUP($A30,'Return Data'!$B$7:$R$2700,13,0)</f>
        <v>9.8425999999999991</v>
      </c>
      <c r="M30" s="66">
        <f t="shared" si="11"/>
        <v>19</v>
      </c>
      <c r="N30" s="65">
        <f>VLOOKUP($A30,'Return Data'!$B$7:$R$2700,17,0)</f>
        <v>9.1241000000000003</v>
      </c>
      <c r="O30" s="66">
        <f t="shared" si="12"/>
        <v>17</v>
      </c>
      <c r="P30" s="65">
        <f>VLOOKUP($A30,'Return Data'!$B$7:$R$2700,14,0)</f>
        <v>6.7355</v>
      </c>
      <c r="Q30" s="66">
        <f t="shared" si="13"/>
        <v>20</v>
      </c>
      <c r="R30" s="65">
        <f>VLOOKUP($A30,'Return Data'!$B$7:$R$2700,16,0)</f>
        <v>7.9046000000000003</v>
      </c>
      <c r="S30" s="67">
        <f t="shared" si="3"/>
        <v>21</v>
      </c>
    </row>
    <row r="31" spans="1:19" x14ac:dyDescent="0.3">
      <c r="A31" s="82" t="s">
        <v>1160</v>
      </c>
      <c r="B31" s="64">
        <f>VLOOKUP($A31,'Return Data'!$B$7:$R$2700,3,0)</f>
        <v>44174</v>
      </c>
      <c r="C31" s="65">
        <f>VLOOKUP($A31,'Return Data'!$B$7:$R$2700,4,0)</f>
        <v>34.705100000000002</v>
      </c>
      <c r="D31" s="65">
        <f>VLOOKUP($A31,'Return Data'!$B$7:$R$2700,9,0)</f>
        <v>7.2472000000000003</v>
      </c>
      <c r="E31" s="66">
        <f t="shared" si="0"/>
        <v>16</v>
      </c>
      <c r="F31" s="65">
        <f>VLOOKUP($A31,'Return Data'!$B$7:$R$2700,10,0)</f>
        <v>9.6008999999999993</v>
      </c>
      <c r="G31" s="66">
        <f t="shared" si="1"/>
        <v>18</v>
      </c>
      <c r="H31" s="65">
        <f>VLOOKUP($A31,'Return Data'!$B$7:$R$2700,11,0)</f>
        <v>6.0731000000000002</v>
      </c>
      <c r="I31" s="66">
        <f t="shared" si="9"/>
        <v>29</v>
      </c>
      <c r="J31" s="65">
        <f>VLOOKUP($A31,'Return Data'!$B$7:$R$2700,12,0)</f>
        <v>6.6485000000000003</v>
      </c>
      <c r="K31" s="66">
        <f t="shared" si="10"/>
        <v>26</v>
      </c>
      <c r="L31" s="65">
        <f>VLOOKUP($A31,'Return Data'!$B$7:$R$2700,13,0)</f>
        <v>9.4734999999999996</v>
      </c>
      <c r="M31" s="66">
        <f t="shared" si="11"/>
        <v>21</v>
      </c>
      <c r="N31" s="65">
        <f>VLOOKUP($A31,'Return Data'!$B$7:$R$2700,17,0)</f>
        <v>9.8132999999999999</v>
      </c>
      <c r="O31" s="66">
        <f t="shared" si="12"/>
        <v>14</v>
      </c>
      <c r="P31" s="65">
        <f>VLOOKUP($A31,'Return Data'!$B$7:$R$2700,14,0)</f>
        <v>7.6835000000000004</v>
      </c>
      <c r="Q31" s="66">
        <f t="shared" si="13"/>
        <v>15</v>
      </c>
      <c r="R31" s="65">
        <f>VLOOKUP($A31,'Return Data'!$B$7:$R$2700,16,0)</f>
        <v>7.1528</v>
      </c>
      <c r="S31" s="67">
        <f t="shared" si="3"/>
        <v>28</v>
      </c>
    </row>
    <row r="32" spans="1:19" x14ac:dyDescent="0.3">
      <c r="A32" s="82" t="s">
        <v>1162</v>
      </c>
      <c r="B32" s="64">
        <f>VLOOKUP($A32,'Return Data'!$B$7:$R$2700,3,0)</f>
        <v>44174</v>
      </c>
      <c r="C32" s="65">
        <f>VLOOKUP($A32,'Return Data'!$B$7:$R$2700,4,0)</f>
        <v>30.93</v>
      </c>
      <c r="D32" s="65">
        <f>VLOOKUP($A32,'Return Data'!$B$7:$R$2700,9,0)</f>
        <v>6.1954000000000002</v>
      </c>
      <c r="E32" s="66">
        <f t="shared" si="0"/>
        <v>23</v>
      </c>
      <c r="F32" s="65">
        <f>VLOOKUP($A32,'Return Data'!$B$7:$R$2700,10,0)</f>
        <v>9.6273999999999997</v>
      </c>
      <c r="G32" s="66">
        <f t="shared" si="1"/>
        <v>17</v>
      </c>
      <c r="H32" s="65">
        <f>VLOOKUP($A32,'Return Data'!$B$7:$R$2700,11,0)</f>
        <v>11.064299999999999</v>
      </c>
      <c r="I32" s="66">
        <f t="shared" si="9"/>
        <v>11</v>
      </c>
      <c r="J32" s="65">
        <f>VLOOKUP($A32,'Return Data'!$B$7:$R$2700,12,0)</f>
        <v>10.8071</v>
      </c>
      <c r="K32" s="66">
        <f t="shared" si="10"/>
        <v>2</v>
      </c>
      <c r="L32" s="65">
        <f>VLOOKUP($A32,'Return Data'!$B$7:$R$2700,13,0)</f>
        <v>11.8596</v>
      </c>
      <c r="M32" s="66">
        <f t="shared" si="11"/>
        <v>9</v>
      </c>
      <c r="N32" s="65">
        <f>VLOOKUP($A32,'Return Data'!$B$7:$R$2700,17,0)</f>
        <v>11.481</v>
      </c>
      <c r="O32" s="66">
        <f t="shared" si="12"/>
        <v>5</v>
      </c>
      <c r="P32" s="65">
        <f>VLOOKUP($A32,'Return Data'!$B$7:$R$2700,14,0)</f>
        <v>8.7241</v>
      </c>
      <c r="Q32" s="66">
        <f t="shared" si="13"/>
        <v>6</v>
      </c>
      <c r="R32" s="65">
        <f>VLOOKUP($A32,'Return Data'!$B$7:$R$2700,16,0)</f>
        <v>9.6</v>
      </c>
      <c r="S32" s="67">
        <f t="shared" si="3"/>
        <v>2</v>
      </c>
    </row>
    <row r="33" spans="1:19" x14ac:dyDescent="0.3">
      <c r="A33" s="82" t="s">
        <v>1165</v>
      </c>
      <c r="B33" s="64">
        <f>VLOOKUP($A33,'Return Data'!$B$7:$R$2700,3,0)</f>
        <v>44174</v>
      </c>
      <c r="C33" s="65">
        <f>VLOOKUP($A33,'Return Data'!$B$7:$R$2700,4,0)</f>
        <v>53.578899999999997</v>
      </c>
      <c r="D33" s="65">
        <f>VLOOKUP($A33,'Return Data'!$B$7:$R$2700,9,0)</f>
        <v>6.5751999999999997</v>
      </c>
      <c r="E33" s="66">
        <f t="shared" si="0"/>
        <v>21</v>
      </c>
      <c r="F33" s="65">
        <f>VLOOKUP($A33,'Return Data'!$B$7:$R$2700,10,0)</f>
        <v>11.545500000000001</v>
      </c>
      <c r="G33" s="66">
        <f t="shared" si="1"/>
        <v>9</v>
      </c>
      <c r="H33" s="65">
        <f>VLOOKUP($A33,'Return Data'!$B$7:$R$2700,11,0)</f>
        <v>6.8906000000000001</v>
      </c>
      <c r="I33" s="66">
        <f t="shared" si="9"/>
        <v>26</v>
      </c>
      <c r="J33" s="65">
        <f>VLOOKUP($A33,'Return Data'!$B$7:$R$2700,12,0)</f>
        <v>9.1161999999999992</v>
      </c>
      <c r="K33" s="66">
        <f t="shared" si="10"/>
        <v>11</v>
      </c>
      <c r="L33" s="65">
        <f>VLOOKUP($A33,'Return Data'!$B$7:$R$2700,13,0)</f>
        <v>12.486599999999999</v>
      </c>
      <c r="M33" s="66">
        <f t="shared" si="11"/>
        <v>7</v>
      </c>
      <c r="N33" s="65">
        <f>VLOOKUP($A33,'Return Data'!$B$7:$R$2700,17,0)</f>
        <v>11.22</v>
      </c>
      <c r="O33" s="66">
        <f t="shared" si="12"/>
        <v>9</v>
      </c>
      <c r="P33" s="65">
        <f>VLOOKUP($A33,'Return Data'!$B$7:$R$2700,14,0)</f>
        <v>8.9367999999999999</v>
      </c>
      <c r="Q33" s="66">
        <f t="shared" si="13"/>
        <v>4</v>
      </c>
      <c r="R33" s="65">
        <f>VLOOKUP($A33,'Return Data'!$B$7:$R$2700,16,0)</f>
        <v>8.5678999999999998</v>
      </c>
      <c r="S33" s="67">
        <f t="shared" si="3"/>
        <v>11</v>
      </c>
    </row>
    <row r="34" spans="1:19" x14ac:dyDescent="0.3">
      <c r="A34" s="82" t="s">
        <v>1166</v>
      </c>
      <c r="B34" s="64">
        <f>VLOOKUP($A34,'Return Data'!$B$7:$R$2700,3,0)</f>
        <v>44174</v>
      </c>
      <c r="C34" s="65">
        <f>VLOOKUP($A34,'Return Data'!$B$7:$R$2700,4,0)</f>
        <v>50.17</v>
      </c>
      <c r="D34" s="65">
        <f>VLOOKUP($A34,'Return Data'!$B$7:$R$2700,9,0)</f>
        <v>3.0754999999999999</v>
      </c>
      <c r="E34" s="66">
        <f t="shared" si="0"/>
        <v>33</v>
      </c>
      <c r="F34" s="65">
        <f>VLOOKUP($A34,'Return Data'!$B$7:$R$2700,10,0)</f>
        <v>7.0716000000000001</v>
      </c>
      <c r="G34" s="66">
        <f t="shared" si="1"/>
        <v>29</v>
      </c>
      <c r="H34" s="65">
        <f>VLOOKUP($A34,'Return Data'!$B$7:$R$2700,11,0)</f>
        <v>8.1975999999999996</v>
      </c>
      <c r="I34" s="66">
        <f t="shared" si="9"/>
        <v>17</v>
      </c>
      <c r="J34" s="65">
        <f>VLOOKUP($A34,'Return Data'!$B$7:$R$2700,12,0)</f>
        <v>8.3726000000000003</v>
      </c>
      <c r="K34" s="66">
        <f t="shared" si="10"/>
        <v>14</v>
      </c>
      <c r="L34" s="65">
        <f>VLOOKUP($A34,'Return Data'!$B$7:$R$2700,13,0)</f>
        <v>10.4726</v>
      </c>
      <c r="M34" s="66">
        <f t="shared" si="11"/>
        <v>15</v>
      </c>
      <c r="N34" s="65">
        <f>VLOOKUP($A34,'Return Data'!$B$7:$R$2700,17,0)</f>
        <v>1.3268</v>
      </c>
      <c r="O34" s="66">
        <f t="shared" si="12"/>
        <v>27</v>
      </c>
      <c r="P34" s="65">
        <f>VLOOKUP($A34,'Return Data'!$B$7:$R$2700,14,0)</f>
        <v>2.1623000000000001</v>
      </c>
      <c r="Q34" s="66">
        <f t="shared" si="13"/>
        <v>26</v>
      </c>
      <c r="R34" s="65">
        <f>VLOOKUP($A34,'Return Data'!$B$7:$R$2700,16,0)</f>
        <v>6.4325000000000001</v>
      </c>
      <c r="S34" s="67">
        <f t="shared" si="3"/>
        <v>29</v>
      </c>
    </row>
    <row r="35" spans="1:19" x14ac:dyDescent="0.3">
      <c r="A35" s="82" t="s">
        <v>1169</v>
      </c>
      <c r="B35" s="64">
        <f>VLOOKUP($A35,'Return Data'!$B$7:$R$2700,3,0)</f>
        <v>44174</v>
      </c>
      <c r="C35" s="65">
        <f>VLOOKUP($A35,'Return Data'!$B$7:$R$2700,4,0)</f>
        <v>61.032200000000003</v>
      </c>
      <c r="D35" s="65">
        <f>VLOOKUP($A35,'Return Data'!$B$7:$R$2700,9,0)</f>
        <v>17.563300000000002</v>
      </c>
      <c r="E35" s="66">
        <f t="shared" si="0"/>
        <v>3</v>
      </c>
      <c r="F35" s="65">
        <f>VLOOKUP($A35,'Return Data'!$B$7:$R$2700,10,0)</f>
        <v>12.856400000000001</v>
      </c>
      <c r="G35" s="66">
        <f t="shared" si="1"/>
        <v>7</v>
      </c>
      <c r="H35" s="65">
        <f>VLOOKUP($A35,'Return Data'!$B$7:$R$2700,11,0)</f>
        <v>9.5619999999999994</v>
      </c>
      <c r="I35" s="66">
        <f t="shared" si="9"/>
        <v>13</v>
      </c>
      <c r="J35" s="65">
        <f>VLOOKUP($A35,'Return Data'!$B$7:$R$2700,12,0)</f>
        <v>10.235900000000001</v>
      </c>
      <c r="K35" s="66">
        <f t="shared" si="10"/>
        <v>5</v>
      </c>
      <c r="L35" s="65">
        <f>VLOOKUP($A35,'Return Data'!$B$7:$R$2700,13,0)</f>
        <v>13.063000000000001</v>
      </c>
      <c r="M35" s="66">
        <f t="shared" si="11"/>
        <v>3</v>
      </c>
      <c r="N35" s="65">
        <f>VLOOKUP($A35,'Return Data'!$B$7:$R$2700,17,0)</f>
        <v>11.3649</v>
      </c>
      <c r="O35" s="66">
        <f t="shared" si="12"/>
        <v>7</v>
      </c>
      <c r="P35" s="65">
        <f>VLOOKUP($A35,'Return Data'!$B$7:$R$2700,14,0)</f>
        <v>8.7073</v>
      </c>
      <c r="Q35" s="66">
        <f t="shared" si="13"/>
        <v>7</v>
      </c>
      <c r="R35" s="65">
        <f>VLOOKUP($A35,'Return Data'!$B$7:$R$2700,16,0)</f>
        <v>8.9708000000000006</v>
      </c>
      <c r="S35" s="67">
        <f t="shared" si="3"/>
        <v>5</v>
      </c>
    </row>
    <row r="36" spans="1:19" x14ac:dyDescent="0.3">
      <c r="A36" s="82" t="s">
        <v>1170</v>
      </c>
      <c r="B36" s="64">
        <f>VLOOKUP($A36,'Return Data'!$B$7:$R$2700,3,0)</f>
        <v>44174</v>
      </c>
      <c r="C36" s="65">
        <f>VLOOKUP($A36,'Return Data'!$B$7:$R$2700,4,0)</f>
        <v>57.077399999999997</v>
      </c>
      <c r="D36" s="65">
        <f>VLOOKUP($A36,'Return Data'!$B$7:$R$2700,9,0)</f>
        <v>4.9547999999999996</v>
      </c>
      <c r="E36" s="66">
        <f t="shared" si="0"/>
        <v>28</v>
      </c>
      <c r="F36" s="65">
        <f>VLOOKUP($A36,'Return Data'!$B$7:$R$2700,10,0)</f>
        <v>6.0019</v>
      </c>
      <c r="G36" s="66">
        <f t="shared" si="1"/>
        <v>31</v>
      </c>
      <c r="H36" s="65">
        <f>VLOOKUP($A36,'Return Data'!$B$7:$R$2700,11,0)</f>
        <v>5.5228999999999999</v>
      </c>
      <c r="I36" s="66">
        <f t="shared" si="9"/>
        <v>30</v>
      </c>
      <c r="J36" s="65">
        <f>VLOOKUP($A36,'Return Data'!$B$7:$R$2700,12,0)</f>
        <v>6.8338999999999999</v>
      </c>
      <c r="K36" s="66">
        <f t="shared" si="10"/>
        <v>25</v>
      </c>
      <c r="L36" s="65">
        <f>VLOOKUP($A36,'Return Data'!$B$7:$R$2700,13,0)</f>
        <v>9.3602000000000007</v>
      </c>
      <c r="M36" s="66">
        <f t="shared" si="11"/>
        <v>22</v>
      </c>
      <c r="N36" s="65">
        <f>VLOOKUP($A36,'Return Data'!$B$7:$R$2700,17,0)</f>
        <v>9.4761000000000006</v>
      </c>
      <c r="O36" s="66">
        <f t="shared" si="12"/>
        <v>16</v>
      </c>
      <c r="P36" s="65">
        <f>VLOOKUP($A36,'Return Data'!$B$7:$R$2700,14,0)</f>
        <v>7.4702000000000002</v>
      </c>
      <c r="Q36" s="66">
        <f t="shared" si="13"/>
        <v>17</v>
      </c>
      <c r="R36" s="65">
        <f>VLOOKUP($A36,'Return Data'!$B$7:$R$2700,16,0)</f>
        <v>8.3129000000000008</v>
      </c>
      <c r="S36" s="67">
        <f t="shared" si="3"/>
        <v>13</v>
      </c>
    </row>
    <row r="37" spans="1:19" x14ac:dyDescent="0.3">
      <c r="A37" s="82" t="s">
        <v>1172</v>
      </c>
      <c r="B37" s="64">
        <f>VLOOKUP($A37,'Return Data'!$B$7:$R$2700,3,0)</f>
        <v>44174</v>
      </c>
      <c r="C37" s="65">
        <f>VLOOKUP($A37,'Return Data'!$B$7:$R$2700,4,0)</f>
        <v>71.214699999999993</v>
      </c>
      <c r="D37" s="65">
        <f>VLOOKUP($A37,'Return Data'!$B$7:$R$2700,9,0)</f>
        <v>5.54</v>
      </c>
      <c r="E37" s="66">
        <f t="shared" si="0"/>
        <v>25</v>
      </c>
      <c r="F37" s="65">
        <f>VLOOKUP($A37,'Return Data'!$B$7:$R$2700,10,0)</f>
        <v>9.5076999999999998</v>
      </c>
      <c r="G37" s="66">
        <f t="shared" si="1"/>
        <v>19</v>
      </c>
      <c r="H37" s="65">
        <f>VLOOKUP($A37,'Return Data'!$B$7:$R$2700,11,0)</f>
        <v>7.2157</v>
      </c>
      <c r="I37" s="66">
        <f t="shared" si="9"/>
        <v>24</v>
      </c>
      <c r="J37" s="65">
        <f>VLOOKUP($A37,'Return Data'!$B$7:$R$2700,12,0)</f>
        <v>7.7925000000000004</v>
      </c>
      <c r="K37" s="66">
        <f t="shared" si="10"/>
        <v>19</v>
      </c>
      <c r="L37" s="65">
        <f>VLOOKUP($A37,'Return Data'!$B$7:$R$2700,13,0)</f>
        <v>11.306900000000001</v>
      </c>
      <c r="M37" s="66">
        <f t="shared" si="11"/>
        <v>11</v>
      </c>
      <c r="N37" s="65">
        <f>VLOOKUP($A37,'Return Data'!$B$7:$R$2700,17,0)</f>
        <v>11.4237</v>
      </c>
      <c r="O37" s="66">
        <f t="shared" si="12"/>
        <v>6</v>
      </c>
      <c r="P37" s="65">
        <f>VLOOKUP($A37,'Return Data'!$B$7:$R$2700,14,0)</f>
        <v>8.8797999999999995</v>
      </c>
      <c r="Q37" s="66">
        <f t="shared" si="13"/>
        <v>5</v>
      </c>
      <c r="R37" s="65">
        <f>VLOOKUP($A37,'Return Data'!$B$7:$R$2700,16,0)</f>
        <v>8.9431999999999992</v>
      </c>
      <c r="S37" s="67">
        <f t="shared" si="3"/>
        <v>6</v>
      </c>
    </row>
    <row r="38" spans="1:19" x14ac:dyDescent="0.3">
      <c r="A38" s="82" t="s">
        <v>1175</v>
      </c>
      <c r="B38" s="64">
        <f>VLOOKUP($A38,'Return Data'!$B$7:$R$2700,3,0)</f>
        <v>44174</v>
      </c>
      <c r="C38" s="65">
        <f>VLOOKUP($A38,'Return Data'!$B$7:$R$2700,4,0)</f>
        <v>54.686100000000003</v>
      </c>
      <c r="D38" s="65">
        <f>VLOOKUP($A38,'Return Data'!$B$7:$R$2700,9,0)</f>
        <v>6.4257</v>
      </c>
      <c r="E38" s="66">
        <f t="shared" si="0"/>
        <v>22</v>
      </c>
      <c r="F38" s="65">
        <f>VLOOKUP($A38,'Return Data'!$B$7:$R$2700,10,0)</f>
        <v>11.0611</v>
      </c>
      <c r="G38" s="66">
        <f t="shared" si="1"/>
        <v>11</v>
      </c>
      <c r="H38" s="65">
        <f>VLOOKUP($A38,'Return Data'!$B$7:$R$2700,11,0)</f>
        <v>11.242599999999999</v>
      </c>
      <c r="I38" s="66">
        <f t="shared" si="9"/>
        <v>9</v>
      </c>
      <c r="J38" s="65">
        <f>VLOOKUP($A38,'Return Data'!$B$7:$R$2700,12,0)</f>
        <v>10.167400000000001</v>
      </c>
      <c r="K38" s="66">
        <f t="shared" si="10"/>
        <v>6</v>
      </c>
      <c r="L38" s="65">
        <f>VLOOKUP($A38,'Return Data'!$B$7:$R$2700,13,0)</f>
        <v>13.585599999999999</v>
      </c>
      <c r="M38" s="66">
        <f t="shared" si="11"/>
        <v>2</v>
      </c>
      <c r="N38" s="65">
        <f>VLOOKUP($A38,'Return Data'!$B$7:$R$2700,17,0)</f>
        <v>11.7987</v>
      </c>
      <c r="O38" s="66">
        <f t="shared" si="12"/>
        <v>3</v>
      </c>
      <c r="P38" s="65">
        <f>VLOOKUP($A38,'Return Data'!$B$7:$R$2700,14,0)</f>
        <v>9.0615000000000006</v>
      </c>
      <c r="Q38" s="66">
        <f t="shared" si="13"/>
        <v>3</v>
      </c>
      <c r="R38" s="65">
        <f>VLOOKUP($A38,'Return Data'!$B$7:$R$2700,16,0)</f>
        <v>7.9794</v>
      </c>
      <c r="S38" s="67">
        <f t="shared" si="3"/>
        <v>18</v>
      </c>
    </row>
    <row r="39" spans="1:19" x14ac:dyDescent="0.3">
      <c r="A39" s="82" t="s">
        <v>1177</v>
      </c>
      <c r="B39" s="64">
        <f>VLOOKUP($A39,'Return Data'!$B$7:$R$2700,3,0)</f>
        <v>44174</v>
      </c>
      <c r="C39" s="65">
        <f>VLOOKUP($A39,'Return Data'!$B$7:$R$2700,4,0)</f>
        <v>65.193200000000004</v>
      </c>
      <c r="D39" s="65">
        <f>VLOOKUP($A39,'Return Data'!$B$7:$R$2700,9,0)</f>
        <v>4.4898999999999996</v>
      </c>
      <c r="E39" s="66">
        <f t="shared" si="0"/>
        <v>30</v>
      </c>
      <c r="F39" s="65">
        <f>VLOOKUP($A39,'Return Data'!$B$7:$R$2700,10,0)</f>
        <v>9.1143999999999998</v>
      </c>
      <c r="G39" s="66">
        <f t="shared" si="1"/>
        <v>21</v>
      </c>
      <c r="H39" s="65">
        <f>VLOOKUP($A39,'Return Data'!$B$7:$R$2700,11,0)</f>
        <v>11.175800000000001</v>
      </c>
      <c r="I39" s="66">
        <f t="shared" si="9"/>
        <v>10</v>
      </c>
      <c r="J39" s="65">
        <f>VLOOKUP($A39,'Return Data'!$B$7:$R$2700,12,0)</f>
        <v>9.9168000000000003</v>
      </c>
      <c r="K39" s="66">
        <f t="shared" si="10"/>
        <v>7</v>
      </c>
      <c r="L39" s="65">
        <f>VLOOKUP($A39,'Return Data'!$B$7:$R$2700,13,0)</f>
        <v>12.177199999999999</v>
      </c>
      <c r="M39" s="66">
        <f t="shared" si="11"/>
        <v>8</v>
      </c>
      <c r="N39" s="65">
        <f>VLOOKUP($A39,'Return Data'!$B$7:$R$2700,17,0)</f>
        <v>10.494400000000001</v>
      </c>
      <c r="O39" s="66">
        <f t="shared" si="12"/>
        <v>10</v>
      </c>
      <c r="P39" s="65">
        <f>VLOOKUP($A39,'Return Data'!$B$7:$R$2700,14,0)</f>
        <v>7.5298999999999996</v>
      </c>
      <c r="Q39" s="66">
        <f t="shared" si="13"/>
        <v>16</v>
      </c>
      <c r="R39" s="65">
        <f>VLOOKUP($A39,'Return Data'!$B$7:$R$2700,16,0)</f>
        <v>8.2560000000000002</v>
      </c>
      <c r="S39" s="67">
        <f t="shared" si="3"/>
        <v>15</v>
      </c>
    </row>
    <row r="40" spans="1:19" x14ac:dyDescent="0.3">
      <c r="A40" s="82" t="s">
        <v>1179</v>
      </c>
      <c r="B40" s="64">
        <f>VLOOKUP($A40,'Return Data'!$B$7:$R$2700,3,0)</f>
        <v>44174</v>
      </c>
      <c r="C40" s="65">
        <f>VLOOKUP($A40,'Return Data'!$B$7:$R$2700,4,0)</f>
        <v>2.0495999999999999</v>
      </c>
      <c r="D40" s="65">
        <f>VLOOKUP($A40,'Return Data'!$B$7:$R$2700,9,0)</f>
        <v>8.3676999999999992</v>
      </c>
      <c r="E40" s="66">
        <f t="shared" si="0"/>
        <v>11</v>
      </c>
      <c r="F40" s="65">
        <f>VLOOKUP($A40,'Return Data'!$B$7:$R$2700,10,0)</f>
        <v>8.4727999999999994</v>
      </c>
      <c r="G40" s="66">
        <f t="shared" si="1"/>
        <v>26</v>
      </c>
      <c r="H40" s="65">
        <f>VLOOKUP($A40,'Return Data'!$B$7:$R$2700,11,0)</f>
        <v>8.6719000000000008</v>
      </c>
      <c r="I40" s="66">
        <f>RANK(H40,H$8:H$43,0)</f>
        <v>16</v>
      </c>
      <c r="J40" s="65"/>
      <c r="K40" s="66"/>
      <c r="L40" s="65"/>
      <c r="M40" s="66"/>
      <c r="N40" s="65"/>
      <c r="O40" s="66"/>
      <c r="P40" s="65"/>
      <c r="Q40" s="66"/>
      <c r="R40" s="65">
        <f>VLOOKUP($A40,'Return Data'!$B$7:$R$2700,16,0)</f>
        <v>8.8742999999999999</v>
      </c>
      <c r="S40" s="67">
        <f t="shared" si="3"/>
        <v>8</v>
      </c>
    </row>
    <row r="41" spans="1:19" x14ac:dyDescent="0.3">
      <c r="A41" s="82" t="s">
        <v>1181</v>
      </c>
      <c r="B41" s="64">
        <f>VLOOKUP($A41,'Return Data'!$B$7:$R$2700,3,0)</f>
        <v>44174</v>
      </c>
      <c r="C41" s="65">
        <f>VLOOKUP($A41,'Return Data'!$B$7:$R$2700,4,0)</f>
        <v>50.575299999999999</v>
      </c>
      <c r="D41" s="65">
        <f>VLOOKUP($A41,'Return Data'!$B$7:$R$2700,9,0)</f>
        <v>2.9903</v>
      </c>
      <c r="E41" s="66">
        <f t="shared" si="0"/>
        <v>34</v>
      </c>
      <c r="F41" s="65">
        <f>VLOOKUP($A41,'Return Data'!$B$7:$R$2700,10,0)</f>
        <v>5.8888999999999996</v>
      </c>
      <c r="G41" s="66">
        <f t="shared" si="1"/>
        <v>32</v>
      </c>
      <c r="H41" s="65">
        <f>VLOOKUP($A41,'Return Data'!$B$7:$R$2700,11,0)</f>
        <v>6.5984999999999996</v>
      </c>
      <c r="I41" s="66">
        <f>RANK(H41,H$8:H$43,0)</f>
        <v>28</v>
      </c>
      <c r="J41" s="65">
        <f>VLOOKUP($A41,'Return Data'!$B$7:$R$2700,12,0)</f>
        <v>8.3095999999999997</v>
      </c>
      <c r="K41" s="66">
        <f>RANK(J41,J$8:J$43,0)</f>
        <v>16</v>
      </c>
      <c r="L41" s="65">
        <f>VLOOKUP($A41,'Return Data'!$B$7:$R$2700,13,0)</f>
        <v>1.5263</v>
      </c>
      <c r="M41" s="66">
        <f>RANK(L41,L$8:L$43,0)</f>
        <v>28</v>
      </c>
      <c r="N41" s="65">
        <f>VLOOKUP($A41,'Return Data'!$B$7:$R$2700,17,0)</f>
        <v>-2.1955</v>
      </c>
      <c r="O41" s="66">
        <f>RANK(N41,N$8:N$43,0)</f>
        <v>30</v>
      </c>
      <c r="P41" s="65">
        <f>VLOOKUP($A41,'Return Data'!$B$7:$R$2700,14,0)</f>
        <v>-0.76759999999999995</v>
      </c>
      <c r="Q41" s="66">
        <f>RANK(P41,P$8:P$43,0)</f>
        <v>29</v>
      </c>
      <c r="R41" s="65">
        <f>VLOOKUP($A41,'Return Data'!$B$7:$R$2700,16,0)</f>
        <v>7.4710999999999999</v>
      </c>
      <c r="S41" s="67">
        <f t="shared" si="3"/>
        <v>26</v>
      </c>
    </row>
    <row r="42" spans="1:19" x14ac:dyDescent="0.3">
      <c r="A42" s="82" t="s">
        <v>1036</v>
      </c>
      <c r="B42" s="64">
        <f>VLOOKUP($A42,'Return Data'!$B$7:$R$2700,3,0)</f>
        <v>44174</v>
      </c>
      <c r="C42" s="65">
        <f>VLOOKUP($A42,'Return Data'!$B$7:$R$2700,4,0)</f>
        <v>72.009200000000007</v>
      </c>
      <c r="D42" s="65">
        <f>VLOOKUP($A42,'Return Data'!$B$7:$R$2700,9,0)</f>
        <v>5.1905000000000001</v>
      </c>
      <c r="E42" s="66">
        <f t="shared" si="0"/>
        <v>26</v>
      </c>
      <c r="F42" s="65">
        <f>VLOOKUP($A42,'Return Data'!$B$7:$R$2700,10,0)</f>
        <v>9.4954999999999998</v>
      </c>
      <c r="G42" s="66">
        <f t="shared" si="1"/>
        <v>20</v>
      </c>
      <c r="H42" s="65">
        <f>VLOOKUP($A42,'Return Data'!$B$7:$R$2700,11,0)</f>
        <v>7.2390999999999996</v>
      </c>
      <c r="I42" s="66">
        <f>RANK(H42,H$8:H$43,0)</f>
        <v>23</v>
      </c>
      <c r="J42" s="65">
        <f>VLOOKUP($A42,'Return Data'!$B$7:$R$2700,12,0)</f>
        <v>7.6513999999999998</v>
      </c>
      <c r="K42" s="66">
        <f>RANK(J42,J$8:J$43,0)</f>
        <v>21</v>
      </c>
      <c r="L42" s="65">
        <f>VLOOKUP($A42,'Return Data'!$B$7:$R$2700,13,0)</f>
        <v>12.752800000000001</v>
      </c>
      <c r="M42" s="66">
        <f>RANK(L42,L$8:L$43,0)</f>
        <v>6</v>
      </c>
      <c r="N42" s="65">
        <f>VLOOKUP($A42,'Return Data'!$B$7:$R$2700,17,0)</f>
        <v>12.1221</v>
      </c>
      <c r="O42" s="66">
        <f>RANK(N42,N$8:N$43,0)</f>
        <v>2</v>
      </c>
      <c r="P42" s="65">
        <f>VLOOKUP($A42,'Return Data'!$B$7:$R$2700,14,0)</f>
        <v>9.7437000000000005</v>
      </c>
      <c r="Q42" s="66">
        <f>RANK(P42,P$8:P$43,0)</f>
        <v>1</v>
      </c>
      <c r="R42" s="65">
        <f>VLOOKUP($A42,'Return Data'!$B$7:$R$2700,16,0)</f>
        <v>9.1981999999999999</v>
      </c>
      <c r="S42" s="67">
        <f t="shared" si="3"/>
        <v>4</v>
      </c>
    </row>
    <row r="43" spans="1:19" x14ac:dyDescent="0.3">
      <c r="A43" s="82" t="s">
        <v>1038</v>
      </c>
      <c r="B43" s="64">
        <f>VLOOKUP($A43,'Return Data'!$B$7:$R$2700,3,0)</f>
        <v>44174</v>
      </c>
      <c r="C43" s="65">
        <f>VLOOKUP($A43,'Return Data'!$B$7:$R$2700,4,0)</f>
        <v>13.819699999999999</v>
      </c>
      <c r="D43" s="65">
        <f>VLOOKUP($A43,'Return Data'!$B$7:$R$2700,9,0)</f>
        <v>13.8728</v>
      </c>
      <c r="E43" s="66">
        <f t="shared" si="0"/>
        <v>5</v>
      </c>
      <c r="F43" s="65">
        <f>VLOOKUP($A43,'Return Data'!$B$7:$R$2700,10,0)</f>
        <v>8.8609000000000009</v>
      </c>
      <c r="G43" s="66">
        <f t="shared" si="1"/>
        <v>24</v>
      </c>
      <c r="H43" s="65">
        <f>VLOOKUP($A43,'Return Data'!$B$7:$R$2700,11,0)</f>
        <v>7.3628999999999998</v>
      </c>
      <c r="I43" s="66">
        <f>RANK(H43,H$8:H$43,0)</f>
        <v>22</v>
      </c>
      <c r="J43" s="65">
        <f>VLOOKUP($A43,'Return Data'!$B$7:$R$2700,12,0)</f>
        <v>6.3776000000000002</v>
      </c>
      <c r="K43" s="66">
        <f>RANK(J43,J$8:J$43,0)</f>
        <v>27</v>
      </c>
      <c r="L43" s="65">
        <f>VLOOKUP($A43,'Return Data'!$B$7:$R$2700,13,0)</f>
        <v>14.263999999999999</v>
      </c>
      <c r="M43" s="66">
        <f>RANK(L43,L$8:L$43,0)</f>
        <v>1</v>
      </c>
      <c r="N43" s="65">
        <f>VLOOKUP($A43,'Return Data'!$B$7:$R$2700,17,0)</f>
        <v>13.463900000000001</v>
      </c>
      <c r="O43" s="66">
        <f>RANK(N43,N$8:N$43,0)</f>
        <v>1</v>
      </c>
      <c r="P43" s="65"/>
      <c r="Q43" s="66"/>
      <c r="R43" s="65">
        <f>VLOOKUP($A43,'Return Data'!$B$7:$R$2700,16,0)</f>
        <v>14.2392</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8.3027277777777773</v>
      </c>
      <c r="E45" s="88"/>
      <c r="F45" s="89">
        <f>AVERAGE(F8:F43)</f>
        <v>9.2690361111111113</v>
      </c>
      <c r="G45" s="88"/>
      <c r="H45" s="89">
        <f>AVERAGE(H8:H43)</f>
        <v>8.2627138888888894</v>
      </c>
      <c r="I45" s="88"/>
      <c r="J45" s="89">
        <f>AVERAGE(J8:J43)</f>
        <v>5.1992030303030301</v>
      </c>
      <c r="K45" s="88"/>
      <c r="L45" s="89">
        <f>AVERAGE(L8:L43)</f>
        <v>6.9771625000000004</v>
      </c>
      <c r="M45" s="88"/>
      <c r="N45" s="89">
        <f>AVERAGE(N8:N43)</f>
        <v>7.2410838709677412</v>
      </c>
      <c r="O45" s="88"/>
      <c r="P45" s="89">
        <f>AVERAGE(P8:P43)</f>
        <v>6.0616266666666672</v>
      </c>
      <c r="Q45" s="88"/>
      <c r="R45" s="89">
        <f>AVERAGE(R8:R43)</f>
        <v>5.9552888888888882</v>
      </c>
      <c r="S45" s="90"/>
    </row>
    <row r="46" spans="1:19" x14ac:dyDescent="0.3">
      <c r="A46" s="87" t="s">
        <v>28</v>
      </c>
      <c r="B46" s="88"/>
      <c r="C46" s="88"/>
      <c r="D46" s="89">
        <f>MIN(D8:D43)</f>
        <v>0</v>
      </c>
      <c r="E46" s="88"/>
      <c r="F46" s="89">
        <f>MIN(F8:F43)</f>
        <v>-10.228400000000001</v>
      </c>
      <c r="G46" s="88"/>
      <c r="H46" s="89">
        <f>MIN(H8:H43)</f>
        <v>-0.74280000000000002</v>
      </c>
      <c r="I46" s="88"/>
      <c r="J46" s="89">
        <f>MIN(J8:J43)</f>
        <v>-34.417900000000003</v>
      </c>
      <c r="K46" s="88"/>
      <c r="L46" s="89">
        <f>MIN(L8:L43)</f>
        <v>-39.893799999999999</v>
      </c>
      <c r="M46" s="88"/>
      <c r="N46" s="89">
        <f>MIN(N8:N43)</f>
        <v>-14.0512</v>
      </c>
      <c r="O46" s="88"/>
      <c r="P46" s="89">
        <f>MIN(P8:P43)</f>
        <v>-8.4932999999999996</v>
      </c>
      <c r="Q46" s="88"/>
      <c r="R46" s="89">
        <f>MIN(R8:R43)</f>
        <v>-29.315300000000001</v>
      </c>
      <c r="S46" s="90"/>
    </row>
    <row r="47" spans="1:19" ht="15" thickBot="1" x14ac:dyDescent="0.35">
      <c r="A47" s="91" t="s">
        <v>29</v>
      </c>
      <c r="B47" s="92"/>
      <c r="C47" s="92"/>
      <c r="D47" s="93">
        <f>MAX(D8:D43)</f>
        <v>37.955100000000002</v>
      </c>
      <c r="E47" s="92"/>
      <c r="F47" s="93">
        <f>MAX(F8:F43)</f>
        <v>31.0015</v>
      </c>
      <c r="G47" s="92"/>
      <c r="H47" s="93">
        <f>MAX(H8:H43)</f>
        <v>21.662199999999999</v>
      </c>
      <c r="I47" s="92"/>
      <c r="J47" s="93">
        <f>MAX(J8:J43)</f>
        <v>11.288600000000001</v>
      </c>
      <c r="K47" s="92"/>
      <c r="L47" s="93">
        <f>MAX(L8:L43)</f>
        <v>14.263999999999999</v>
      </c>
      <c r="M47" s="92"/>
      <c r="N47" s="93">
        <f>MAX(N8:N43)</f>
        <v>13.463900000000001</v>
      </c>
      <c r="O47" s="92"/>
      <c r="P47" s="93">
        <f>MAX(P8:P43)</f>
        <v>9.7437000000000005</v>
      </c>
      <c r="Q47" s="92"/>
      <c r="R47" s="93">
        <f>MAX(R8:R43)</f>
        <v>14.2392</v>
      </c>
      <c r="S47" s="94"/>
    </row>
    <row r="48" spans="1:19" x14ac:dyDescent="0.3">
      <c r="A48" s="112" t="s">
        <v>433</v>
      </c>
    </row>
    <row r="49" spans="1:1" x14ac:dyDescent="0.3">
      <c r="A49" s="14" t="s">
        <v>340</v>
      </c>
    </row>
  </sheetData>
  <sheetProtection algorithmName="SHA-512" hashValue="0e9kyCwQk3GDyN8prys5geVG9ojXnTvBKdikwGNpoNVUlgxfaR6KDHFf6ks3F9CdlDfneezmfgVC/Slshrb1Tg==" saltValue="4/edXRANZeOT+eJT9hsde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ACE42C2-4446-4831-B07E-18DDA1FCEC0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9E6EA-122C-4B67-BB6F-04E19A618DFE}">
  <sheetPr codeName="Sheet17"/>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1647</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973</v>
      </c>
      <c r="B8" s="64">
        <f>VLOOKUP($A8,'Return Data'!$B$7:$R$2700,3,0)</f>
        <v>44174</v>
      </c>
      <c r="C8" s="65">
        <f>VLOOKUP($A8,'Return Data'!$B$7:$R$2700,4,0)</f>
        <v>275.43</v>
      </c>
      <c r="D8" s="65">
        <f>VLOOKUP($A8,'Return Data'!$B$7:$R$2700,10,0)</f>
        <v>20.401299999999999</v>
      </c>
      <c r="E8" s="66">
        <f>RANK(D8,D$8:D$36,0)</f>
        <v>7</v>
      </c>
      <c r="F8" s="65">
        <f>VLOOKUP($A8,'Return Data'!$B$7:$R$2700,11,0)</f>
        <v>34.447899999999997</v>
      </c>
      <c r="G8" s="66">
        <f>RANK(F8,F$8:F$36,0)</f>
        <v>6</v>
      </c>
      <c r="H8" s="65">
        <f>VLOOKUP($A8,'Return Data'!$B$7:$R$2700,12,0)</f>
        <v>26.686900000000001</v>
      </c>
      <c r="I8" s="66">
        <f>RANK(H8,H$8:H$36,0)</f>
        <v>11</v>
      </c>
      <c r="J8" s="65">
        <f>VLOOKUP($A8,'Return Data'!$B$7:$R$2700,13,0)</f>
        <v>13.085100000000001</v>
      </c>
      <c r="K8" s="66">
        <f>RANK(J8,J$8:J$36,0)</f>
        <v>20</v>
      </c>
      <c r="L8" s="65">
        <f>VLOOKUP($A8,'Return Data'!$B$7:$R$2700,17,0)</f>
        <v>11.1869</v>
      </c>
      <c r="M8" s="66">
        <f>RANK(L8,L$8:L$36,0)</f>
        <v>22</v>
      </c>
      <c r="N8" s="65">
        <f>VLOOKUP($A8,'Return Data'!$B$7:$R$2700,14,0)</f>
        <v>6.7602000000000002</v>
      </c>
      <c r="O8" s="66">
        <f>RANK(N8,N$8:N$36,0)</f>
        <v>21</v>
      </c>
      <c r="P8" s="65">
        <f>VLOOKUP($A8,'Return Data'!$B$7:$R$2700,15,0)</f>
        <v>11.891299999999999</v>
      </c>
      <c r="Q8" s="66">
        <f>RANK(P8,P$8:P$36,0)</f>
        <v>17</v>
      </c>
      <c r="R8" s="65">
        <f>VLOOKUP($A8,'Return Data'!$B$7:$R$2700,16,0)</f>
        <v>13.571300000000001</v>
      </c>
      <c r="S8" s="67">
        <f>RANK(R8,R$8:R$36,0)</f>
        <v>10</v>
      </c>
    </row>
    <row r="9" spans="1:20" x14ac:dyDescent="0.3">
      <c r="A9" s="63" t="s">
        <v>974</v>
      </c>
      <c r="B9" s="64">
        <f>VLOOKUP($A9,'Return Data'!$B$7:$R$2700,3,0)</f>
        <v>44174</v>
      </c>
      <c r="C9" s="65">
        <f>VLOOKUP($A9,'Return Data'!$B$7:$R$2700,4,0)</f>
        <v>40.29</v>
      </c>
      <c r="D9" s="65">
        <f>VLOOKUP($A9,'Return Data'!$B$7:$R$2700,10,0)</f>
        <v>19.910699999999999</v>
      </c>
      <c r="E9" s="66">
        <f t="shared" ref="E9:E36" si="0">RANK(D9,D$8:D$36,0)</f>
        <v>11</v>
      </c>
      <c r="F9" s="65">
        <f>VLOOKUP($A9,'Return Data'!$B$7:$R$2700,11,0)</f>
        <v>31.666699999999999</v>
      </c>
      <c r="G9" s="66">
        <f t="shared" ref="G9:G36" si="1">RANK(F9,F$8:F$36,0)</f>
        <v>12</v>
      </c>
      <c r="H9" s="65">
        <f>VLOOKUP($A9,'Return Data'!$B$7:$R$2700,12,0)</f>
        <v>21.906199999999998</v>
      </c>
      <c r="I9" s="66">
        <f t="shared" ref="I9:I36" si="2">RANK(H9,H$8:H$36,0)</f>
        <v>24</v>
      </c>
      <c r="J9" s="65">
        <f>VLOOKUP($A9,'Return Data'!$B$7:$R$2700,13,0)</f>
        <v>17.979500000000002</v>
      </c>
      <c r="K9" s="66">
        <f t="shared" ref="K9:K36" si="3">RANK(J9,J$8:J$36,0)</f>
        <v>3</v>
      </c>
      <c r="L9" s="65">
        <f>VLOOKUP($A9,'Return Data'!$B$7:$R$2700,17,0)</f>
        <v>18.6279</v>
      </c>
      <c r="M9" s="66">
        <f t="shared" ref="M9:M36" si="4">RANK(L9,L$8:L$36,0)</f>
        <v>2</v>
      </c>
      <c r="N9" s="65">
        <f>VLOOKUP($A9,'Return Data'!$B$7:$R$2700,14,0)</f>
        <v>15.512</v>
      </c>
      <c r="O9" s="66">
        <f t="shared" ref="O9:O36" si="5">RANK(N9,N$8:N$36,0)</f>
        <v>1</v>
      </c>
      <c r="P9" s="65">
        <f>VLOOKUP($A9,'Return Data'!$B$7:$R$2700,15,0)</f>
        <v>16.4861</v>
      </c>
      <c r="Q9" s="66">
        <f t="shared" ref="Q9:Q36" si="6">RANK(P9,P$8:P$36,0)</f>
        <v>1</v>
      </c>
      <c r="R9" s="65">
        <f>VLOOKUP($A9,'Return Data'!$B$7:$R$2700,16,0)</f>
        <v>16.255700000000001</v>
      </c>
      <c r="S9" s="67">
        <f t="shared" ref="S9:S36" si="7">RANK(R9,R$8:R$36,0)</f>
        <v>2</v>
      </c>
    </row>
    <row r="10" spans="1:20" x14ac:dyDescent="0.3">
      <c r="A10" s="63" t="s">
        <v>977</v>
      </c>
      <c r="B10" s="64">
        <f>VLOOKUP($A10,'Return Data'!$B$7:$R$2700,3,0)</f>
        <v>44174</v>
      </c>
      <c r="C10" s="65">
        <f>VLOOKUP($A10,'Return Data'!$B$7:$R$2700,4,0)</f>
        <v>18.09</v>
      </c>
      <c r="D10" s="65">
        <f>VLOOKUP($A10,'Return Data'!$B$7:$R$2700,10,0)</f>
        <v>19.013200000000001</v>
      </c>
      <c r="E10" s="66">
        <f t="shared" si="0"/>
        <v>17</v>
      </c>
      <c r="F10" s="65">
        <f>VLOOKUP($A10,'Return Data'!$B$7:$R$2700,11,0)</f>
        <v>30.708100000000002</v>
      </c>
      <c r="G10" s="66">
        <f t="shared" si="1"/>
        <v>22</v>
      </c>
      <c r="H10" s="65">
        <f>VLOOKUP($A10,'Return Data'!$B$7:$R$2700,12,0)</f>
        <v>24.244499999999999</v>
      </c>
      <c r="I10" s="66">
        <f t="shared" si="2"/>
        <v>19</v>
      </c>
      <c r="J10" s="65">
        <f>VLOOKUP($A10,'Return Data'!$B$7:$R$2700,13,0)</f>
        <v>14.3489</v>
      </c>
      <c r="K10" s="66">
        <f t="shared" si="3"/>
        <v>12</v>
      </c>
      <c r="L10" s="65">
        <f>VLOOKUP($A10,'Return Data'!$B$7:$R$2700,17,0)</f>
        <v>13.8154</v>
      </c>
      <c r="M10" s="66">
        <f t="shared" si="4"/>
        <v>14</v>
      </c>
      <c r="N10" s="65">
        <f>VLOOKUP($A10,'Return Data'!$B$7:$R$2700,14,0)</f>
        <v>8.2372999999999994</v>
      </c>
      <c r="O10" s="66">
        <f t="shared" si="5"/>
        <v>16</v>
      </c>
      <c r="P10" s="65">
        <f>VLOOKUP($A10,'Return Data'!$B$7:$R$2700,15,0)</f>
        <v>11.019399999999999</v>
      </c>
      <c r="Q10" s="66">
        <f t="shared" si="6"/>
        <v>21</v>
      </c>
      <c r="R10" s="65">
        <f>VLOOKUP($A10,'Return Data'!$B$7:$R$2700,16,0)</f>
        <v>10.836499999999999</v>
      </c>
      <c r="S10" s="67">
        <f t="shared" si="7"/>
        <v>26</v>
      </c>
    </row>
    <row r="11" spans="1:20" x14ac:dyDescent="0.3">
      <c r="A11" s="63" t="s">
        <v>979</v>
      </c>
      <c r="B11" s="64">
        <f>VLOOKUP($A11,'Return Data'!$B$7:$R$2700,3,0)</f>
        <v>44174</v>
      </c>
      <c r="C11" s="65">
        <f>VLOOKUP($A11,'Return Data'!$B$7:$R$2700,4,0)</f>
        <v>120.36</v>
      </c>
      <c r="D11" s="65">
        <f>VLOOKUP($A11,'Return Data'!$B$7:$R$2700,10,0)</f>
        <v>19.168299999999999</v>
      </c>
      <c r="E11" s="66">
        <f t="shared" si="0"/>
        <v>15</v>
      </c>
      <c r="F11" s="65">
        <f>VLOOKUP($A11,'Return Data'!$B$7:$R$2700,11,0)</f>
        <v>30.259699999999999</v>
      </c>
      <c r="G11" s="66">
        <f t="shared" si="1"/>
        <v>24</v>
      </c>
      <c r="H11" s="65">
        <f>VLOOKUP($A11,'Return Data'!$B$7:$R$2700,12,0)</f>
        <v>26.19</v>
      </c>
      <c r="I11" s="66">
        <f t="shared" si="2"/>
        <v>12</v>
      </c>
      <c r="J11" s="65">
        <f>VLOOKUP($A11,'Return Data'!$B$7:$R$2700,13,0)</f>
        <v>16.368600000000001</v>
      </c>
      <c r="K11" s="66">
        <f t="shared" si="3"/>
        <v>7</v>
      </c>
      <c r="L11" s="65">
        <f>VLOOKUP($A11,'Return Data'!$B$7:$R$2700,17,0)</f>
        <v>17.595800000000001</v>
      </c>
      <c r="M11" s="66">
        <f t="shared" si="4"/>
        <v>3</v>
      </c>
      <c r="N11" s="65">
        <f>VLOOKUP($A11,'Return Data'!$B$7:$R$2700,14,0)</f>
        <v>10.680999999999999</v>
      </c>
      <c r="O11" s="66">
        <f t="shared" si="5"/>
        <v>4</v>
      </c>
      <c r="P11" s="65">
        <f>VLOOKUP($A11,'Return Data'!$B$7:$R$2700,15,0)</f>
        <v>12.911300000000001</v>
      </c>
      <c r="Q11" s="66">
        <f t="shared" si="6"/>
        <v>9</v>
      </c>
      <c r="R11" s="65">
        <f>VLOOKUP($A11,'Return Data'!$B$7:$R$2700,16,0)</f>
        <v>14.8941</v>
      </c>
      <c r="S11" s="67">
        <f t="shared" si="7"/>
        <v>3</v>
      </c>
    </row>
    <row r="12" spans="1:20" x14ac:dyDescent="0.3">
      <c r="A12" s="63" t="s">
        <v>980</v>
      </c>
      <c r="B12" s="64">
        <f>VLOOKUP($A12,'Return Data'!$B$7:$R$2700,3,0)</f>
        <v>44174</v>
      </c>
      <c r="C12" s="65">
        <f>VLOOKUP($A12,'Return Data'!$B$7:$R$2700,4,0)</f>
        <v>34.950000000000003</v>
      </c>
      <c r="D12" s="65">
        <f>VLOOKUP($A12,'Return Data'!$B$7:$R$2700,10,0)</f>
        <v>18.756399999999999</v>
      </c>
      <c r="E12" s="66">
        <f t="shared" si="0"/>
        <v>19</v>
      </c>
      <c r="F12" s="65">
        <f>VLOOKUP($A12,'Return Data'!$B$7:$R$2700,11,0)</f>
        <v>31.886800000000001</v>
      </c>
      <c r="G12" s="66">
        <f t="shared" si="1"/>
        <v>11</v>
      </c>
      <c r="H12" s="65">
        <f>VLOOKUP($A12,'Return Data'!$B$7:$R$2700,12,0)</f>
        <v>28.492599999999999</v>
      </c>
      <c r="I12" s="66">
        <f t="shared" si="2"/>
        <v>3</v>
      </c>
      <c r="J12" s="65">
        <f>VLOOKUP($A12,'Return Data'!$B$7:$R$2700,13,0)</f>
        <v>22.0321</v>
      </c>
      <c r="K12" s="66">
        <f t="shared" si="3"/>
        <v>1</v>
      </c>
      <c r="L12" s="65">
        <f>VLOOKUP($A12,'Return Data'!$B$7:$R$2700,17,0)</f>
        <v>19.838799999999999</v>
      </c>
      <c r="M12" s="66">
        <f t="shared" si="4"/>
        <v>1</v>
      </c>
      <c r="N12" s="65">
        <f>VLOOKUP($A12,'Return Data'!$B$7:$R$2700,14,0)</f>
        <v>14.6236</v>
      </c>
      <c r="O12" s="66">
        <f t="shared" si="5"/>
        <v>2</v>
      </c>
      <c r="P12" s="65">
        <f>VLOOKUP($A12,'Return Data'!$B$7:$R$2700,15,0)</f>
        <v>15.8703</v>
      </c>
      <c r="Q12" s="66">
        <f t="shared" si="6"/>
        <v>2</v>
      </c>
      <c r="R12" s="65">
        <f>VLOOKUP($A12,'Return Data'!$B$7:$R$2700,16,0)</f>
        <v>14.3833</v>
      </c>
      <c r="S12" s="67">
        <f t="shared" si="7"/>
        <v>5</v>
      </c>
    </row>
    <row r="13" spans="1:20" x14ac:dyDescent="0.3">
      <c r="A13" s="63" t="s">
        <v>982</v>
      </c>
      <c r="B13" s="64">
        <f>VLOOKUP($A13,'Return Data'!$B$7:$R$2700,3,0)</f>
        <v>44174</v>
      </c>
      <c r="C13" s="65">
        <f>VLOOKUP($A13,'Return Data'!$B$7:$R$2700,4,0)</f>
        <v>246.83099999999999</v>
      </c>
      <c r="D13" s="65">
        <f>VLOOKUP($A13,'Return Data'!$B$7:$R$2700,10,0)</f>
        <v>19.118300000000001</v>
      </c>
      <c r="E13" s="66">
        <f t="shared" si="0"/>
        <v>16</v>
      </c>
      <c r="F13" s="65">
        <f>VLOOKUP($A13,'Return Data'!$B$7:$R$2700,11,0)</f>
        <v>30.763100000000001</v>
      </c>
      <c r="G13" s="66">
        <f t="shared" si="1"/>
        <v>20</v>
      </c>
      <c r="H13" s="65">
        <f>VLOOKUP($A13,'Return Data'!$B$7:$R$2700,12,0)</f>
        <v>19.515699999999999</v>
      </c>
      <c r="I13" s="66">
        <f t="shared" si="2"/>
        <v>28</v>
      </c>
      <c r="J13" s="65">
        <f>VLOOKUP($A13,'Return Data'!$B$7:$R$2700,13,0)</f>
        <v>7.1032000000000002</v>
      </c>
      <c r="K13" s="66">
        <f t="shared" si="3"/>
        <v>27</v>
      </c>
      <c r="L13" s="65">
        <f>VLOOKUP($A13,'Return Data'!$B$7:$R$2700,17,0)</f>
        <v>10.906499999999999</v>
      </c>
      <c r="M13" s="66">
        <f t="shared" si="4"/>
        <v>24</v>
      </c>
      <c r="N13" s="65">
        <f>VLOOKUP($A13,'Return Data'!$B$7:$R$2700,14,0)</f>
        <v>6.6977000000000002</v>
      </c>
      <c r="O13" s="66">
        <f t="shared" si="5"/>
        <v>22</v>
      </c>
      <c r="P13" s="65">
        <f>VLOOKUP($A13,'Return Data'!$B$7:$R$2700,15,0)</f>
        <v>10.4312</v>
      </c>
      <c r="Q13" s="66">
        <f t="shared" si="6"/>
        <v>25</v>
      </c>
      <c r="R13" s="65">
        <f>VLOOKUP($A13,'Return Data'!$B$7:$R$2700,16,0)</f>
        <v>10.564299999999999</v>
      </c>
      <c r="S13" s="67">
        <f t="shared" si="7"/>
        <v>27</v>
      </c>
    </row>
    <row r="14" spans="1:20" x14ac:dyDescent="0.3">
      <c r="A14" s="63" t="s">
        <v>985</v>
      </c>
      <c r="B14" s="64">
        <f>VLOOKUP($A14,'Return Data'!$B$7:$R$2700,3,0)</f>
        <v>44174</v>
      </c>
      <c r="C14" s="65">
        <f>VLOOKUP($A14,'Return Data'!$B$7:$R$2700,4,0)</f>
        <v>45.61</v>
      </c>
      <c r="D14" s="65">
        <f>VLOOKUP($A14,'Return Data'!$B$7:$R$2700,10,0)</f>
        <v>19.429200000000002</v>
      </c>
      <c r="E14" s="66">
        <f t="shared" si="0"/>
        <v>13</v>
      </c>
      <c r="F14" s="65">
        <f>VLOOKUP($A14,'Return Data'!$B$7:$R$2700,11,0)</f>
        <v>34.503100000000003</v>
      </c>
      <c r="G14" s="66">
        <f t="shared" si="1"/>
        <v>5</v>
      </c>
      <c r="H14" s="65">
        <f>VLOOKUP($A14,'Return Data'!$B$7:$R$2700,12,0)</f>
        <v>26.764900000000001</v>
      </c>
      <c r="I14" s="66">
        <f t="shared" si="2"/>
        <v>10</v>
      </c>
      <c r="J14" s="65">
        <f>VLOOKUP($A14,'Return Data'!$B$7:$R$2700,13,0)</f>
        <v>17.249400000000001</v>
      </c>
      <c r="K14" s="66">
        <f t="shared" si="3"/>
        <v>5</v>
      </c>
      <c r="L14" s="65">
        <f>VLOOKUP($A14,'Return Data'!$B$7:$R$2700,17,0)</f>
        <v>15.0967</v>
      </c>
      <c r="M14" s="66">
        <f t="shared" si="4"/>
        <v>7</v>
      </c>
      <c r="N14" s="65">
        <f>VLOOKUP($A14,'Return Data'!$B$7:$R$2700,14,0)</f>
        <v>11.1005</v>
      </c>
      <c r="O14" s="66">
        <f t="shared" si="5"/>
        <v>3</v>
      </c>
      <c r="P14" s="65">
        <f>VLOOKUP($A14,'Return Data'!$B$7:$R$2700,15,0)</f>
        <v>13.545</v>
      </c>
      <c r="Q14" s="66">
        <f t="shared" si="6"/>
        <v>5</v>
      </c>
      <c r="R14" s="65">
        <f>VLOOKUP($A14,'Return Data'!$B$7:$R$2700,16,0)</f>
        <v>13.836</v>
      </c>
      <c r="S14" s="67">
        <f t="shared" si="7"/>
        <v>8</v>
      </c>
    </row>
    <row r="15" spans="1:20" x14ac:dyDescent="0.3">
      <c r="A15" s="63" t="s">
        <v>987</v>
      </c>
      <c r="B15" s="64">
        <f>VLOOKUP($A15,'Return Data'!$B$7:$R$2700,3,0)</f>
        <v>44174</v>
      </c>
      <c r="C15" s="65">
        <f>VLOOKUP($A15,'Return Data'!$B$7:$R$2700,4,0)</f>
        <v>29.197900000000001</v>
      </c>
      <c r="D15" s="65">
        <f>VLOOKUP($A15,'Return Data'!$B$7:$R$2700,10,0)</f>
        <v>18.480699999999999</v>
      </c>
      <c r="E15" s="66">
        <f t="shared" si="0"/>
        <v>22</v>
      </c>
      <c r="F15" s="65">
        <f>VLOOKUP($A15,'Return Data'!$B$7:$R$2700,11,0)</f>
        <v>31.319199999999999</v>
      </c>
      <c r="G15" s="66">
        <f t="shared" si="1"/>
        <v>17</v>
      </c>
      <c r="H15" s="65">
        <f>VLOOKUP($A15,'Return Data'!$B$7:$R$2700,12,0)</f>
        <v>24.861699999999999</v>
      </c>
      <c r="I15" s="66">
        <f t="shared" si="2"/>
        <v>18</v>
      </c>
      <c r="J15" s="65">
        <f>VLOOKUP($A15,'Return Data'!$B$7:$R$2700,13,0)</f>
        <v>12.422000000000001</v>
      </c>
      <c r="K15" s="66">
        <f t="shared" si="3"/>
        <v>21</v>
      </c>
      <c r="L15" s="65">
        <f>VLOOKUP($A15,'Return Data'!$B$7:$R$2700,17,0)</f>
        <v>12.9001</v>
      </c>
      <c r="M15" s="66">
        <f t="shared" si="4"/>
        <v>16</v>
      </c>
      <c r="N15" s="65">
        <f>VLOOKUP($A15,'Return Data'!$B$7:$R$2700,14,0)</f>
        <v>6.6958000000000002</v>
      </c>
      <c r="O15" s="66">
        <f t="shared" si="5"/>
        <v>23</v>
      </c>
      <c r="P15" s="65">
        <f>VLOOKUP($A15,'Return Data'!$B$7:$R$2700,15,0)</f>
        <v>12.049899999999999</v>
      </c>
      <c r="Q15" s="66">
        <f t="shared" si="6"/>
        <v>16</v>
      </c>
      <c r="R15" s="65">
        <f>VLOOKUP($A15,'Return Data'!$B$7:$R$2700,16,0)</f>
        <v>12.031599999999999</v>
      </c>
      <c r="S15" s="67">
        <f t="shared" si="7"/>
        <v>19</v>
      </c>
    </row>
    <row r="16" spans="1:20" x14ac:dyDescent="0.3">
      <c r="A16" s="63" t="s">
        <v>989</v>
      </c>
      <c r="B16" s="64">
        <f>VLOOKUP($A16,'Return Data'!$B$7:$R$2700,3,0)</f>
        <v>44174</v>
      </c>
      <c r="C16" s="65">
        <f>VLOOKUP($A16,'Return Data'!$B$7:$R$2700,4,0)</f>
        <v>563.29150000000004</v>
      </c>
      <c r="D16" s="65">
        <f>VLOOKUP($A16,'Return Data'!$B$7:$R$2700,10,0)</f>
        <v>25.874400000000001</v>
      </c>
      <c r="E16" s="66">
        <f t="shared" si="0"/>
        <v>1</v>
      </c>
      <c r="F16" s="65">
        <f>VLOOKUP($A16,'Return Data'!$B$7:$R$2700,11,0)</f>
        <v>30.0641</v>
      </c>
      <c r="G16" s="66">
        <f t="shared" si="1"/>
        <v>26</v>
      </c>
      <c r="H16" s="65">
        <f>VLOOKUP($A16,'Return Data'!$B$7:$R$2700,12,0)</f>
        <v>28.119599999999998</v>
      </c>
      <c r="I16" s="66">
        <f t="shared" si="2"/>
        <v>4</v>
      </c>
      <c r="J16" s="65">
        <f>VLOOKUP($A16,'Return Data'!$B$7:$R$2700,13,0)</f>
        <v>14.7508</v>
      </c>
      <c r="K16" s="66">
        <f t="shared" si="3"/>
        <v>10</v>
      </c>
      <c r="L16" s="65">
        <f>VLOOKUP($A16,'Return Data'!$B$7:$R$2700,17,0)</f>
        <v>11.118399999999999</v>
      </c>
      <c r="M16" s="66">
        <f t="shared" si="4"/>
        <v>23</v>
      </c>
      <c r="N16" s="65">
        <f>VLOOKUP($A16,'Return Data'!$B$7:$R$2700,14,0)</f>
        <v>6.0880999999999998</v>
      </c>
      <c r="O16" s="66">
        <f t="shared" si="5"/>
        <v>25</v>
      </c>
      <c r="P16" s="65">
        <f>VLOOKUP($A16,'Return Data'!$B$7:$R$2700,15,0)</f>
        <v>10.358000000000001</v>
      </c>
      <c r="Q16" s="66">
        <f t="shared" si="6"/>
        <v>26</v>
      </c>
      <c r="R16" s="65">
        <f>VLOOKUP($A16,'Return Data'!$B$7:$R$2700,16,0)</f>
        <v>11.436999999999999</v>
      </c>
      <c r="S16" s="67">
        <f t="shared" si="7"/>
        <v>25</v>
      </c>
    </row>
    <row r="17" spans="1:19" x14ac:dyDescent="0.3">
      <c r="A17" s="63" t="s">
        <v>991</v>
      </c>
      <c r="B17" s="64">
        <f>VLOOKUP($A17,'Return Data'!$B$7:$R$2700,3,0)</f>
        <v>44174</v>
      </c>
      <c r="C17" s="65">
        <f>VLOOKUP($A17,'Return Data'!$B$7:$R$2700,4,0)</f>
        <v>545.01700000000005</v>
      </c>
      <c r="D17" s="65">
        <f>VLOOKUP($A17,'Return Data'!$B$7:$R$2700,10,0)</f>
        <v>20.4223</v>
      </c>
      <c r="E17" s="66">
        <f t="shared" si="0"/>
        <v>6</v>
      </c>
      <c r="F17" s="65">
        <f>VLOOKUP($A17,'Return Data'!$B$7:$R$2700,11,0)</f>
        <v>30.148</v>
      </c>
      <c r="G17" s="66">
        <f t="shared" si="1"/>
        <v>25</v>
      </c>
      <c r="H17" s="65">
        <f>VLOOKUP($A17,'Return Data'!$B$7:$R$2700,12,0)</f>
        <v>25.501899999999999</v>
      </c>
      <c r="I17" s="66">
        <f t="shared" si="2"/>
        <v>15</v>
      </c>
      <c r="J17" s="65">
        <f>VLOOKUP($A17,'Return Data'!$B$7:$R$2700,13,0)</f>
        <v>6.3708999999999998</v>
      </c>
      <c r="K17" s="66">
        <f t="shared" si="3"/>
        <v>28</v>
      </c>
      <c r="L17" s="65">
        <f>VLOOKUP($A17,'Return Data'!$B$7:$R$2700,17,0)</f>
        <v>7.8998999999999997</v>
      </c>
      <c r="M17" s="66">
        <f t="shared" si="4"/>
        <v>27</v>
      </c>
      <c r="N17" s="65">
        <f>VLOOKUP($A17,'Return Data'!$B$7:$R$2700,14,0)</f>
        <v>5.0914000000000001</v>
      </c>
      <c r="O17" s="66">
        <f t="shared" si="5"/>
        <v>26</v>
      </c>
      <c r="P17" s="65">
        <f>VLOOKUP($A17,'Return Data'!$B$7:$R$2700,15,0)</f>
        <v>11.2378</v>
      </c>
      <c r="Q17" s="66">
        <f t="shared" si="6"/>
        <v>20</v>
      </c>
      <c r="R17" s="65">
        <f>VLOOKUP($A17,'Return Data'!$B$7:$R$2700,16,0)</f>
        <v>11.701599999999999</v>
      </c>
      <c r="S17" s="67">
        <f t="shared" si="7"/>
        <v>22</v>
      </c>
    </row>
    <row r="18" spans="1:19" x14ac:dyDescent="0.3">
      <c r="A18" s="63" t="s">
        <v>993</v>
      </c>
      <c r="B18" s="64">
        <f>VLOOKUP($A18,'Return Data'!$B$7:$R$2700,3,0)</f>
        <v>44174</v>
      </c>
      <c r="C18" s="65">
        <f>VLOOKUP($A18,'Return Data'!$B$7:$R$2700,4,0)</f>
        <v>267.78039999999999</v>
      </c>
      <c r="D18" s="65">
        <f>VLOOKUP($A18,'Return Data'!$B$7:$R$2700,10,0)</f>
        <v>20.8093</v>
      </c>
      <c r="E18" s="66">
        <f t="shared" si="0"/>
        <v>3</v>
      </c>
      <c r="F18" s="65">
        <f>VLOOKUP($A18,'Return Data'!$B$7:$R$2700,11,0)</f>
        <v>33.405999999999999</v>
      </c>
      <c r="G18" s="66">
        <f t="shared" si="1"/>
        <v>9</v>
      </c>
      <c r="H18" s="65">
        <f>VLOOKUP($A18,'Return Data'!$B$7:$R$2700,12,0)</f>
        <v>27.7822</v>
      </c>
      <c r="I18" s="66">
        <f t="shared" si="2"/>
        <v>6</v>
      </c>
      <c r="J18" s="65">
        <f>VLOOKUP($A18,'Return Data'!$B$7:$R$2700,13,0)</f>
        <v>14.0007</v>
      </c>
      <c r="K18" s="66">
        <f t="shared" si="3"/>
        <v>14</v>
      </c>
      <c r="L18" s="65">
        <f>VLOOKUP($A18,'Return Data'!$B$7:$R$2700,17,0)</f>
        <v>15.232699999999999</v>
      </c>
      <c r="M18" s="66">
        <f t="shared" si="4"/>
        <v>5</v>
      </c>
      <c r="N18" s="65">
        <f>VLOOKUP($A18,'Return Data'!$B$7:$R$2700,14,0)</f>
        <v>9.3191000000000006</v>
      </c>
      <c r="O18" s="66">
        <f t="shared" si="5"/>
        <v>9</v>
      </c>
      <c r="P18" s="65">
        <f>VLOOKUP($A18,'Return Data'!$B$7:$R$2700,15,0)</f>
        <v>13.686299999999999</v>
      </c>
      <c r="Q18" s="66">
        <f t="shared" si="6"/>
        <v>4</v>
      </c>
      <c r="R18" s="65">
        <f>VLOOKUP($A18,'Return Data'!$B$7:$R$2700,16,0)</f>
        <v>12.2171</v>
      </c>
      <c r="S18" s="67">
        <f t="shared" si="7"/>
        <v>18</v>
      </c>
    </row>
    <row r="19" spans="1:19" x14ac:dyDescent="0.3">
      <c r="A19" s="63" t="s">
        <v>995</v>
      </c>
      <c r="B19" s="64">
        <f>VLOOKUP($A19,'Return Data'!$B$7:$R$2700,3,0)</f>
        <v>44174</v>
      </c>
      <c r="C19" s="65">
        <f>VLOOKUP($A19,'Return Data'!$B$7:$R$2700,4,0)</f>
        <v>52.48</v>
      </c>
      <c r="D19" s="65">
        <f>VLOOKUP($A19,'Return Data'!$B$7:$R$2700,10,0)</f>
        <v>19.218499999999999</v>
      </c>
      <c r="E19" s="66">
        <f t="shared" si="0"/>
        <v>14</v>
      </c>
      <c r="F19" s="65">
        <f>VLOOKUP($A19,'Return Data'!$B$7:$R$2700,11,0)</f>
        <v>31.495899999999999</v>
      </c>
      <c r="G19" s="66">
        <f t="shared" si="1"/>
        <v>15</v>
      </c>
      <c r="H19" s="65">
        <f>VLOOKUP($A19,'Return Data'!$B$7:$R$2700,12,0)</f>
        <v>27.844100000000001</v>
      </c>
      <c r="I19" s="66">
        <f t="shared" si="2"/>
        <v>5</v>
      </c>
      <c r="J19" s="65">
        <f>VLOOKUP($A19,'Return Data'!$B$7:$R$2700,13,0)</f>
        <v>13.617699999999999</v>
      </c>
      <c r="K19" s="66">
        <f t="shared" si="3"/>
        <v>17</v>
      </c>
      <c r="L19" s="65">
        <f>VLOOKUP($A19,'Return Data'!$B$7:$R$2700,17,0)</f>
        <v>12.494</v>
      </c>
      <c r="M19" s="66">
        <f t="shared" si="4"/>
        <v>19</v>
      </c>
      <c r="N19" s="65">
        <f>VLOOKUP($A19,'Return Data'!$B$7:$R$2700,14,0)</f>
        <v>7.9161999999999999</v>
      </c>
      <c r="O19" s="66">
        <f t="shared" si="5"/>
        <v>19</v>
      </c>
      <c r="P19" s="65">
        <f>VLOOKUP($A19,'Return Data'!$B$7:$R$2700,15,0)</f>
        <v>13.1233</v>
      </c>
      <c r="Q19" s="66">
        <f t="shared" si="6"/>
        <v>8</v>
      </c>
      <c r="R19" s="65">
        <f>VLOOKUP($A19,'Return Data'!$B$7:$R$2700,16,0)</f>
        <v>13.989599999999999</v>
      </c>
      <c r="S19" s="67">
        <f t="shared" si="7"/>
        <v>7</v>
      </c>
    </row>
    <row r="20" spans="1:19" x14ac:dyDescent="0.3">
      <c r="A20" s="63" t="s">
        <v>997</v>
      </c>
      <c r="B20" s="64">
        <f>VLOOKUP($A20,'Return Data'!$B$7:$R$2700,3,0)</f>
        <v>44174</v>
      </c>
      <c r="C20" s="65">
        <f>VLOOKUP($A20,'Return Data'!$B$7:$R$2700,4,0)</f>
        <v>31.58</v>
      </c>
      <c r="D20" s="65">
        <f>VLOOKUP($A20,'Return Data'!$B$7:$R$2700,10,0)</f>
        <v>18.543500000000002</v>
      </c>
      <c r="E20" s="66">
        <f t="shared" si="0"/>
        <v>21</v>
      </c>
      <c r="F20" s="65">
        <f>VLOOKUP($A20,'Return Data'!$B$7:$R$2700,11,0)</f>
        <v>31.528500000000001</v>
      </c>
      <c r="G20" s="66">
        <f t="shared" si="1"/>
        <v>14</v>
      </c>
      <c r="H20" s="65">
        <f>VLOOKUP($A20,'Return Data'!$B$7:$R$2700,12,0)</f>
        <v>25.417000000000002</v>
      </c>
      <c r="I20" s="66">
        <f t="shared" si="2"/>
        <v>16</v>
      </c>
      <c r="J20" s="65">
        <f>VLOOKUP($A20,'Return Data'!$B$7:$R$2700,13,0)</f>
        <v>15.1714</v>
      </c>
      <c r="K20" s="66">
        <f t="shared" si="3"/>
        <v>9</v>
      </c>
      <c r="L20" s="65">
        <f>VLOOKUP($A20,'Return Data'!$B$7:$R$2700,17,0)</f>
        <v>15.1723</v>
      </c>
      <c r="M20" s="66">
        <f t="shared" si="4"/>
        <v>6</v>
      </c>
      <c r="N20" s="65">
        <f>VLOOKUP($A20,'Return Data'!$B$7:$R$2700,14,0)</f>
        <v>8.1851000000000003</v>
      </c>
      <c r="O20" s="66">
        <f t="shared" si="5"/>
        <v>18</v>
      </c>
      <c r="P20" s="65">
        <f>VLOOKUP($A20,'Return Data'!$B$7:$R$2700,15,0)</f>
        <v>11.298999999999999</v>
      </c>
      <c r="Q20" s="66">
        <f t="shared" si="6"/>
        <v>19</v>
      </c>
      <c r="R20" s="65">
        <f>VLOOKUP($A20,'Return Data'!$B$7:$R$2700,16,0)</f>
        <v>12.7912</v>
      </c>
      <c r="S20" s="67">
        <f t="shared" si="7"/>
        <v>14</v>
      </c>
    </row>
    <row r="21" spans="1:19" x14ac:dyDescent="0.3">
      <c r="A21" s="63" t="s">
        <v>998</v>
      </c>
      <c r="B21" s="64">
        <f>VLOOKUP($A21,'Return Data'!$B$7:$R$2700,3,0)</f>
        <v>44174</v>
      </c>
      <c r="C21" s="65">
        <f>VLOOKUP($A21,'Return Data'!$B$7:$R$2700,4,0)</f>
        <v>41.95</v>
      </c>
      <c r="D21" s="65">
        <f>VLOOKUP($A21,'Return Data'!$B$7:$R$2700,10,0)</f>
        <v>15.6922</v>
      </c>
      <c r="E21" s="66">
        <f t="shared" si="0"/>
        <v>28</v>
      </c>
      <c r="F21" s="65">
        <f>VLOOKUP($A21,'Return Data'!$B$7:$R$2700,11,0)</f>
        <v>31.2989</v>
      </c>
      <c r="G21" s="66">
        <f t="shared" si="1"/>
        <v>18</v>
      </c>
      <c r="H21" s="65">
        <f>VLOOKUP($A21,'Return Data'!$B$7:$R$2700,12,0)</f>
        <v>25.7117</v>
      </c>
      <c r="I21" s="66">
        <f t="shared" si="2"/>
        <v>14</v>
      </c>
      <c r="J21" s="65">
        <f>VLOOKUP($A21,'Return Data'!$B$7:$R$2700,13,0)</f>
        <v>16.852399999999999</v>
      </c>
      <c r="K21" s="66">
        <f t="shared" si="3"/>
        <v>6</v>
      </c>
      <c r="L21" s="65">
        <f>VLOOKUP($A21,'Return Data'!$B$7:$R$2700,17,0)</f>
        <v>13.9023</v>
      </c>
      <c r="M21" s="66">
        <f t="shared" si="4"/>
        <v>13</v>
      </c>
      <c r="N21" s="65">
        <f>VLOOKUP($A21,'Return Data'!$B$7:$R$2700,14,0)</f>
        <v>8.2650000000000006</v>
      </c>
      <c r="O21" s="66">
        <f t="shared" si="5"/>
        <v>15</v>
      </c>
      <c r="P21" s="65">
        <f>VLOOKUP($A21,'Return Data'!$B$7:$R$2700,15,0)</f>
        <v>13.3757</v>
      </c>
      <c r="Q21" s="66">
        <f t="shared" si="6"/>
        <v>6</v>
      </c>
      <c r="R21" s="65">
        <f>VLOOKUP($A21,'Return Data'!$B$7:$R$2700,16,0)</f>
        <v>11.875400000000001</v>
      </c>
      <c r="S21" s="67">
        <f t="shared" si="7"/>
        <v>21</v>
      </c>
    </row>
    <row r="22" spans="1:19" x14ac:dyDescent="0.3">
      <c r="A22" s="63" t="s">
        <v>1001</v>
      </c>
      <c r="B22" s="64">
        <f>VLOOKUP($A22,'Return Data'!$B$7:$R$2700,3,0)</f>
        <v>44174</v>
      </c>
      <c r="C22" s="65">
        <f>VLOOKUP($A22,'Return Data'!$B$7:$R$2700,4,0)</f>
        <v>27.11</v>
      </c>
      <c r="D22" s="65">
        <f>VLOOKUP($A22,'Return Data'!$B$7:$R$2700,10,0)</f>
        <v>20.435400000000001</v>
      </c>
      <c r="E22" s="66">
        <f t="shared" si="0"/>
        <v>5</v>
      </c>
      <c r="F22" s="65">
        <f>VLOOKUP($A22,'Return Data'!$B$7:$R$2700,11,0)</f>
        <v>34.540900000000001</v>
      </c>
      <c r="G22" s="66">
        <f t="shared" si="1"/>
        <v>4</v>
      </c>
      <c r="H22" s="65">
        <f>VLOOKUP($A22,'Return Data'!$B$7:$R$2700,12,0)</f>
        <v>23.677</v>
      </c>
      <c r="I22" s="66">
        <f t="shared" si="2"/>
        <v>20</v>
      </c>
      <c r="J22" s="65">
        <f>VLOOKUP($A22,'Return Data'!$B$7:$R$2700,13,0)</f>
        <v>10.1585</v>
      </c>
      <c r="K22" s="66">
        <f t="shared" si="3"/>
        <v>24</v>
      </c>
      <c r="L22" s="65">
        <f>VLOOKUP($A22,'Return Data'!$B$7:$R$2700,17,0)</f>
        <v>11.7986</v>
      </c>
      <c r="M22" s="66">
        <f t="shared" si="4"/>
        <v>20</v>
      </c>
      <c r="N22" s="65">
        <f>VLOOKUP($A22,'Return Data'!$B$7:$R$2700,14,0)</f>
        <v>8.3899000000000008</v>
      </c>
      <c r="O22" s="66">
        <f t="shared" si="5"/>
        <v>14</v>
      </c>
      <c r="P22" s="65">
        <f>VLOOKUP($A22,'Return Data'!$B$7:$R$2700,15,0)</f>
        <v>13.2074</v>
      </c>
      <c r="Q22" s="66">
        <f t="shared" si="6"/>
        <v>7</v>
      </c>
      <c r="R22" s="65">
        <f>VLOOKUP($A22,'Return Data'!$B$7:$R$2700,16,0)</f>
        <v>12.404199999999999</v>
      </c>
      <c r="S22" s="67">
        <f t="shared" si="7"/>
        <v>17</v>
      </c>
    </row>
    <row r="23" spans="1:19" x14ac:dyDescent="0.3">
      <c r="A23" s="63" t="s">
        <v>1003</v>
      </c>
      <c r="B23" s="64">
        <f>VLOOKUP($A23,'Return Data'!$B$7:$R$2700,3,0)</f>
        <v>44174</v>
      </c>
      <c r="C23" s="65">
        <f>VLOOKUP($A23,'Return Data'!$B$7:$R$2700,4,0)</f>
        <v>37.26</v>
      </c>
      <c r="D23" s="65">
        <f>VLOOKUP($A23,'Return Data'!$B$7:$R$2700,10,0)</f>
        <v>15.930300000000001</v>
      </c>
      <c r="E23" s="66">
        <f t="shared" si="0"/>
        <v>27</v>
      </c>
      <c r="F23" s="65">
        <f>VLOOKUP($A23,'Return Data'!$B$7:$R$2700,11,0)</f>
        <v>29.195599999999999</v>
      </c>
      <c r="G23" s="66">
        <f t="shared" si="1"/>
        <v>28</v>
      </c>
      <c r="H23" s="65">
        <f>VLOOKUP($A23,'Return Data'!$B$7:$R$2700,12,0)</f>
        <v>23.010899999999999</v>
      </c>
      <c r="I23" s="66">
        <f t="shared" si="2"/>
        <v>23</v>
      </c>
      <c r="J23" s="65">
        <f>VLOOKUP($A23,'Return Data'!$B$7:$R$2700,13,0)</f>
        <v>13.701599999999999</v>
      </c>
      <c r="K23" s="66">
        <f t="shared" si="3"/>
        <v>16</v>
      </c>
      <c r="L23" s="65">
        <f>VLOOKUP($A23,'Return Data'!$B$7:$R$2700,17,0)</f>
        <v>12.751300000000001</v>
      </c>
      <c r="M23" s="66">
        <f t="shared" si="4"/>
        <v>18</v>
      </c>
      <c r="N23" s="65">
        <f>VLOOKUP($A23,'Return Data'!$B$7:$R$2700,14,0)</f>
        <v>9.1237999999999992</v>
      </c>
      <c r="O23" s="66">
        <f t="shared" si="5"/>
        <v>10</v>
      </c>
      <c r="P23" s="65">
        <f>VLOOKUP($A23,'Return Data'!$B$7:$R$2700,15,0)</f>
        <v>12.8218</v>
      </c>
      <c r="Q23" s="66">
        <f t="shared" si="6"/>
        <v>10</v>
      </c>
      <c r="R23" s="65">
        <f>VLOOKUP($A23,'Return Data'!$B$7:$R$2700,16,0)</f>
        <v>14.154299999999999</v>
      </c>
      <c r="S23" s="67">
        <f t="shared" si="7"/>
        <v>6</v>
      </c>
    </row>
    <row r="24" spans="1:19" x14ac:dyDescent="0.3">
      <c r="A24" s="63" t="s">
        <v>1005</v>
      </c>
      <c r="B24" s="64">
        <f>VLOOKUP($A24,'Return Data'!$B$7:$R$2700,3,0)</f>
        <v>44174</v>
      </c>
      <c r="C24" s="65">
        <f>VLOOKUP($A24,'Return Data'!$B$7:$R$2700,4,0)</f>
        <v>85.720600000000005</v>
      </c>
      <c r="D24" s="65">
        <f>VLOOKUP($A24,'Return Data'!$B$7:$R$2700,10,0)</f>
        <v>13.2142</v>
      </c>
      <c r="E24" s="66">
        <f t="shared" si="0"/>
        <v>29</v>
      </c>
      <c r="F24" s="65">
        <f>VLOOKUP($A24,'Return Data'!$B$7:$R$2700,11,0)</f>
        <v>22.7668</v>
      </c>
      <c r="G24" s="66">
        <f t="shared" si="1"/>
        <v>29</v>
      </c>
      <c r="H24" s="65">
        <f>VLOOKUP($A24,'Return Data'!$B$7:$R$2700,12,0)</f>
        <v>23.132400000000001</v>
      </c>
      <c r="I24" s="66">
        <f t="shared" si="2"/>
        <v>22</v>
      </c>
      <c r="J24" s="65">
        <f>VLOOKUP($A24,'Return Data'!$B$7:$R$2700,13,0)</f>
        <v>17.601900000000001</v>
      </c>
      <c r="K24" s="66">
        <f t="shared" si="3"/>
        <v>4</v>
      </c>
      <c r="L24" s="65">
        <f>VLOOKUP($A24,'Return Data'!$B$7:$R$2700,17,0)</f>
        <v>11.5528</v>
      </c>
      <c r="M24" s="66">
        <f t="shared" si="4"/>
        <v>21</v>
      </c>
      <c r="N24" s="65">
        <f>VLOOKUP($A24,'Return Data'!$B$7:$R$2700,14,0)</f>
        <v>8.7302</v>
      </c>
      <c r="O24" s="66">
        <f t="shared" si="5"/>
        <v>12</v>
      </c>
      <c r="P24" s="65">
        <f>VLOOKUP($A24,'Return Data'!$B$7:$R$2700,15,0)</f>
        <v>10.5593</v>
      </c>
      <c r="Q24" s="66">
        <f t="shared" si="6"/>
        <v>24</v>
      </c>
      <c r="R24" s="65">
        <f>VLOOKUP($A24,'Return Data'!$B$7:$R$2700,16,0)</f>
        <v>11.4672</v>
      </c>
      <c r="S24" s="67">
        <f t="shared" si="7"/>
        <v>24</v>
      </c>
    </row>
    <row r="25" spans="1:19" x14ac:dyDescent="0.3">
      <c r="A25" s="63" t="s">
        <v>1007</v>
      </c>
      <c r="B25" s="64">
        <f>VLOOKUP($A25,'Return Data'!$B$7:$R$2700,3,0)</f>
        <v>44174</v>
      </c>
      <c r="C25" s="65">
        <f>VLOOKUP($A25,'Return Data'!$B$7:$R$2700,4,0)</f>
        <v>85.102093430516206</v>
      </c>
      <c r="D25" s="65">
        <f>VLOOKUP($A25,'Return Data'!$B$7:$R$2700,10,0)</f>
        <v>19.520199999999999</v>
      </c>
      <c r="E25" s="66">
        <f t="shared" si="0"/>
        <v>12</v>
      </c>
      <c r="F25" s="65">
        <f>VLOOKUP($A25,'Return Data'!$B$7:$R$2700,11,0)</f>
        <v>34.903100000000002</v>
      </c>
      <c r="G25" s="66">
        <f t="shared" si="1"/>
        <v>2</v>
      </c>
      <c r="H25" s="65">
        <f>VLOOKUP($A25,'Return Data'!$B$7:$R$2700,12,0)</f>
        <v>29.085699999999999</v>
      </c>
      <c r="I25" s="66">
        <f t="shared" si="2"/>
        <v>1</v>
      </c>
      <c r="J25" s="65">
        <f>VLOOKUP($A25,'Return Data'!$B$7:$R$2700,13,0)</f>
        <v>14.726800000000001</v>
      </c>
      <c r="K25" s="66">
        <f t="shared" si="3"/>
        <v>11</v>
      </c>
      <c r="L25" s="65">
        <f>VLOOKUP($A25,'Return Data'!$B$7:$R$2700,17,0)</f>
        <v>15.4673</v>
      </c>
      <c r="M25" s="66">
        <f t="shared" si="4"/>
        <v>4</v>
      </c>
      <c r="N25" s="65">
        <f>VLOOKUP($A25,'Return Data'!$B$7:$R$2700,14,0)</f>
        <v>9.7011000000000003</v>
      </c>
      <c r="O25" s="66">
        <f t="shared" si="5"/>
        <v>7</v>
      </c>
      <c r="P25" s="65">
        <f>VLOOKUP($A25,'Return Data'!$B$7:$R$2700,15,0)</f>
        <v>12.620699999999999</v>
      </c>
      <c r="Q25" s="66">
        <f t="shared" si="6"/>
        <v>11</v>
      </c>
      <c r="R25" s="65">
        <f>VLOOKUP($A25,'Return Data'!$B$7:$R$2700,16,0)</f>
        <v>13.2576</v>
      </c>
      <c r="S25" s="67">
        <f t="shared" si="7"/>
        <v>11</v>
      </c>
    </row>
    <row r="26" spans="1:19" x14ac:dyDescent="0.3">
      <c r="A26" s="63" t="s">
        <v>1008</v>
      </c>
      <c r="B26" s="64">
        <f>VLOOKUP($A26,'Return Data'!$B$7:$R$2700,3,0)</f>
        <v>44174</v>
      </c>
      <c r="C26" s="65">
        <f>VLOOKUP($A26,'Return Data'!$B$7:$R$2700,4,0)</f>
        <v>33.594999999999999</v>
      </c>
      <c r="D26" s="65">
        <f>VLOOKUP($A26,'Return Data'!$B$7:$R$2700,10,0)</f>
        <v>17.819299999999998</v>
      </c>
      <c r="E26" s="66">
        <f t="shared" si="0"/>
        <v>24</v>
      </c>
      <c r="F26" s="65">
        <f>VLOOKUP($A26,'Return Data'!$B$7:$R$2700,11,0)</f>
        <v>31.3279</v>
      </c>
      <c r="G26" s="66">
        <f t="shared" si="1"/>
        <v>16</v>
      </c>
      <c r="H26" s="65">
        <f>VLOOKUP($A26,'Return Data'!$B$7:$R$2700,12,0)</f>
        <v>23.5383</v>
      </c>
      <c r="I26" s="66">
        <f t="shared" si="2"/>
        <v>21</v>
      </c>
      <c r="J26" s="65">
        <f>VLOOKUP($A26,'Return Data'!$B$7:$R$2700,13,0)</f>
        <v>12.1104</v>
      </c>
      <c r="K26" s="66">
        <f t="shared" si="3"/>
        <v>22</v>
      </c>
      <c r="L26" s="65">
        <f>VLOOKUP($A26,'Return Data'!$B$7:$R$2700,17,0)</f>
        <v>13.0458</v>
      </c>
      <c r="M26" s="66">
        <f t="shared" si="4"/>
        <v>15</v>
      </c>
      <c r="N26" s="65">
        <f>VLOOKUP($A26,'Return Data'!$B$7:$R$2700,14,0)</f>
        <v>8.5028000000000006</v>
      </c>
      <c r="O26" s="66">
        <f t="shared" si="5"/>
        <v>13</v>
      </c>
      <c r="P26" s="65">
        <f>VLOOKUP($A26,'Return Data'!$B$7:$R$2700,15,0)</f>
        <v>11.5496</v>
      </c>
      <c r="Q26" s="66">
        <f t="shared" si="6"/>
        <v>18</v>
      </c>
      <c r="R26" s="65">
        <f>VLOOKUP($A26,'Return Data'!$B$7:$R$2700,16,0)</f>
        <v>12.7271</v>
      </c>
      <c r="S26" s="67">
        <f t="shared" si="7"/>
        <v>15</v>
      </c>
    </row>
    <row r="27" spans="1:19" x14ac:dyDescent="0.3">
      <c r="A27" s="63" t="s">
        <v>1011</v>
      </c>
      <c r="B27" s="64">
        <f>VLOOKUP($A27,'Return Data'!$B$7:$R$2700,3,0)</f>
        <v>44174</v>
      </c>
      <c r="C27" s="65">
        <f>VLOOKUP($A27,'Return Data'!$B$7:$R$2700,4,0)</f>
        <v>34.446899999999999</v>
      </c>
      <c r="D27" s="65">
        <f>VLOOKUP($A27,'Return Data'!$B$7:$R$2700,10,0)</f>
        <v>20.073399999999999</v>
      </c>
      <c r="E27" s="66">
        <f t="shared" si="0"/>
        <v>9</v>
      </c>
      <c r="F27" s="65">
        <f>VLOOKUP($A27,'Return Data'!$B$7:$R$2700,11,0)</f>
        <v>31.6068</v>
      </c>
      <c r="G27" s="66">
        <f t="shared" si="1"/>
        <v>13</v>
      </c>
      <c r="H27" s="65">
        <f>VLOOKUP($A27,'Return Data'!$B$7:$R$2700,12,0)</f>
        <v>18.9465</v>
      </c>
      <c r="I27" s="66">
        <f t="shared" si="2"/>
        <v>29</v>
      </c>
      <c r="J27" s="65">
        <f>VLOOKUP($A27,'Return Data'!$B$7:$R$2700,13,0)</f>
        <v>13.4107</v>
      </c>
      <c r="K27" s="66">
        <f t="shared" si="3"/>
        <v>18</v>
      </c>
      <c r="L27" s="65">
        <f>VLOOKUP($A27,'Return Data'!$B$7:$R$2700,17,0)</f>
        <v>14.667999999999999</v>
      </c>
      <c r="M27" s="66">
        <f t="shared" si="4"/>
        <v>8</v>
      </c>
      <c r="N27" s="65">
        <f>VLOOKUP($A27,'Return Data'!$B$7:$R$2700,14,0)</f>
        <v>10.0198</v>
      </c>
      <c r="O27" s="66">
        <f t="shared" si="5"/>
        <v>5</v>
      </c>
      <c r="P27" s="65">
        <f>VLOOKUP($A27,'Return Data'!$B$7:$R$2700,15,0)</f>
        <v>12.2799</v>
      </c>
      <c r="Q27" s="66">
        <f t="shared" si="6"/>
        <v>14</v>
      </c>
      <c r="R27" s="65">
        <f>VLOOKUP($A27,'Return Data'!$B$7:$R$2700,16,0)</f>
        <v>12.6031</v>
      </c>
      <c r="S27" s="67">
        <f t="shared" si="7"/>
        <v>16</v>
      </c>
    </row>
    <row r="28" spans="1:19" x14ac:dyDescent="0.3">
      <c r="A28" s="63" t="s">
        <v>1012</v>
      </c>
      <c r="B28" s="64">
        <f>VLOOKUP($A28,'Return Data'!$B$7:$R$2700,3,0)</f>
        <v>44174</v>
      </c>
      <c r="C28" s="65">
        <f>VLOOKUP($A28,'Return Data'!$B$7:$R$2700,4,0)</f>
        <v>12.0921</v>
      </c>
      <c r="D28" s="65">
        <f>VLOOKUP($A28,'Return Data'!$B$7:$R$2700,10,0)</f>
        <v>20.130500000000001</v>
      </c>
      <c r="E28" s="66">
        <f t="shared" si="0"/>
        <v>8</v>
      </c>
      <c r="F28" s="65">
        <f>VLOOKUP($A28,'Return Data'!$B$7:$R$2700,11,0)</f>
        <v>30.752300000000002</v>
      </c>
      <c r="G28" s="66">
        <f t="shared" si="1"/>
        <v>21</v>
      </c>
      <c r="H28" s="65">
        <f>VLOOKUP($A28,'Return Data'!$B$7:$R$2700,12,0)</f>
        <v>25.085100000000001</v>
      </c>
      <c r="I28" s="66">
        <f t="shared" si="2"/>
        <v>17</v>
      </c>
      <c r="J28" s="65">
        <f>VLOOKUP($A28,'Return Data'!$B$7:$R$2700,13,0)</f>
        <v>11.983599999999999</v>
      </c>
      <c r="K28" s="66">
        <f t="shared" si="3"/>
        <v>23</v>
      </c>
      <c r="L28" s="65"/>
      <c r="M28" s="66"/>
      <c r="N28" s="65"/>
      <c r="O28" s="66"/>
      <c r="P28" s="65"/>
      <c r="Q28" s="66"/>
      <c r="R28" s="65">
        <f>VLOOKUP($A28,'Return Data'!$B$7:$R$2700,16,0)</f>
        <v>11.537800000000001</v>
      </c>
      <c r="S28" s="67">
        <f t="shared" si="7"/>
        <v>23</v>
      </c>
    </row>
    <row r="29" spans="1:19" x14ac:dyDescent="0.3">
      <c r="A29" s="63" t="s">
        <v>1014</v>
      </c>
      <c r="B29" s="64">
        <f>VLOOKUP($A29,'Return Data'!$B$7:$R$2700,3,0)</f>
        <v>44174</v>
      </c>
      <c r="C29" s="65">
        <f>VLOOKUP($A29,'Return Data'!$B$7:$R$2700,4,0)</f>
        <v>64.69</v>
      </c>
      <c r="D29" s="65">
        <f>VLOOKUP($A29,'Return Data'!$B$7:$R$2700,10,0)</f>
        <v>17.579699999999999</v>
      </c>
      <c r="E29" s="66">
        <f t="shared" si="0"/>
        <v>25</v>
      </c>
      <c r="F29" s="65">
        <f>VLOOKUP($A29,'Return Data'!$B$7:$R$2700,11,0)</f>
        <v>34.818600000000004</v>
      </c>
      <c r="G29" s="66">
        <f t="shared" si="1"/>
        <v>3</v>
      </c>
      <c r="H29" s="65">
        <f>VLOOKUP($A29,'Return Data'!$B$7:$R$2700,12,0)</f>
        <v>27.591200000000001</v>
      </c>
      <c r="I29" s="66">
        <f t="shared" si="2"/>
        <v>8</v>
      </c>
      <c r="J29" s="65">
        <f>VLOOKUP($A29,'Return Data'!$B$7:$R$2700,13,0)</f>
        <v>14.204499999999999</v>
      </c>
      <c r="K29" s="66">
        <f t="shared" si="3"/>
        <v>13</v>
      </c>
      <c r="L29" s="65">
        <f>VLOOKUP($A29,'Return Data'!$B$7:$R$2700,17,0)</f>
        <v>14.1846</v>
      </c>
      <c r="M29" s="66">
        <f t="shared" si="4"/>
        <v>11</v>
      </c>
      <c r="N29" s="65">
        <f>VLOOKUP($A29,'Return Data'!$B$7:$R$2700,14,0)</f>
        <v>9.6579999999999995</v>
      </c>
      <c r="O29" s="66">
        <f t="shared" si="5"/>
        <v>8</v>
      </c>
      <c r="P29" s="65">
        <f>VLOOKUP($A29,'Return Data'!$B$7:$R$2700,15,0)</f>
        <v>15.2018</v>
      </c>
      <c r="Q29" s="66">
        <f t="shared" si="6"/>
        <v>3</v>
      </c>
      <c r="R29" s="65">
        <f>VLOOKUP($A29,'Return Data'!$B$7:$R$2700,16,0)</f>
        <v>16.824300000000001</v>
      </c>
      <c r="S29" s="67">
        <f t="shared" si="7"/>
        <v>1</v>
      </c>
    </row>
    <row r="30" spans="1:19" x14ac:dyDescent="0.3">
      <c r="A30" s="63" t="s">
        <v>1017</v>
      </c>
      <c r="B30" s="64">
        <f>VLOOKUP($A30,'Return Data'!$B$7:$R$2700,3,0)</f>
        <v>44174</v>
      </c>
      <c r="C30" s="65">
        <f>VLOOKUP($A30,'Return Data'!$B$7:$R$2700,4,0)</f>
        <v>39.043700000000001</v>
      </c>
      <c r="D30" s="65">
        <f>VLOOKUP($A30,'Return Data'!$B$7:$R$2700,10,0)</f>
        <v>20.0078</v>
      </c>
      <c r="E30" s="66">
        <f t="shared" si="0"/>
        <v>10</v>
      </c>
      <c r="F30" s="65">
        <f>VLOOKUP($A30,'Return Data'!$B$7:$R$2700,11,0)</f>
        <v>31.196100000000001</v>
      </c>
      <c r="G30" s="66">
        <f t="shared" si="1"/>
        <v>19</v>
      </c>
      <c r="H30" s="65">
        <f>VLOOKUP($A30,'Return Data'!$B$7:$R$2700,12,0)</f>
        <v>20.518599999999999</v>
      </c>
      <c r="I30" s="66">
        <f t="shared" si="2"/>
        <v>26</v>
      </c>
      <c r="J30" s="65">
        <f>VLOOKUP($A30,'Return Data'!$B$7:$R$2700,13,0)</f>
        <v>6.1852999999999998</v>
      </c>
      <c r="K30" s="66">
        <f t="shared" si="3"/>
        <v>29</v>
      </c>
      <c r="L30" s="65">
        <f>VLOOKUP($A30,'Return Data'!$B$7:$R$2700,17,0)</f>
        <v>7.4332000000000003</v>
      </c>
      <c r="M30" s="66">
        <f t="shared" si="4"/>
        <v>28</v>
      </c>
      <c r="N30" s="65">
        <f>VLOOKUP($A30,'Return Data'!$B$7:$R$2700,14,0)</f>
        <v>4.8423999999999996</v>
      </c>
      <c r="O30" s="66">
        <f t="shared" si="5"/>
        <v>27</v>
      </c>
      <c r="P30" s="65">
        <f>VLOOKUP($A30,'Return Data'!$B$7:$R$2700,15,0)</f>
        <v>10.977499999999999</v>
      </c>
      <c r="Q30" s="66">
        <f t="shared" si="6"/>
        <v>22</v>
      </c>
      <c r="R30" s="65">
        <f>VLOOKUP($A30,'Return Data'!$B$7:$R$2700,16,0)</f>
        <v>13.202299999999999</v>
      </c>
      <c r="S30" s="67">
        <f t="shared" si="7"/>
        <v>12</v>
      </c>
    </row>
    <row r="31" spans="1:19" x14ac:dyDescent="0.3">
      <c r="A31" s="63" t="s">
        <v>1019</v>
      </c>
      <c r="B31" s="64">
        <f>VLOOKUP($A31,'Return Data'!$B$7:$R$2700,3,0)</f>
        <v>44174</v>
      </c>
      <c r="C31" s="65">
        <f>VLOOKUP($A31,'Return Data'!$B$7:$R$2700,4,0)</f>
        <v>216.88</v>
      </c>
      <c r="D31" s="65">
        <f>VLOOKUP($A31,'Return Data'!$B$7:$R$2700,10,0)</f>
        <v>18.786300000000001</v>
      </c>
      <c r="E31" s="66">
        <f t="shared" si="0"/>
        <v>18</v>
      </c>
      <c r="F31" s="65">
        <f>VLOOKUP($A31,'Return Data'!$B$7:$R$2700,11,0)</f>
        <v>33.909599999999998</v>
      </c>
      <c r="G31" s="66">
        <f t="shared" si="1"/>
        <v>8</v>
      </c>
      <c r="H31" s="65">
        <f>VLOOKUP($A31,'Return Data'!$B$7:$R$2700,12,0)</f>
        <v>25.931899999999999</v>
      </c>
      <c r="I31" s="66">
        <f t="shared" si="2"/>
        <v>13</v>
      </c>
      <c r="J31" s="65">
        <f>VLOOKUP($A31,'Return Data'!$B$7:$R$2700,13,0)</f>
        <v>13.1174</v>
      </c>
      <c r="K31" s="66">
        <f t="shared" si="3"/>
        <v>19</v>
      </c>
      <c r="L31" s="65">
        <f>VLOOKUP($A31,'Return Data'!$B$7:$R$2700,17,0)</f>
        <v>14.151</v>
      </c>
      <c r="M31" s="66">
        <f t="shared" si="4"/>
        <v>12</v>
      </c>
      <c r="N31" s="65">
        <f>VLOOKUP($A31,'Return Data'!$B$7:$R$2700,14,0)</f>
        <v>8.8298000000000005</v>
      </c>
      <c r="O31" s="66">
        <f t="shared" si="5"/>
        <v>11</v>
      </c>
      <c r="P31" s="65">
        <f>VLOOKUP($A31,'Return Data'!$B$7:$R$2700,15,0)</f>
        <v>12.272500000000001</v>
      </c>
      <c r="Q31" s="66">
        <f t="shared" si="6"/>
        <v>15</v>
      </c>
      <c r="R31" s="65">
        <f>VLOOKUP($A31,'Return Data'!$B$7:$R$2700,16,0)</f>
        <v>13.763199999999999</v>
      </c>
      <c r="S31" s="67">
        <f t="shared" si="7"/>
        <v>9</v>
      </c>
    </row>
    <row r="32" spans="1:19" x14ac:dyDescent="0.3">
      <c r="A32" s="63" t="s">
        <v>1020</v>
      </c>
      <c r="B32" s="64">
        <f>VLOOKUP($A32,'Return Data'!$B$7:$R$2700,3,0)</f>
        <v>44174</v>
      </c>
      <c r="C32" s="65">
        <f>VLOOKUP($A32,'Return Data'!$B$7:$R$2700,4,0)</f>
        <v>50.215899999999998</v>
      </c>
      <c r="D32" s="65">
        <f>VLOOKUP($A32,'Return Data'!$B$7:$R$2700,10,0)</f>
        <v>22.266999999999999</v>
      </c>
      <c r="E32" s="66">
        <f t="shared" si="0"/>
        <v>2</v>
      </c>
      <c r="F32" s="65">
        <f>VLOOKUP($A32,'Return Data'!$B$7:$R$2700,11,0)</f>
        <v>36.135100000000001</v>
      </c>
      <c r="G32" s="66">
        <f t="shared" si="1"/>
        <v>1</v>
      </c>
      <c r="H32" s="65">
        <f>VLOOKUP($A32,'Return Data'!$B$7:$R$2700,12,0)</f>
        <v>28.745799999999999</v>
      </c>
      <c r="I32" s="66">
        <f t="shared" si="2"/>
        <v>2</v>
      </c>
      <c r="J32" s="65">
        <f>VLOOKUP($A32,'Return Data'!$B$7:$R$2700,13,0)</f>
        <v>15.840999999999999</v>
      </c>
      <c r="K32" s="66">
        <f t="shared" si="3"/>
        <v>8</v>
      </c>
      <c r="L32" s="65">
        <f>VLOOKUP($A32,'Return Data'!$B$7:$R$2700,17,0)</f>
        <v>14.585900000000001</v>
      </c>
      <c r="M32" s="66">
        <f t="shared" si="4"/>
        <v>9</v>
      </c>
      <c r="N32" s="65">
        <f>VLOOKUP($A32,'Return Data'!$B$7:$R$2700,14,0)</f>
        <v>8.2306000000000008</v>
      </c>
      <c r="O32" s="66">
        <f t="shared" si="5"/>
        <v>17</v>
      </c>
      <c r="P32" s="65">
        <f>VLOOKUP($A32,'Return Data'!$B$7:$R$2700,15,0)</f>
        <v>12.398199999999999</v>
      </c>
      <c r="Q32" s="66">
        <f t="shared" si="6"/>
        <v>13</v>
      </c>
      <c r="R32" s="65">
        <f>VLOOKUP($A32,'Return Data'!$B$7:$R$2700,16,0)</f>
        <v>14.8506</v>
      </c>
      <c r="S32" s="67">
        <f t="shared" si="7"/>
        <v>4</v>
      </c>
    </row>
    <row r="33" spans="1:19" x14ac:dyDescent="0.3">
      <c r="A33" s="63" t="s">
        <v>1023</v>
      </c>
      <c r="B33" s="64">
        <f>VLOOKUP($A33,'Return Data'!$B$7:$R$2700,3,0)</f>
        <v>44174</v>
      </c>
      <c r="C33" s="65">
        <f>VLOOKUP($A33,'Return Data'!$B$7:$R$2700,4,0)</f>
        <v>265.8929</v>
      </c>
      <c r="D33" s="65">
        <f>VLOOKUP($A33,'Return Data'!$B$7:$R$2700,10,0)</f>
        <v>18.391300000000001</v>
      </c>
      <c r="E33" s="66">
        <f t="shared" si="0"/>
        <v>23</v>
      </c>
      <c r="F33" s="65">
        <f>VLOOKUP($A33,'Return Data'!$B$7:$R$2700,11,0)</f>
        <v>30.633099999999999</v>
      </c>
      <c r="G33" s="66">
        <f t="shared" si="1"/>
        <v>23</v>
      </c>
      <c r="H33" s="65">
        <f>VLOOKUP($A33,'Return Data'!$B$7:$R$2700,12,0)</f>
        <v>19.956399999999999</v>
      </c>
      <c r="I33" s="66">
        <f t="shared" si="2"/>
        <v>27</v>
      </c>
      <c r="J33" s="65">
        <f>VLOOKUP($A33,'Return Data'!$B$7:$R$2700,13,0)</f>
        <v>7.1966000000000001</v>
      </c>
      <c r="K33" s="66">
        <f t="shared" si="3"/>
        <v>26</v>
      </c>
      <c r="L33" s="65">
        <f>VLOOKUP($A33,'Return Data'!$B$7:$R$2700,17,0)</f>
        <v>10.268700000000001</v>
      </c>
      <c r="M33" s="66">
        <f t="shared" si="4"/>
        <v>25</v>
      </c>
      <c r="N33" s="65">
        <f>VLOOKUP($A33,'Return Data'!$B$7:$R$2700,14,0)</f>
        <v>6.1508000000000003</v>
      </c>
      <c r="O33" s="66">
        <f t="shared" si="5"/>
        <v>24</v>
      </c>
      <c r="P33" s="65">
        <f>VLOOKUP($A33,'Return Data'!$B$7:$R$2700,15,0)</f>
        <v>10.776</v>
      </c>
      <c r="Q33" s="66">
        <f t="shared" si="6"/>
        <v>23</v>
      </c>
      <c r="R33" s="65">
        <f>VLOOKUP($A33,'Return Data'!$B$7:$R$2700,16,0)</f>
        <v>11.935</v>
      </c>
      <c r="S33" s="67">
        <f t="shared" si="7"/>
        <v>20</v>
      </c>
    </row>
    <row r="34" spans="1:19" x14ac:dyDescent="0.3">
      <c r="A34" s="63" t="s">
        <v>1024</v>
      </c>
      <c r="B34" s="64">
        <f>VLOOKUP($A34,'Return Data'!$B$7:$R$2700,3,0)</f>
        <v>44174</v>
      </c>
      <c r="C34" s="65">
        <f>VLOOKUP($A34,'Return Data'!$B$7:$R$2700,4,0)</f>
        <v>86.97</v>
      </c>
      <c r="D34" s="65">
        <f>VLOOKUP($A34,'Return Data'!$B$7:$R$2700,10,0)</f>
        <v>16.9895</v>
      </c>
      <c r="E34" s="66">
        <f t="shared" si="0"/>
        <v>26</v>
      </c>
      <c r="F34" s="65">
        <f>VLOOKUP($A34,'Return Data'!$B$7:$R$2700,11,0)</f>
        <v>29.208100000000002</v>
      </c>
      <c r="G34" s="66">
        <f t="shared" si="1"/>
        <v>27</v>
      </c>
      <c r="H34" s="65">
        <f>VLOOKUP($A34,'Return Data'!$B$7:$R$2700,12,0)</f>
        <v>21.6874</v>
      </c>
      <c r="I34" s="66">
        <f t="shared" si="2"/>
        <v>25</v>
      </c>
      <c r="J34" s="65">
        <f>VLOOKUP($A34,'Return Data'!$B$7:$R$2700,13,0)</f>
        <v>8.9712999999999994</v>
      </c>
      <c r="K34" s="66">
        <f t="shared" si="3"/>
        <v>25</v>
      </c>
      <c r="L34" s="65">
        <f>VLOOKUP($A34,'Return Data'!$B$7:$R$2700,17,0)</f>
        <v>8.4032</v>
      </c>
      <c r="M34" s="66">
        <f t="shared" si="4"/>
        <v>26</v>
      </c>
      <c r="N34" s="65">
        <f>VLOOKUP($A34,'Return Data'!$B$7:$R$2700,14,0)</f>
        <v>4.3784999999999998</v>
      </c>
      <c r="O34" s="66">
        <f t="shared" si="5"/>
        <v>28</v>
      </c>
      <c r="P34" s="65">
        <f>VLOOKUP($A34,'Return Data'!$B$7:$R$2700,15,0)</f>
        <v>7.6551999999999998</v>
      </c>
      <c r="Q34" s="66">
        <f t="shared" si="6"/>
        <v>27</v>
      </c>
      <c r="R34" s="65">
        <f>VLOOKUP($A34,'Return Data'!$B$7:$R$2700,16,0)</f>
        <v>8.8829999999999991</v>
      </c>
      <c r="S34" s="67">
        <f t="shared" si="7"/>
        <v>28</v>
      </c>
    </row>
    <row r="35" spans="1:19" x14ac:dyDescent="0.3">
      <c r="A35" s="63" t="s">
        <v>1026</v>
      </c>
      <c r="B35" s="64">
        <f>VLOOKUP($A35,'Return Data'!$B$7:$R$2700,3,0)</f>
        <v>44174</v>
      </c>
      <c r="C35" s="65">
        <f>VLOOKUP($A35,'Return Data'!$B$7:$R$2700,4,0)</f>
        <v>12.96</v>
      </c>
      <c r="D35" s="65">
        <f>VLOOKUP($A35,'Return Data'!$B$7:$R$2700,10,0)</f>
        <v>18.6813</v>
      </c>
      <c r="E35" s="66">
        <f t="shared" si="0"/>
        <v>20</v>
      </c>
      <c r="F35" s="65">
        <f>VLOOKUP($A35,'Return Data'!$B$7:$R$2700,11,0)</f>
        <v>32.110100000000003</v>
      </c>
      <c r="G35" s="66">
        <f t="shared" si="1"/>
        <v>10</v>
      </c>
      <c r="H35" s="65">
        <f>VLOOKUP($A35,'Return Data'!$B$7:$R$2700,12,0)</f>
        <v>27.183499999999999</v>
      </c>
      <c r="I35" s="66">
        <f t="shared" si="2"/>
        <v>9</v>
      </c>
      <c r="J35" s="65">
        <f>VLOOKUP($A35,'Return Data'!$B$7:$R$2700,13,0)</f>
        <v>13.9842</v>
      </c>
      <c r="K35" s="66">
        <f t="shared" si="3"/>
        <v>15</v>
      </c>
      <c r="L35" s="65">
        <f>VLOOKUP($A35,'Return Data'!$B$7:$R$2700,17,0)</f>
        <v>12.830500000000001</v>
      </c>
      <c r="M35" s="66">
        <f t="shared" si="4"/>
        <v>17</v>
      </c>
      <c r="N35" s="65">
        <f>VLOOKUP($A35,'Return Data'!$B$7:$R$2700,14,0)</f>
        <v>7.1191000000000004</v>
      </c>
      <c r="O35" s="66">
        <f t="shared" si="5"/>
        <v>20</v>
      </c>
      <c r="P35" s="65">
        <f>VLOOKUP($A35,'Return Data'!$B$7:$R$2700,15,0)</f>
        <v>0</v>
      </c>
      <c r="Q35" s="66">
        <f t="shared" si="6"/>
        <v>28</v>
      </c>
      <c r="R35" s="65">
        <f>VLOOKUP($A35,'Return Data'!$B$7:$R$2700,16,0)</f>
        <v>7.5034999999999998</v>
      </c>
      <c r="S35" s="67">
        <f t="shared" si="7"/>
        <v>29</v>
      </c>
    </row>
    <row r="36" spans="1:19" x14ac:dyDescent="0.3">
      <c r="A36" s="63" t="s">
        <v>1028</v>
      </c>
      <c r="B36" s="64">
        <f>VLOOKUP($A36,'Return Data'!$B$7:$R$2700,3,0)</f>
        <v>44174</v>
      </c>
      <c r="C36" s="65">
        <f>VLOOKUP($A36,'Return Data'!$B$7:$R$2700,4,0)</f>
        <v>69.750052385598096</v>
      </c>
      <c r="D36" s="65">
        <f>VLOOKUP($A36,'Return Data'!$B$7:$R$2700,10,0)</f>
        <v>20.6861</v>
      </c>
      <c r="E36" s="66">
        <f t="shared" si="0"/>
        <v>4</v>
      </c>
      <c r="F36" s="65">
        <f>VLOOKUP($A36,'Return Data'!$B$7:$R$2700,11,0)</f>
        <v>34.131999999999998</v>
      </c>
      <c r="G36" s="66">
        <f t="shared" si="1"/>
        <v>7</v>
      </c>
      <c r="H36" s="65">
        <f>VLOOKUP($A36,'Return Data'!$B$7:$R$2700,12,0)</f>
        <v>27.679600000000001</v>
      </c>
      <c r="I36" s="66">
        <f t="shared" si="2"/>
        <v>7</v>
      </c>
      <c r="J36" s="65">
        <f>VLOOKUP($A36,'Return Data'!$B$7:$R$2700,13,0)</f>
        <v>18.440300000000001</v>
      </c>
      <c r="K36" s="66">
        <f t="shared" si="3"/>
        <v>2</v>
      </c>
      <c r="L36" s="65">
        <f>VLOOKUP($A36,'Return Data'!$B$7:$R$2700,17,0)</f>
        <v>14.407999999999999</v>
      </c>
      <c r="M36" s="66">
        <f t="shared" si="4"/>
        <v>10</v>
      </c>
      <c r="N36" s="65">
        <f>VLOOKUP($A36,'Return Data'!$B$7:$R$2700,14,0)</f>
        <v>9.7408999999999999</v>
      </c>
      <c r="O36" s="66">
        <f t="shared" si="5"/>
        <v>6</v>
      </c>
      <c r="P36" s="65">
        <f>VLOOKUP($A36,'Return Data'!$B$7:$R$2700,15,0)</f>
        <v>12.442500000000001</v>
      </c>
      <c r="Q36" s="66">
        <f t="shared" si="6"/>
        <v>12</v>
      </c>
      <c r="R36" s="65">
        <f>VLOOKUP($A36,'Return Data'!$B$7:$R$2700,16,0)</f>
        <v>13.0228</v>
      </c>
      <c r="S36" s="67">
        <f t="shared" si="7"/>
        <v>13</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19.150020689655172</v>
      </c>
      <c r="E38" s="74"/>
      <c r="F38" s="75">
        <f>AVERAGE(F8:F36)</f>
        <v>31.749382758620687</v>
      </c>
      <c r="G38" s="74"/>
      <c r="H38" s="75">
        <f>AVERAGE(H8:H36)</f>
        <v>24.99342413793104</v>
      </c>
      <c r="I38" s="74"/>
      <c r="J38" s="75">
        <f>AVERAGE(J8:J36)</f>
        <v>13.55126896551724</v>
      </c>
      <c r="K38" s="74"/>
      <c r="L38" s="75">
        <f>AVERAGE(L8:L36)</f>
        <v>13.262021428571428</v>
      </c>
      <c r="M38" s="74"/>
      <c r="N38" s="75">
        <f>AVERAGE(N8:N36)</f>
        <v>8.521096428571429</v>
      </c>
      <c r="O38" s="74"/>
      <c r="P38" s="75">
        <f>AVERAGE(P8:P36)</f>
        <v>11.858821428571428</v>
      </c>
      <c r="Q38" s="74"/>
      <c r="R38" s="75">
        <f>AVERAGE(R8:R36)</f>
        <v>12.707610344827584</v>
      </c>
      <c r="S38" s="76"/>
    </row>
    <row r="39" spans="1:19" x14ac:dyDescent="0.3">
      <c r="A39" s="73" t="s">
        <v>28</v>
      </c>
      <c r="B39" s="74"/>
      <c r="C39" s="74"/>
      <c r="D39" s="75">
        <f>MIN(D8:D36)</f>
        <v>13.2142</v>
      </c>
      <c r="E39" s="74"/>
      <c r="F39" s="75">
        <f>MIN(F8:F36)</f>
        <v>22.7668</v>
      </c>
      <c r="G39" s="74"/>
      <c r="H39" s="75">
        <f>MIN(H8:H36)</f>
        <v>18.9465</v>
      </c>
      <c r="I39" s="74"/>
      <c r="J39" s="75">
        <f>MIN(J8:J36)</f>
        <v>6.1852999999999998</v>
      </c>
      <c r="K39" s="74"/>
      <c r="L39" s="75">
        <f>MIN(L8:L36)</f>
        <v>7.4332000000000003</v>
      </c>
      <c r="M39" s="74"/>
      <c r="N39" s="75">
        <f>MIN(N8:N36)</f>
        <v>4.3784999999999998</v>
      </c>
      <c r="O39" s="74"/>
      <c r="P39" s="75">
        <f>MIN(P8:P36)</f>
        <v>0</v>
      </c>
      <c r="Q39" s="74"/>
      <c r="R39" s="75">
        <f>MIN(R8:R36)</f>
        <v>7.5034999999999998</v>
      </c>
      <c r="S39" s="76"/>
    </row>
    <row r="40" spans="1:19" ht="15" thickBot="1" x14ac:dyDescent="0.35">
      <c r="A40" s="77" t="s">
        <v>29</v>
      </c>
      <c r="B40" s="78"/>
      <c r="C40" s="78"/>
      <c r="D40" s="79">
        <f>MAX(D8:D36)</f>
        <v>25.874400000000001</v>
      </c>
      <c r="E40" s="78"/>
      <c r="F40" s="79">
        <f>MAX(F8:F36)</f>
        <v>36.135100000000001</v>
      </c>
      <c r="G40" s="78"/>
      <c r="H40" s="79">
        <f>MAX(H8:H36)</f>
        <v>29.085699999999999</v>
      </c>
      <c r="I40" s="78"/>
      <c r="J40" s="79">
        <f>MAX(J8:J36)</f>
        <v>22.0321</v>
      </c>
      <c r="K40" s="78"/>
      <c r="L40" s="79">
        <f>MAX(L8:L36)</f>
        <v>19.838799999999999</v>
      </c>
      <c r="M40" s="78"/>
      <c r="N40" s="79">
        <f>MAX(N8:N36)</f>
        <v>15.512</v>
      </c>
      <c r="O40" s="78"/>
      <c r="P40" s="79">
        <f>MAX(P8:P36)</f>
        <v>16.4861</v>
      </c>
      <c r="Q40" s="78"/>
      <c r="R40" s="79">
        <f>MAX(R8:R36)</f>
        <v>16.824300000000001</v>
      </c>
      <c r="S40" s="80"/>
    </row>
    <row r="41" spans="1:19" x14ac:dyDescent="0.3">
      <c r="A41" s="112" t="s">
        <v>432</v>
      </c>
    </row>
    <row r="42" spans="1:19" x14ac:dyDescent="0.3">
      <c r="A42" s="14" t="s">
        <v>340</v>
      </c>
    </row>
  </sheetData>
  <sheetProtection algorithmName="SHA-512" hashValue="ivCIuqqFnIgBasrZ0rZqELPAOwv+oYAmSnnQGV4b3zg/DkP6eZWhXMifjvwzqUi+8uRj3UOmmt0NoKyY+5YIcA==" saltValue="k84Dq8/2MJlXPk0mvV1PC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EFD4DFC-AA62-4FFF-9332-C821DA59460D}"/>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D1BC3-A725-4922-BE93-DF24C51414F0}">
  <sheetPr codeName="Sheet49"/>
  <dimension ref="A1:S3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1685</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1433</v>
      </c>
      <c r="B8" s="64">
        <f>VLOOKUP($A8,'Return Data'!$B$7:$R$2700,3,0)</f>
        <v>44174</v>
      </c>
      <c r="C8" s="65">
        <f>VLOOKUP($A8,'Return Data'!$B$7:$R$2700,4,0)</f>
        <v>66.180199999999999</v>
      </c>
      <c r="D8" s="65">
        <f>VLOOKUP($A8,'Return Data'!$B$7:$R$2700,9,0)</f>
        <v>5.8150000000000004</v>
      </c>
      <c r="E8" s="66">
        <f t="shared" ref="E8:E31" si="0">RANK(D8,D$8:D$31,0)</f>
        <v>17</v>
      </c>
      <c r="F8" s="65">
        <f>VLOOKUP($A8,'Return Data'!$B$7:$R$2700,10,0)</f>
        <v>10.483599999999999</v>
      </c>
      <c r="G8" s="66">
        <f t="shared" ref="G8:G31" si="1">RANK(F8,F$8:F$31,0)</f>
        <v>12</v>
      </c>
      <c r="H8" s="65">
        <f>VLOOKUP($A8,'Return Data'!$B$7:$R$2700,11,0)</f>
        <v>6.5614999999999997</v>
      </c>
      <c r="I8" s="66">
        <f t="shared" ref="I8:I31" si="2">RANK(H8,H$8:H$31,0)</f>
        <v>17</v>
      </c>
      <c r="J8" s="65">
        <f>VLOOKUP($A8,'Return Data'!$B$7:$R$2700,12,0)</f>
        <v>9.5596999999999994</v>
      </c>
      <c r="K8" s="66">
        <f t="shared" ref="K8:K31" si="3">RANK(J8,J$8:J$31,0)</f>
        <v>10</v>
      </c>
      <c r="L8" s="65">
        <f>VLOOKUP($A8,'Return Data'!$B$7:$R$2700,13,0)</f>
        <v>13.0349</v>
      </c>
      <c r="M8" s="66">
        <f t="shared" ref="M8:M31" si="4">RANK(L8,L$8:L$31,0)</f>
        <v>13</v>
      </c>
      <c r="N8" s="65">
        <f>VLOOKUP($A8,'Return Data'!$B$7:$R$2700,17,0)</f>
        <v>12.472099999999999</v>
      </c>
      <c r="O8" s="66">
        <f t="shared" ref="O8:O31" si="5">RANK(N8,N$8:N$31,0)</f>
        <v>11</v>
      </c>
      <c r="P8" s="65">
        <f>VLOOKUP($A8,'Return Data'!$B$7:$R$2700,14,0)</f>
        <v>9.9441000000000006</v>
      </c>
      <c r="Q8" s="66">
        <f t="shared" ref="Q8:Q31" si="6">RANK(P8,P$8:P$31,0)</f>
        <v>13</v>
      </c>
      <c r="R8" s="65">
        <f>VLOOKUP($A8,'Return Data'!$B$7:$R$2700,16,0)</f>
        <v>10.396800000000001</v>
      </c>
      <c r="S8" s="67">
        <f t="shared" ref="S8:S31" si="7">RANK(R8,R$8:R$31,0)</f>
        <v>8</v>
      </c>
    </row>
    <row r="9" spans="1:19" x14ac:dyDescent="0.3">
      <c r="A9" s="82" t="s">
        <v>1434</v>
      </c>
      <c r="B9" s="64">
        <f>VLOOKUP($A9,'Return Data'!$B$7:$R$2700,3,0)</f>
        <v>44174</v>
      </c>
      <c r="C9" s="65">
        <f>VLOOKUP($A9,'Return Data'!$B$7:$R$2700,4,0)</f>
        <v>20.628900000000002</v>
      </c>
      <c r="D9" s="65">
        <f>VLOOKUP($A9,'Return Data'!$B$7:$R$2700,9,0)</f>
        <v>5.617</v>
      </c>
      <c r="E9" s="66">
        <f t="shared" si="0"/>
        <v>18</v>
      </c>
      <c r="F9" s="65">
        <f>VLOOKUP($A9,'Return Data'!$B$7:$R$2700,10,0)</f>
        <v>11.210699999999999</v>
      </c>
      <c r="G9" s="66">
        <f t="shared" si="1"/>
        <v>8</v>
      </c>
      <c r="H9" s="65">
        <f>VLOOKUP($A9,'Return Data'!$B$7:$R$2700,11,0)</f>
        <v>8.1547999999999998</v>
      </c>
      <c r="I9" s="66">
        <f t="shared" si="2"/>
        <v>4</v>
      </c>
      <c r="J9" s="65">
        <f>VLOOKUP($A9,'Return Data'!$B$7:$R$2700,12,0)</f>
        <v>10.6845</v>
      </c>
      <c r="K9" s="66">
        <f t="shared" si="3"/>
        <v>5</v>
      </c>
      <c r="L9" s="65">
        <f>VLOOKUP($A9,'Return Data'!$B$7:$R$2700,13,0)</f>
        <v>14.0921</v>
      </c>
      <c r="M9" s="66">
        <f t="shared" si="4"/>
        <v>8</v>
      </c>
      <c r="N9" s="65">
        <f>VLOOKUP($A9,'Return Data'!$B$7:$R$2700,17,0)</f>
        <v>13.4819</v>
      </c>
      <c r="O9" s="66">
        <f t="shared" si="5"/>
        <v>5</v>
      </c>
      <c r="P9" s="65">
        <f>VLOOKUP($A9,'Return Data'!$B$7:$R$2700,14,0)</f>
        <v>10.0786</v>
      </c>
      <c r="Q9" s="66">
        <f t="shared" si="6"/>
        <v>12</v>
      </c>
      <c r="R9" s="65">
        <f>VLOOKUP($A9,'Return Data'!$B$7:$R$2700,16,0)</f>
        <v>8.6342999999999996</v>
      </c>
      <c r="S9" s="67">
        <f t="shared" si="7"/>
        <v>22</v>
      </c>
    </row>
    <row r="10" spans="1:19" x14ac:dyDescent="0.3">
      <c r="A10" s="82" t="s">
        <v>1437</v>
      </c>
      <c r="B10" s="64">
        <f>VLOOKUP($A10,'Return Data'!$B$7:$R$2700,3,0)</f>
        <v>44174</v>
      </c>
      <c r="C10" s="65">
        <f>VLOOKUP($A10,'Return Data'!$B$7:$R$2700,4,0)</f>
        <v>35.7819</v>
      </c>
      <c r="D10" s="65">
        <f>VLOOKUP($A10,'Return Data'!$B$7:$R$2700,9,0)</f>
        <v>6.5705</v>
      </c>
      <c r="E10" s="66">
        <f t="shared" si="0"/>
        <v>12</v>
      </c>
      <c r="F10" s="65">
        <f>VLOOKUP($A10,'Return Data'!$B$7:$R$2700,10,0)</f>
        <v>9.8469999999999995</v>
      </c>
      <c r="G10" s="66">
        <f t="shared" si="1"/>
        <v>14</v>
      </c>
      <c r="H10" s="65">
        <f>VLOOKUP($A10,'Return Data'!$B$7:$R$2700,11,0)</f>
        <v>6.8650000000000002</v>
      </c>
      <c r="I10" s="66">
        <f t="shared" si="2"/>
        <v>14</v>
      </c>
      <c r="J10" s="65">
        <f>VLOOKUP($A10,'Return Data'!$B$7:$R$2700,12,0)</f>
        <v>8.6287000000000003</v>
      </c>
      <c r="K10" s="66">
        <f t="shared" si="3"/>
        <v>16</v>
      </c>
      <c r="L10" s="65">
        <f>VLOOKUP($A10,'Return Data'!$B$7:$R$2700,13,0)</f>
        <v>11.2911</v>
      </c>
      <c r="M10" s="66">
        <f t="shared" si="4"/>
        <v>18</v>
      </c>
      <c r="N10" s="65">
        <f>VLOOKUP($A10,'Return Data'!$B$7:$R$2700,17,0)</f>
        <v>10.5046</v>
      </c>
      <c r="O10" s="66">
        <f t="shared" si="5"/>
        <v>20</v>
      </c>
      <c r="P10" s="65">
        <f>VLOOKUP($A10,'Return Data'!$B$7:$R$2700,14,0)</f>
        <v>8.7110000000000003</v>
      </c>
      <c r="Q10" s="66">
        <f t="shared" si="6"/>
        <v>17</v>
      </c>
      <c r="R10" s="65">
        <f>VLOOKUP($A10,'Return Data'!$B$7:$R$2700,16,0)</f>
        <v>9.0284999999999993</v>
      </c>
      <c r="S10" s="67">
        <f t="shared" si="7"/>
        <v>17</v>
      </c>
    </row>
    <row r="11" spans="1:19" x14ac:dyDescent="0.3">
      <c r="A11" s="82" t="s">
        <v>1438</v>
      </c>
      <c r="B11" s="64">
        <f>VLOOKUP($A11,'Return Data'!$B$7:$R$2700,3,0)</f>
        <v>44174</v>
      </c>
      <c r="C11" s="65">
        <f>VLOOKUP($A11,'Return Data'!$B$7:$R$2700,4,0)</f>
        <v>62.8142</v>
      </c>
      <c r="D11" s="65">
        <f>VLOOKUP($A11,'Return Data'!$B$7:$R$2700,9,0)</f>
        <v>6.3826000000000001</v>
      </c>
      <c r="E11" s="66">
        <f t="shared" si="0"/>
        <v>15</v>
      </c>
      <c r="F11" s="65">
        <f>VLOOKUP($A11,'Return Data'!$B$7:$R$2700,10,0)</f>
        <v>9.5519999999999996</v>
      </c>
      <c r="G11" s="66">
        <f t="shared" si="1"/>
        <v>16</v>
      </c>
      <c r="H11" s="65">
        <f>VLOOKUP($A11,'Return Data'!$B$7:$R$2700,11,0)</f>
        <v>6.1449999999999996</v>
      </c>
      <c r="I11" s="66">
        <f t="shared" si="2"/>
        <v>19</v>
      </c>
      <c r="J11" s="65">
        <f>VLOOKUP($A11,'Return Data'!$B$7:$R$2700,12,0)</f>
        <v>7.8750999999999998</v>
      </c>
      <c r="K11" s="66">
        <f t="shared" si="3"/>
        <v>18</v>
      </c>
      <c r="L11" s="65">
        <f>VLOOKUP($A11,'Return Data'!$B$7:$R$2700,13,0)</f>
        <v>11.396599999999999</v>
      </c>
      <c r="M11" s="66">
        <f t="shared" si="4"/>
        <v>17</v>
      </c>
      <c r="N11" s="65">
        <f>VLOOKUP($A11,'Return Data'!$B$7:$R$2700,17,0)</f>
        <v>10.962400000000001</v>
      </c>
      <c r="O11" s="66">
        <f t="shared" si="5"/>
        <v>17</v>
      </c>
      <c r="P11" s="65">
        <f>VLOOKUP($A11,'Return Data'!$B$7:$R$2700,14,0)</f>
        <v>8.5829000000000004</v>
      </c>
      <c r="Q11" s="66">
        <f t="shared" si="6"/>
        <v>19</v>
      </c>
      <c r="R11" s="65">
        <f>VLOOKUP($A11,'Return Data'!$B$7:$R$2700,16,0)</f>
        <v>9.5419999999999998</v>
      </c>
      <c r="S11" s="67">
        <f t="shared" si="7"/>
        <v>14</v>
      </c>
    </row>
    <row r="12" spans="1:19" x14ac:dyDescent="0.3">
      <c r="A12" s="82" t="s">
        <v>1440</v>
      </c>
      <c r="B12" s="64">
        <f>VLOOKUP($A12,'Return Data'!$B$7:$R$2700,3,0)</f>
        <v>44174</v>
      </c>
      <c r="C12" s="65">
        <f>VLOOKUP($A12,'Return Data'!$B$7:$R$2700,4,0)</f>
        <v>76.680599999999998</v>
      </c>
      <c r="D12" s="65">
        <f>VLOOKUP($A12,'Return Data'!$B$7:$R$2700,9,0)</f>
        <v>6.5499000000000001</v>
      </c>
      <c r="E12" s="66">
        <f t="shared" si="0"/>
        <v>13</v>
      </c>
      <c r="F12" s="65">
        <f>VLOOKUP($A12,'Return Data'!$B$7:$R$2700,10,0)</f>
        <v>11.7805</v>
      </c>
      <c r="G12" s="66">
        <f t="shared" si="1"/>
        <v>7</v>
      </c>
      <c r="H12" s="65">
        <f>VLOOKUP($A12,'Return Data'!$B$7:$R$2700,11,0)</f>
        <v>7.4630000000000001</v>
      </c>
      <c r="I12" s="66">
        <f t="shared" si="2"/>
        <v>8</v>
      </c>
      <c r="J12" s="65">
        <f>VLOOKUP($A12,'Return Data'!$B$7:$R$2700,12,0)</f>
        <v>9.9891000000000005</v>
      </c>
      <c r="K12" s="66">
        <f t="shared" si="3"/>
        <v>9</v>
      </c>
      <c r="L12" s="65">
        <f>VLOOKUP($A12,'Return Data'!$B$7:$R$2700,13,0)</f>
        <v>14.669700000000001</v>
      </c>
      <c r="M12" s="66">
        <f t="shared" si="4"/>
        <v>7</v>
      </c>
      <c r="N12" s="65">
        <f>VLOOKUP($A12,'Return Data'!$B$7:$R$2700,17,0)</f>
        <v>13.8186</v>
      </c>
      <c r="O12" s="66">
        <f t="shared" si="5"/>
        <v>4</v>
      </c>
      <c r="P12" s="65">
        <f>VLOOKUP($A12,'Return Data'!$B$7:$R$2700,14,0)</f>
        <v>11.141</v>
      </c>
      <c r="Q12" s="66">
        <f t="shared" si="6"/>
        <v>5</v>
      </c>
      <c r="R12" s="65">
        <f>VLOOKUP($A12,'Return Data'!$B$7:$R$2700,16,0)</f>
        <v>9.4643999999999995</v>
      </c>
      <c r="S12" s="67">
        <f t="shared" si="7"/>
        <v>16</v>
      </c>
    </row>
    <row r="13" spans="1:19" x14ac:dyDescent="0.3">
      <c r="A13" s="82" t="s">
        <v>1442</v>
      </c>
      <c r="B13" s="64">
        <f>VLOOKUP($A13,'Return Data'!$B$7:$R$2700,3,0)</f>
        <v>44174</v>
      </c>
      <c r="C13" s="65">
        <f>VLOOKUP($A13,'Return Data'!$B$7:$R$2700,4,0)</f>
        <v>19.593</v>
      </c>
      <c r="D13" s="65">
        <f>VLOOKUP($A13,'Return Data'!$B$7:$R$2700,9,0)</f>
        <v>13.6387</v>
      </c>
      <c r="E13" s="66">
        <f t="shared" si="0"/>
        <v>2</v>
      </c>
      <c r="F13" s="65">
        <f>VLOOKUP($A13,'Return Data'!$B$7:$R$2700,10,0)</f>
        <v>14.610200000000001</v>
      </c>
      <c r="G13" s="66">
        <f t="shared" si="1"/>
        <v>1</v>
      </c>
      <c r="H13" s="65">
        <f>VLOOKUP($A13,'Return Data'!$B$7:$R$2700,11,0)</f>
        <v>10.8156</v>
      </c>
      <c r="I13" s="66">
        <f t="shared" si="2"/>
        <v>1</v>
      </c>
      <c r="J13" s="65">
        <f>VLOOKUP($A13,'Return Data'!$B$7:$R$2700,12,0)</f>
        <v>12.0335</v>
      </c>
      <c r="K13" s="66">
        <f t="shared" si="3"/>
        <v>1</v>
      </c>
      <c r="L13" s="65">
        <f>VLOOKUP($A13,'Return Data'!$B$7:$R$2700,13,0)</f>
        <v>15.027699999999999</v>
      </c>
      <c r="M13" s="66">
        <f t="shared" si="4"/>
        <v>3</v>
      </c>
      <c r="N13" s="65">
        <f>VLOOKUP($A13,'Return Data'!$B$7:$R$2700,17,0)</f>
        <v>13.007999999999999</v>
      </c>
      <c r="O13" s="66">
        <f t="shared" si="5"/>
        <v>8</v>
      </c>
      <c r="P13" s="65">
        <f>VLOOKUP($A13,'Return Data'!$B$7:$R$2700,14,0)</f>
        <v>10.791399999999999</v>
      </c>
      <c r="Q13" s="66">
        <f t="shared" si="6"/>
        <v>7</v>
      </c>
      <c r="R13" s="65">
        <f>VLOOKUP($A13,'Return Data'!$B$7:$R$2700,16,0)</f>
        <v>10.357200000000001</v>
      </c>
      <c r="S13" s="67">
        <f t="shared" si="7"/>
        <v>9</v>
      </c>
    </row>
    <row r="14" spans="1:19" x14ac:dyDescent="0.3">
      <c r="A14" s="82" t="s">
        <v>1445</v>
      </c>
      <c r="B14" s="64">
        <f>VLOOKUP($A14,'Return Data'!$B$7:$R$2700,3,0)</f>
        <v>44174</v>
      </c>
      <c r="C14" s="65">
        <f>VLOOKUP($A14,'Return Data'!$B$7:$R$2700,4,0)</f>
        <v>50.820399999999999</v>
      </c>
      <c r="D14" s="65">
        <f>VLOOKUP($A14,'Return Data'!$B$7:$R$2700,9,0)</f>
        <v>5.2053000000000003</v>
      </c>
      <c r="E14" s="66">
        <f t="shared" si="0"/>
        <v>20</v>
      </c>
      <c r="F14" s="65">
        <f>VLOOKUP($A14,'Return Data'!$B$7:$R$2700,10,0)</f>
        <v>6.2569999999999997</v>
      </c>
      <c r="G14" s="66">
        <f t="shared" si="1"/>
        <v>24</v>
      </c>
      <c r="H14" s="65">
        <f>VLOOKUP($A14,'Return Data'!$B$7:$R$2700,11,0)</f>
        <v>3.2932999999999999</v>
      </c>
      <c r="I14" s="66">
        <f t="shared" si="2"/>
        <v>24</v>
      </c>
      <c r="J14" s="65">
        <f>VLOOKUP($A14,'Return Data'!$B$7:$R$2700,12,0)</f>
        <v>4.3239999999999998</v>
      </c>
      <c r="K14" s="66">
        <f t="shared" si="3"/>
        <v>24</v>
      </c>
      <c r="L14" s="65">
        <f>VLOOKUP($A14,'Return Data'!$B$7:$R$2700,13,0)</f>
        <v>9.4769000000000005</v>
      </c>
      <c r="M14" s="66">
        <f t="shared" si="4"/>
        <v>24</v>
      </c>
      <c r="N14" s="65">
        <f>VLOOKUP($A14,'Return Data'!$B$7:$R$2700,17,0)</f>
        <v>9.3252000000000006</v>
      </c>
      <c r="O14" s="66">
        <f t="shared" si="5"/>
        <v>23</v>
      </c>
      <c r="P14" s="65">
        <f>VLOOKUP($A14,'Return Data'!$B$7:$R$2700,14,0)</f>
        <v>6.9732000000000003</v>
      </c>
      <c r="Q14" s="66">
        <f t="shared" si="6"/>
        <v>24</v>
      </c>
      <c r="R14" s="65">
        <f>VLOOKUP($A14,'Return Data'!$B$7:$R$2700,16,0)</f>
        <v>8.3773999999999997</v>
      </c>
      <c r="S14" s="67">
        <f t="shared" si="7"/>
        <v>23</v>
      </c>
    </row>
    <row r="15" spans="1:19" x14ac:dyDescent="0.3">
      <c r="A15" s="82" t="s">
        <v>1447</v>
      </c>
      <c r="B15" s="64">
        <f>VLOOKUP($A15,'Return Data'!$B$7:$R$2700,3,0)</f>
        <v>44174</v>
      </c>
      <c r="C15" s="65">
        <f>VLOOKUP($A15,'Return Data'!$B$7:$R$2700,4,0)</f>
        <v>45.109400000000001</v>
      </c>
      <c r="D15" s="65">
        <f>VLOOKUP($A15,'Return Data'!$B$7:$R$2700,9,0)</f>
        <v>6.8949999999999996</v>
      </c>
      <c r="E15" s="66">
        <f t="shared" si="0"/>
        <v>10</v>
      </c>
      <c r="F15" s="65">
        <f>VLOOKUP($A15,'Return Data'!$B$7:$R$2700,10,0)</f>
        <v>10.607200000000001</v>
      </c>
      <c r="G15" s="66">
        <f t="shared" si="1"/>
        <v>11</v>
      </c>
      <c r="H15" s="65">
        <f>VLOOKUP($A15,'Return Data'!$B$7:$R$2700,11,0)</f>
        <v>7.4245000000000001</v>
      </c>
      <c r="I15" s="66">
        <f t="shared" si="2"/>
        <v>9</v>
      </c>
      <c r="J15" s="65">
        <f>VLOOKUP($A15,'Return Data'!$B$7:$R$2700,12,0)</f>
        <v>8.7955000000000005</v>
      </c>
      <c r="K15" s="66">
        <f t="shared" si="3"/>
        <v>15</v>
      </c>
      <c r="L15" s="65">
        <f>VLOOKUP($A15,'Return Data'!$B$7:$R$2700,13,0)</f>
        <v>11.438000000000001</v>
      </c>
      <c r="M15" s="66">
        <f t="shared" si="4"/>
        <v>16</v>
      </c>
      <c r="N15" s="65">
        <f>VLOOKUP($A15,'Return Data'!$B$7:$R$2700,17,0)</f>
        <v>10.1813</v>
      </c>
      <c r="O15" s="66">
        <f t="shared" si="5"/>
        <v>22</v>
      </c>
      <c r="P15" s="65">
        <f>VLOOKUP($A15,'Return Data'!$B$7:$R$2700,14,0)</f>
        <v>8.1868999999999996</v>
      </c>
      <c r="Q15" s="66">
        <f t="shared" si="6"/>
        <v>22</v>
      </c>
      <c r="R15" s="65">
        <f>VLOOKUP($A15,'Return Data'!$B$7:$R$2700,16,0)</f>
        <v>8.9435000000000002</v>
      </c>
      <c r="S15" s="67">
        <f t="shared" si="7"/>
        <v>18</v>
      </c>
    </row>
    <row r="16" spans="1:19" x14ac:dyDescent="0.3">
      <c r="A16" s="82" t="s">
        <v>1449</v>
      </c>
      <c r="B16" s="64">
        <f>VLOOKUP($A16,'Return Data'!$B$7:$R$2700,3,0)</f>
        <v>44174</v>
      </c>
      <c r="C16" s="65">
        <f>VLOOKUP($A16,'Return Data'!$B$7:$R$2700,4,0)</f>
        <v>81.634600000000006</v>
      </c>
      <c r="D16" s="65">
        <f>VLOOKUP($A16,'Return Data'!$B$7:$R$2700,9,0)</f>
        <v>7.6018999999999997</v>
      </c>
      <c r="E16" s="66">
        <f t="shared" si="0"/>
        <v>5</v>
      </c>
      <c r="F16" s="65">
        <f>VLOOKUP($A16,'Return Data'!$B$7:$R$2700,10,0)</f>
        <v>9.7736999999999998</v>
      </c>
      <c r="G16" s="66">
        <f t="shared" si="1"/>
        <v>15</v>
      </c>
      <c r="H16" s="65">
        <f>VLOOKUP($A16,'Return Data'!$B$7:$R$2700,11,0)</f>
        <v>6.9104999999999999</v>
      </c>
      <c r="I16" s="66">
        <f t="shared" si="2"/>
        <v>13</v>
      </c>
      <c r="J16" s="65">
        <f>VLOOKUP($A16,'Return Data'!$B$7:$R$2700,12,0)</f>
        <v>10.250500000000001</v>
      </c>
      <c r="K16" s="66">
        <f t="shared" si="3"/>
        <v>8</v>
      </c>
      <c r="L16" s="65">
        <f>VLOOKUP($A16,'Return Data'!$B$7:$R$2700,13,0)</f>
        <v>14.7751</v>
      </c>
      <c r="M16" s="66">
        <f t="shared" si="4"/>
        <v>6</v>
      </c>
      <c r="N16" s="65">
        <f>VLOOKUP($A16,'Return Data'!$B$7:$R$2700,17,0)</f>
        <v>12.7517</v>
      </c>
      <c r="O16" s="66">
        <f t="shared" si="5"/>
        <v>10</v>
      </c>
      <c r="P16" s="65">
        <f>VLOOKUP($A16,'Return Data'!$B$7:$R$2700,14,0)</f>
        <v>10.1442</v>
      </c>
      <c r="Q16" s="66">
        <f t="shared" si="6"/>
        <v>10</v>
      </c>
      <c r="R16" s="65">
        <f>VLOOKUP($A16,'Return Data'!$B$7:$R$2700,16,0)</f>
        <v>9.7542000000000009</v>
      </c>
      <c r="S16" s="67">
        <f t="shared" si="7"/>
        <v>11</v>
      </c>
    </row>
    <row r="17" spans="1:19" x14ac:dyDescent="0.3">
      <c r="A17" s="82" t="s">
        <v>1451</v>
      </c>
      <c r="B17" s="64">
        <f>VLOOKUP($A17,'Return Data'!$B$7:$R$2700,3,0)</f>
        <v>44174</v>
      </c>
      <c r="C17" s="65">
        <f>VLOOKUP($A17,'Return Data'!$B$7:$R$2700,4,0)</f>
        <v>18.064599999999999</v>
      </c>
      <c r="D17" s="65">
        <f>VLOOKUP($A17,'Return Data'!$B$7:$R$2700,9,0)</f>
        <v>5.548</v>
      </c>
      <c r="E17" s="66">
        <f t="shared" si="0"/>
        <v>19</v>
      </c>
      <c r="F17" s="65">
        <f>VLOOKUP($A17,'Return Data'!$B$7:$R$2700,10,0)</f>
        <v>7.5972</v>
      </c>
      <c r="G17" s="66">
        <f t="shared" si="1"/>
        <v>21</v>
      </c>
      <c r="H17" s="65">
        <f>VLOOKUP($A17,'Return Data'!$B$7:$R$2700,11,0)</f>
        <v>4.2615999999999996</v>
      </c>
      <c r="I17" s="66">
        <f t="shared" si="2"/>
        <v>23</v>
      </c>
      <c r="J17" s="65">
        <f>VLOOKUP($A17,'Return Data'!$B$7:$R$2700,12,0)</f>
        <v>5.3425000000000002</v>
      </c>
      <c r="K17" s="66">
        <f t="shared" si="3"/>
        <v>23</v>
      </c>
      <c r="L17" s="65">
        <f>VLOOKUP($A17,'Return Data'!$B$7:$R$2700,13,0)</f>
        <v>9.7830999999999992</v>
      </c>
      <c r="M17" s="66">
        <f t="shared" si="4"/>
        <v>23</v>
      </c>
      <c r="N17" s="65">
        <f>VLOOKUP($A17,'Return Data'!$B$7:$R$2700,17,0)</f>
        <v>9.2021999999999995</v>
      </c>
      <c r="O17" s="66">
        <f t="shared" si="5"/>
        <v>24</v>
      </c>
      <c r="P17" s="65">
        <f>VLOOKUP($A17,'Return Data'!$B$7:$R$2700,14,0)</f>
        <v>7.1619000000000002</v>
      </c>
      <c r="Q17" s="66">
        <f t="shared" si="6"/>
        <v>23</v>
      </c>
      <c r="R17" s="65">
        <f>VLOOKUP($A17,'Return Data'!$B$7:$R$2700,16,0)</f>
        <v>7.6478999999999999</v>
      </c>
      <c r="S17" s="67">
        <f t="shared" si="7"/>
        <v>24</v>
      </c>
    </row>
    <row r="18" spans="1:19" x14ac:dyDescent="0.3">
      <c r="A18" s="82" t="s">
        <v>1452</v>
      </c>
      <c r="B18" s="64">
        <f>VLOOKUP($A18,'Return Data'!$B$7:$R$2700,3,0)</f>
        <v>44174</v>
      </c>
      <c r="C18" s="65">
        <f>VLOOKUP($A18,'Return Data'!$B$7:$R$2700,4,0)</f>
        <v>29.232299999999999</v>
      </c>
      <c r="D18" s="65">
        <f>VLOOKUP($A18,'Return Data'!$B$7:$R$2700,9,0)</f>
        <v>7.2685000000000004</v>
      </c>
      <c r="E18" s="66">
        <f t="shared" si="0"/>
        <v>8</v>
      </c>
      <c r="F18" s="65">
        <f>VLOOKUP($A18,'Return Data'!$B$7:$R$2700,10,0)</f>
        <v>13.1214</v>
      </c>
      <c r="G18" s="66">
        <f t="shared" si="1"/>
        <v>3</v>
      </c>
      <c r="H18" s="65">
        <f>VLOOKUP($A18,'Return Data'!$B$7:$R$2700,11,0)</f>
        <v>8.5760000000000005</v>
      </c>
      <c r="I18" s="66">
        <f t="shared" si="2"/>
        <v>3</v>
      </c>
      <c r="J18" s="65">
        <f>VLOOKUP($A18,'Return Data'!$B$7:$R$2700,12,0)</f>
        <v>11.9343</v>
      </c>
      <c r="K18" s="66">
        <f t="shared" si="3"/>
        <v>2</v>
      </c>
      <c r="L18" s="65">
        <f>VLOOKUP($A18,'Return Data'!$B$7:$R$2700,13,0)</f>
        <v>15.835000000000001</v>
      </c>
      <c r="M18" s="66">
        <f t="shared" si="4"/>
        <v>1</v>
      </c>
      <c r="N18" s="65">
        <f>VLOOKUP($A18,'Return Data'!$B$7:$R$2700,17,0)</f>
        <v>14.427300000000001</v>
      </c>
      <c r="O18" s="66">
        <f t="shared" si="5"/>
        <v>1</v>
      </c>
      <c r="P18" s="65">
        <f>VLOOKUP($A18,'Return Data'!$B$7:$R$2700,14,0)</f>
        <v>11.5517</v>
      </c>
      <c r="Q18" s="66">
        <f t="shared" si="6"/>
        <v>3</v>
      </c>
      <c r="R18" s="65">
        <f>VLOOKUP($A18,'Return Data'!$B$7:$R$2700,16,0)</f>
        <v>10.5907</v>
      </c>
      <c r="S18" s="67">
        <f t="shared" si="7"/>
        <v>6</v>
      </c>
    </row>
    <row r="19" spans="1:19" x14ac:dyDescent="0.3">
      <c r="A19" s="82" t="s">
        <v>1455</v>
      </c>
      <c r="B19" s="64">
        <f>VLOOKUP($A19,'Return Data'!$B$7:$R$2700,3,0)</f>
        <v>44174</v>
      </c>
      <c r="C19" s="65">
        <f>VLOOKUP($A19,'Return Data'!$B$7:$R$2700,4,0)</f>
        <v>2415.529</v>
      </c>
      <c r="D19" s="65">
        <f>VLOOKUP($A19,'Return Data'!$B$7:$R$2700,9,0)</f>
        <v>4.6680999999999999</v>
      </c>
      <c r="E19" s="66">
        <f t="shared" si="0"/>
        <v>22</v>
      </c>
      <c r="F19" s="65">
        <f>VLOOKUP($A19,'Return Data'!$B$7:$R$2700,10,0)</f>
        <v>7.1497999999999999</v>
      </c>
      <c r="G19" s="66">
        <f t="shared" si="1"/>
        <v>23</v>
      </c>
      <c r="H19" s="65">
        <f>VLOOKUP($A19,'Return Data'!$B$7:$R$2700,11,0)</f>
        <v>4.7141000000000002</v>
      </c>
      <c r="I19" s="66">
        <f t="shared" si="2"/>
        <v>21</v>
      </c>
      <c r="J19" s="65">
        <f>VLOOKUP($A19,'Return Data'!$B$7:$R$2700,12,0)</f>
        <v>6.4523000000000001</v>
      </c>
      <c r="K19" s="66">
        <f t="shared" si="3"/>
        <v>22</v>
      </c>
      <c r="L19" s="65">
        <f>VLOOKUP($A19,'Return Data'!$B$7:$R$2700,13,0)</f>
        <v>9.8544999999999998</v>
      </c>
      <c r="M19" s="66">
        <f t="shared" si="4"/>
        <v>22</v>
      </c>
      <c r="N19" s="65">
        <f>VLOOKUP($A19,'Return Data'!$B$7:$R$2700,17,0)</f>
        <v>10.208600000000001</v>
      </c>
      <c r="O19" s="66">
        <f t="shared" si="5"/>
        <v>21</v>
      </c>
      <c r="P19" s="65">
        <f>VLOOKUP($A19,'Return Data'!$B$7:$R$2700,14,0)</f>
        <v>8.2219999999999995</v>
      </c>
      <c r="Q19" s="66">
        <f t="shared" si="6"/>
        <v>21</v>
      </c>
      <c r="R19" s="65">
        <f>VLOOKUP($A19,'Return Data'!$B$7:$R$2700,16,0)</f>
        <v>8.7018000000000004</v>
      </c>
      <c r="S19" s="67">
        <f t="shared" si="7"/>
        <v>21</v>
      </c>
    </row>
    <row r="20" spans="1:19" x14ac:dyDescent="0.3">
      <c r="A20" s="82" t="s">
        <v>1456</v>
      </c>
      <c r="B20" s="64">
        <f>VLOOKUP($A20,'Return Data'!$B$7:$R$2700,3,0)</f>
        <v>44174</v>
      </c>
      <c r="C20" s="65">
        <f>VLOOKUP($A20,'Return Data'!$B$7:$R$2700,4,0)</f>
        <v>84.625</v>
      </c>
      <c r="D20" s="65">
        <f>VLOOKUP($A20,'Return Data'!$B$7:$R$2700,9,0)</f>
        <v>16.891500000000001</v>
      </c>
      <c r="E20" s="66">
        <f t="shared" si="0"/>
        <v>1</v>
      </c>
      <c r="F20" s="65">
        <f>VLOOKUP($A20,'Return Data'!$B$7:$R$2700,10,0)</f>
        <v>13.3804</v>
      </c>
      <c r="G20" s="66">
        <f t="shared" si="1"/>
        <v>2</v>
      </c>
      <c r="H20" s="65">
        <f>VLOOKUP($A20,'Return Data'!$B$7:$R$2700,11,0)</f>
        <v>7.9259000000000004</v>
      </c>
      <c r="I20" s="66">
        <f t="shared" si="2"/>
        <v>6</v>
      </c>
      <c r="J20" s="65">
        <f>VLOOKUP($A20,'Return Data'!$B$7:$R$2700,12,0)</f>
        <v>11.585800000000001</v>
      </c>
      <c r="K20" s="66">
        <f t="shared" si="3"/>
        <v>3</v>
      </c>
      <c r="L20" s="65">
        <f>VLOOKUP($A20,'Return Data'!$B$7:$R$2700,13,0)</f>
        <v>15.3003</v>
      </c>
      <c r="M20" s="66">
        <f t="shared" si="4"/>
        <v>2</v>
      </c>
      <c r="N20" s="65">
        <f>VLOOKUP($A20,'Return Data'!$B$7:$R$2700,17,0)</f>
        <v>12.9956</v>
      </c>
      <c r="O20" s="66">
        <f t="shared" si="5"/>
        <v>9</v>
      </c>
      <c r="P20" s="65">
        <f>VLOOKUP($A20,'Return Data'!$B$7:$R$2700,14,0)</f>
        <v>10.662000000000001</v>
      </c>
      <c r="Q20" s="66">
        <f t="shared" si="6"/>
        <v>8</v>
      </c>
      <c r="R20" s="65">
        <f>VLOOKUP($A20,'Return Data'!$B$7:$R$2700,16,0)</f>
        <v>9.6367999999999991</v>
      </c>
      <c r="S20" s="67">
        <f t="shared" si="7"/>
        <v>13</v>
      </c>
    </row>
    <row r="21" spans="1:19" x14ac:dyDescent="0.3">
      <c r="A21" s="82" t="s">
        <v>1458</v>
      </c>
      <c r="B21" s="64">
        <f>VLOOKUP($A21,'Return Data'!$B$7:$R$2700,3,0)</f>
        <v>44174</v>
      </c>
      <c r="C21" s="65">
        <f>VLOOKUP($A21,'Return Data'!$B$7:$R$2700,4,0)</f>
        <v>58.898600000000002</v>
      </c>
      <c r="D21" s="65">
        <f>VLOOKUP($A21,'Return Data'!$B$7:$R$2700,9,0)</f>
        <v>7.5324</v>
      </c>
      <c r="E21" s="66">
        <f t="shared" si="0"/>
        <v>6</v>
      </c>
      <c r="F21" s="65">
        <f>VLOOKUP($A21,'Return Data'!$B$7:$R$2700,10,0)</f>
        <v>11.797599999999999</v>
      </c>
      <c r="G21" s="66">
        <f t="shared" si="1"/>
        <v>6</v>
      </c>
      <c r="H21" s="65">
        <f>VLOOKUP($A21,'Return Data'!$B$7:$R$2700,11,0)</f>
        <v>8.7548999999999992</v>
      </c>
      <c r="I21" s="66">
        <f t="shared" si="2"/>
        <v>2</v>
      </c>
      <c r="J21" s="65">
        <f>VLOOKUP($A21,'Return Data'!$B$7:$R$2700,12,0)</f>
        <v>10.408799999999999</v>
      </c>
      <c r="K21" s="66">
        <f t="shared" si="3"/>
        <v>7</v>
      </c>
      <c r="L21" s="65">
        <f>VLOOKUP($A21,'Return Data'!$B$7:$R$2700,13,0)</f>
        <v>13.467599999999999</v>
      </c>
      <c r="M21" s="66">
        <f t="shared" si="4"/>
        <v>10</v>
      </c>
      <c r="N21" s="65">
        <f>VLOOKUP($A21,'Return Data'!$B$7:$R$2700,17,0)</f>
        <v>11.4777</v>
      </c>
      <c r="O21" s="66">
        <f t="shared" si="5"/>
        <v>16</v>
      </c>
      <c r="P21" s="65">
        <f>VLOOKUP($A21,'Return Data'!$B$7:$R$2700,14,0)</f>
        <v>9.5335000000000001</v>
      </c>
      <c r="Q21" s="66">
        <f t="shared" si="6"/>
        <v>14</v>
      </c>
      <c r="R21" s="65">
        <f>VLOOKUP($A21,'Return Data'!$B$7:$R$2700,16,0)</f>
        <v>10.518800000000001</v>
      </c>
      <c r="S21" s="67">
        <f t="shared" si="7"/>
        <v>7</v>
      </c>
    </row>
    <row r="22" spans="1:19" x14ac:dyDescent="0.3">
      <c r="A22" s="82" t="s">
        <v>1460</v>
      </c>
      <c r="B22" s="64">
        <f>VLOOKUP($A22,'Return Data'!$B$7:$R$2700,3,0)</f>
        <v>44174</v>
      </c>
      <c r="C22" s="65">
        <f>VLOOKUP($A22,'Return Data'!$B$7:$R$2700,4,0)</f>
        <v>51.276200000000003</v>
      </c>
      <c r="D22" s="65">
        <f>VLOOKUP($A22,'Return Data'!$B$7:$R$2700,9,0)</f>
        <v>6.2198000000000002</v>
      </c>
      <c r="E22" s="66">
        <f t="shared" si="0"/>
        <v>16</v>
      </c>
      <c r="F22" s="65">
        <f>VLOOKUP($A22,'Return Data'!$B$7:$R$2700,10,0)</f>
        <v>10.9323</v>
      </c>
      <c r="G22" s="66">
        <f t="shared" si="1"/>
        <v>10</v>
      </c>
      <c r="H22" s="65">
        <f>VLOOKUP($A22,'Return Data'!$B$7:$R$2700,11,0)</f>
        <v>7.3377999999999997</v>
      </c>
      <c r="I22" s="66">
        <f t="shared" si="2"/>
        <v>10</v>
      </c>
      <c r="J22" s="65">
        <f>VLOOKUP($A22,'Return Data'!$B$7:$R$2700,12,0)</f>
        <v>8.9086999999999996</v>
      </c>
      <c r="K22" s="66">
        <f t="shared" si="3"/>
        <v>14</v>
      </c>
      <c r="L22" s="65">
        <f>VLOOKUP($A22,'Return Data'!$B$7:$R$2700,13,0)</f>
        <v>12.0684</v>
      </c>
      <c r="M22" s="66">
        <f t="shared" si="4"/>
        <v>15</v>
      </c>
      <c r="N22" s="65">
        <f>VLOOKUP($A22,'Return Data'!$B$7:$R$2700,17,0)</f>
        <v>12.3064</v>
      </c>
      <c r="O22" s="66">
        <f t="shared" si="5"/>
        <v>13</v>
      </c>
      <c r="P22" s="65">
        <f>VLOOKUP($A22,'Return Data'!$B$7:$R$2700,14,0)</f>
        <v>10.349</v>
      </c>
      <c r="Q22" s="66">
        <f t="shared" si="6"/>
        <v>9</v>
      </c>
      <c r="R22" s="65">
        <f>VLOOKUP($A22,'Return Data'!$B$7:$R$2700,16,0)</f>
        <v>8.8484999999999996</v>
      </c>
      <c r="S22" s="67">
        <f t="shared" si="7"/>
        <v>19</v>
      </c>
    </row>
    <row r="23" spans="1:19" x14ac:dyDescent="0.3">
      <c r="A23" s="82" t="s">
        <v>1463</v>
      </c>
      <c r="B23" s="64">
        <f>VLOOKUP($A23,'Return Data'!$B$7:$R$2700,3,0)</f>
        <v>44174</v>
      </c>
      <c r="C23" s="65">
        <f>VLOOKUP($A23,'Return Data'!$B$7:$R$2700,4,0)</f>
        <v>32.926900000000003</v>
      </c>
      <c r="D23" s="65">
        <f>VLOOKUP($A23,'Return Data'!$B$7:$R$2700,9,0)</f>
        <v>7.8768000000000002</v>
      </c>
      <c r="E23" s="66">
        <f t="shared" si="0"/>
        <v>4</v>
      </c>
      <c r="F23" s="65">
        <f>VLOOKUP($A23,'Return Data'!$B$7:$R$2700,10,0)</f>
        <v>9.5137</v>
      </c>
      <c r="G23" s="66">
        <f t="shared" si="1"/>
        <v>17</v>
      </c>
      <c r="H23" s="65">
        <f>VLOOKUP($A23,'Return Data'!$B$7:$R$2700,11,0)</f>
        <v>6.9109999999999996</v>
      </c>
      <c r="I23" s="66">
        <f t="shared" si="2"/>
        <v>12</v>
      </c>
      <c r="J23" s="65">
        <f>VLOOKUP($A23,'Return Data'!$B$7:$R$2700,12,0)</f>
        <v>9.2033000000000005</v>
      </c>
      <c r="K23" s="66">
        <f t="shared" si="3"/>
        <v>11</v>
      </c>
      <c r="L23" s="65">
        <f>VLOOKUP($A23,'Return Data'!$B$7:$R$2700,13,0)</f>
        <v>13.2547</v>
      </c>
      <c r="M23" s="66">
        <f t="shared" si="4"/>
        <v>11</v>
      </c>
      <c r="N23" s="65">
        <f>VLOOKUP($A23,'Return Data'!$B$7:$R$2700,17,0)</f>
        <v>13.1883</v>
      </c>
      <c r="O23" s="66">
        <f t="shared" si="5"/>
        <v>6</v>
      </c>
      <c r="P23" s="65">
        <f>VLOOKUP($A23,'Return Data'!$B$7:$R$2700,14,0)</f>
        <v>11.0518</v>
      </c>
      <c r="Q23" s="66">
        <f t="shared" si="6"/>
        <v>6</v>
      </c>
      <c r="R23" s="65">
        <f>VLOOKUP($A23,'Return Data'!$B$7:$R$2700,16,0)</f>
        <v>11.3986</v>
      </c>
      <c r="S23" s="67">
        <f t="shared" si="7"/>
        <v>1</v>
      </c>
    </row>
    <row r="24" spans="1:19" x14ac:dyDescent="0.3">
      <c r="A24" s="82" t="s">
        <v>1465</v>
      </c>
      <c r="B24" s="64">
        <f>VLOOKUP($A24,'Return Data'!$B$7:$R$2700,3,0)</f>
        <v>44174</v>
      </c>
      <c r="C24" s="65">
        <f>VLOOKUP($A24,'Return Data'!$B$7:$R$2700,4,0)</f>
        <v>24.647300000000001</v>
      </c>
      <c r="D24" s="65">
        <f>VLOOKUP($A24,'Return Data'!$B$7:$R$2700,9,0)</f>
        <v>5.1703999999999999</v>
      </c>
      <c r="E24" s="66">
        <f t="shared" si="0"/>
        <v>21</v>
      </c>
      <c r="F24" s="65">
        <f>VLOOKUP($A24,'Return Data'!$B$7:$R$2700,10,0)</f>
        <v>9.4391999999999996</v>
      </c>
      <c r="G24" s="66">
        <f t="shared" si="1"/>
        <v>18</v>
      </c>
      <c r="H24" s="65">
        <f>VLOOKUP($A24,'Return Data'!$B$7:$R$2700,11,0)</f>
        <v>6.7515999999999998</v>
      </c>
      <c r="I24" s="66">
        <f t="shared" si="2"/>
        <v>15</v>
      </c>
      <c r="J24" s="65">
        <f>VLOOKUP($A24,'Return Data'!$B$7:$R$2700,12,0)</f>
        <v>6.8726000000000003</v>
      </c>
      <c r="K24" s="66">
        <f t="shared" si="3"/>
        <v>21</v>
      </c>
      <c r="L24" s="65">
        <f>VLOOKUP($A24,'Return Data'!$B$7:$R$2700,13,0)</f>
        <v>10.9663</v>
      </c>
      <c r="M24" s="66">
        <f t="shared" si="4"/>
        <v>21</v>
      </c>
      <c r="N24" s="65">
        <f>VLOOKUP($A24,'Return Data'!$B$7:$R$2700,17,0)</f>
        <v>10.7974</v>
      </c>
      <c r="O24" s="66">
        <f t="shared" si="5"/>
        <v>18</v>
      </c>
      <c r="P24" s="65">
        <f>VLOOKUP($A24,'Return Data'!$B$7:$R$2700,14,0)</f>
        <v>8.6908999999999992</v>
      </c>
      <c r="Q24" s="66">
        <f t="shared" si="6"/>
        <v>18</v>
      </c>
      <c r="R24" s="65">
        <f>VLOOKUP($A24,'Return Data'!$B$7:$R$2700,16,0)</f>
        <v>8.7270000000000003</v>
      </c>
      <c r="S24" s="67">
        <f t="shared" si="7"/>
        <v>20</v>
      </c>
    </row>
    <row r="25" spans="1:19" x14ac:dyDescent="0.3">
      <c r="A25" s="82" t="s">
        <v>1466</v>
      </c>
      <c r="B25" s="64">
        <f>VLOOKUP($A25,'Return Data'!$B$7:$R$2700,3,0)</f>
        <v>44174</v>
      </c>
      <c r="C25" s="65">
        <f>VLOOKUP($A25,'Return Data'!$B$7:$R$2700,4,0)</f>
        <v>52.217100000000002</v>
      </c>
      <c r="D25" s="65">
        <f>VLOOKUP($A25,'Return Data'!$B$7:$R$2700,9,0)</f>
        <v>7.3582000000000001</v>
      </c>
      <c r="E25" s="66">
        <f t="shared" si="0"/>
        <v>7</v>
      </c>
      <c r="F25" s="65">
        <f>VLOOKUP($A25,'Return Data'!$B$7:$R$2700,10,0)</f>
        <v>10.3773</v>
      </c>
      <c r="G25" s="66">
        <f t="shared" si="1"/>
        <v>13</v>
      </c>
      <c r="H25" s="65">
        <f>VLOOKUP($A25,'Return Data'!$B$7:$R$2700,11,0)</f>
        <v>6.6136999999999997</v>
      </c>
      <c r="I25" s="66">
        <f t="shared" si="2"/>
        <v>16</v>
      </c>
      <c r="J25" s="65">
        <f>VLOOKUP($A25,'Return Data'!$B$7:$R$2700,12,0)</f>
        <v>9.1241000000000003</v>
      </c>
      <c r="K25" s="66">
        <f t="shared" si="3"/>
        <v>13</v>
      </c>
      <c r="L25" s="65">
        <f>VLOOKUP($A25,'Return Data'!$B$7:$R$2700,13,0)</f>
        <v>13.551399999999999</v>
      </c>
      <c r="M25" s="66">
        <f t="shared" si="4"/>
        <v>9</v>
      </c>
      <c r="N25" s="65">
        <f>VLOOKUP($A25,'Return Data'!$B$7:$R$2700,17,0)</f>
        <v>13.085100000000001</v>
      </c>
      <c r="O25" s="66">
        <f t="shared" si="5"/>
        <v>7</v>
      </c>
      <c r="P25" s="65">
        <f>VLOOKUP($A25,'Return Data'!$B$7:$R$2700,14,0)</f>
        <v>10.0838</v>
      </c>
      <c r="Q25" s="66">
        <f t="shared" si="6"/>
        <v>11</v>
      </c>
      <c r="R25" s="65">
        <f>VLOOKUP($A25,'Return Data'!$B$7:$R$2700,16,0)</f>
        <v>10.804500000000001</v>
      </c>
      <c r="S25" s="67">
        <f t="shared" si="7"/>
        <v>4</v>
      </c>
    </row>
    <row r="26" spans="1:19" x14ac:dyDescent="0.3">
      <c r="A26" s="82" t="s">
        <v>1468</v>
      </c>
      <c r="B26" s="64">
        <f>VLOOKUP($A26,'Return Data'!$B$7:$R$2700,3,0)</f>
        <v>44174</v>
      </c>
      <c r="C26" s="65">
        <f>VLOOKUP($A26,'Return Data'!$B$7:$R$2700,4,0)</f>
        <v>66.819100000000006</v>
      </c>
      <c r="D26" s="65">
        <f>VLOOKUP($A26,'Return Data'!$B$7:$R$2700,9,0)</f>
        <v>7.9909999999999997</v>
      </c>
      <c r="E26" s="66">
        <f t="shared" si="0"/>
        <v>3</v>
      </c>
      <c r="F26" s="65">
        <f>VLOOKUP($A26,'Return Data'!$B$7:$R$2700,10,0)</f>
        <v>8.4929000000000006</v>
      </c>
      <c r="G26" s="66">
        <f t="shared" si="1"/>
        <v>19</v>
      </c>
      <c r="H26" s="65">
        <f>VLOOKUP($A26,'Return Data'!$B$7:$R$2700,11,0)</f>
        <v>6.3716999999999997</v>
      </c>
      <c r="I26" s="66">
        <f t="shared" si="2"/>
        <v>18</v>
      </c>
      <c r="J26" s="65">
        <f>VLOOKUP($A26,'Return Data'!$B$7:$R$2700,12,0)</f>
        <v>7.3079999999999998</v>
      </c>
      <c r="K26" s="66">
        <f t="shared" si="3"/>
        <v>20</v>
      </c>
      <c r="L26" s="65">
        <f>VLOOKUP($A26,'Return Data'!$B$7:$R$2700,13,0)</f>
        <v>10.972099999999999</v>
      </c>
      <c r="M26" s="66">
        <f t="shared" si="4"/>
        <v>20</v>
      </c>
      <c r="N26" s="65">
        <f>VLOOKUP($A26,'Return Data'!$B$7:$R$2700,17,0)</f>
        <v>10.7515</v>
      </c>
      <c r="O26" s="66">
        <f t="shared" si="5"/>
        <v>19</v>
      </c>
      <c r="P26" s="65">
        <f>VLOOKUP($A26,'Return Data'!$B$7:$R$2700,14,0)</f>
        <v>8.4202999999999992</v>
      </c>
      <c r="Q26" s="66">
        <f t="shared" si="6"/>
        <v>20</v>
      </c>
      <c r="R26" s="65">
        <f>VLOOKUP($A26,'Return Data'!$B$7:$R$2700,16,0)</f>
        <v>9.4901999999999997</v>
      </c>
      <c r="S26" s="67">
        <f t="shared" si="7"/>
        <v>15</v>
      </c>
    </row>
    <row r="27" spans="1:19" x14ac:dyDescent="0.3">
      <c r="A27" s="82" t="s">
        <v>1470</v>
      </c>
      <c r="B27" s="64">
        <f>VLOOKUP($A27,'Return Data'!$B$7:$R$2700,3,0)</f>
        <v>44174</v>
      </c>
      <c r="C27" s="65">
        <f>VLOOKUP($A27,'Return Data'!$B$7:$R$2700,4,0)</f>
        <v>50.398000000000003</v>
      </c>
      <c r="D27" s="65">
        <f>VLOOKUP($A27,'Return Data'!$B$7:$R$2700,9,0)</f>
        <v>3.9039999999999999</v>
      </c>
      <c r="E27" s="66">
        <f t="shared" si="0"/>
        <v>23</v>
      </c>
      <c r="F27" s="65">
        <f>VLOOKUP($A27,'Return Data'!$B$7:$R$2700,10,0)</f>
        <v>7.1973000000000003</v>
      </c>
      <c r="G27" s="66">
        <f t="shared" si="1"/>
        <v>22</v>
      </c>
      <c r="H27" s="65">
        <f>VLOOKUP($A27,'Return Data'!$B$7:$R$2700,11,0)</f>
        <v>4.3598999999999997</v>
      </c>
      <c r="I27" s="66">
        <f t="shared" si="2"/>
        <v>22</v>
      </c>
      <c r="J27" s="65">
        <f>VLOOKUP($A27,'Return Data'!$B$7:$R$2700,12,0)</f>
        <v>7.5541</v>
      </c>
      <c r="K27" s="66">
        <f t="shared" si="3"/>
        <v>19</v>
      </c>
      <c r="L27" s="65">
        <f>VLOOKUP($A27,'Return Data'!$B$7:$R$2700,13,0)</f>
        <v>11.152100000000001</v>
      </c>
      <c r="M27" s="66">
        <f t="shared" si="4"/>
        <v>19</v>
      </c>
      <c r="N27" s="65">
        <f>VLOOKUP($A27,'Return Data'!$B$7:$R$2700,17,0)</f>
        <v>11.901300000000001</v>
      </c>
      <c r="O27" s="66">
        <f t="shared" si="5"/>
        <v>14</v>
      </c>
      <c r="P27" s="65">
        <f>VLOOKUP($A27,'Return Data'!$B$7:$R$2700,14,0)</f>
        <v>9.2624999999999993</v>
      </c>
      <c r="Q27" s="66">
        <f t="shared" si="6"/>
        <v>15</v>
      </c>
      <c r="R27" s="65">
        <f>VLOOKUP($A27,'Return Data'!$B$7:$R$2700,16,0)</f>
        <v>9.8864000000000001</v>
      </c>
      <c r="S27" s="67">
        <f t="shared" si="7"/>
        <v>10</v>
      </c>
    </row>
    <row r="28" spans="1:19" x14ac:dyDescent="0.3">
      <c r="A28" s="82" t="s">
        <v>882</v>
      </c>
      <c r="B28" s="64">
        <f>VLOOKUP($A28,'Return Data'!$B$7:$R$2700,3,0)</f>
        <v>44174</v>
      </c>
      <c r="C28" s="65">
        <f>VLOOKUP($A28,'Return Data'!$B$7:$R$2700,4,0)</f>
        <v>17.758800000000001</v>
      </c>
      <c r="D28" s="65">
        <f>VLOOKUP($A28,'Return Data'!$B$7:$R$2700,9,0)</f>
        <v>2.7948</v>
      </c>
      <c r="E28" s="66">
        <f t="shared" si="0"/>
        <v>24</v>
      </c>
      <c r="F28" s="65">
        <f>VLOOKUP($A28,'Return Data'!$B$7:$R$2700,10,0)</f>
        <v>7.7375999999999996</v>
      </c>
      <c r="G28" s="66">
        <f t="shared" si="1"/>
        <v>20</v>
      </c>
      <c r="H28" s="65">
        <f>VLOOKUP($A28,'Return Data'!$B$7:$R$2700,11,0)</f>
        <v>4.9574999999999996</v>
      </c>
      <c r="I28" s="66">
        <f t="shared" si="2"/>
        <v>20</v>
      </c>
      <c r="J28" s="65">
        <f>VLOOKUP($A28,'Return Data'!$B$7:$R$2700,12,0)</f>
        <v>8.3551000000000002</v>
      </c>
      <c r="K28" s="66">
        <f t="shared" si="3"/>
        <v>17</v>
      </c>
      <c r="L28" s="65">
        <f>VLOOKUP($A28,'Return Data'!$B$7:$R$2700,13,0)</f>
        <v>12.780200000000001</v>
      </c>
      <c r="M28" s="66">
        <f t="shared" si="4"/>
        <v>14</v>
      </c>
      <c r="N28" s="65">
        <f>VLOOKUP($A28,'Return Data'!$B$7:$R$2700,17,0)</f>
        <v>11.8156</v>
      </c>
      <c r="O28" s="66">
        <f t="shared" si="5"/>
        <v>15</v>
      </c>
      <c r="P28" s="65">
        <f>VLOOKUP($A28,'Return Data'!$B$7:$R$2700,14,0)</f>
        <v>9.1666000000000007</v>
      </c>
      <c r="Q28" s="66">
        <f t="shared" si="6"/>
        <v>16</v>
      </c>
      <c r="R28" s="65">
        <f>VLOOKUP($A28,'Return Data'!$B$7:$R$2700,16,0)</f>
        <v>9.6919000000000004</v>
      </c>
      <c r="S28" s="67">
        <f t="shared" si="7"/>
        <v>12</v>
      </c>
    </row>
    <row r="29" spans="1:19" x14ac:dyDescent="0.3">
      <c r="A29" s="82" t="s">
        <v>885</v>
      </c>
      <c r="B29" s="64">
        <f>VLOOKUP($A29,'Return Data'!$B$7:$R$2700,3,0)</f>
        <v>44174</v>
      </c>
      <c r="C29" s="65">
        <f>VLOOKUP($A29,'Return Data'!$B$7:$R$2700,4,0)</f>
        <v>19.3918</v>
      </c>
      <c r="D29" s="65">
        <f>VLOOKUP($A29,'Return Data'!$B$7:$R$2700,9,0)</f>
        <v>6.5983000000000001</v>
      </c>
      <c r="E29" s="66">
        <f t="shared" si="0"/>
        <v>11</v>
      </c>
      <c r="F29" s="65">
        <f>VLOOKUP($A29,'Return Data'!$B$7:$R$2700,10,0)</f>
        <v>12.225899999999999</v>
      </c>
      <c r="G29" s="66">
        <f t="shared" si="1"/>
        <v>5</v>
      </c>
      <c r="H29" s="65">
        <f>VLOOKUP($A29,'Return Data'!$B$7:$R$2700,11,0)</f>
        <v>8.1102000000000007</v>
      </c>
      <c r="I29" s="66">
        <f t="shared" si="2"/>
        <v>5</v>
      </c>
      <c r="J29" s="65">
        <f>VLOOKUP($A29,'Return Data'!$B$7:$R$2700,12,0)</f>
        <v>10.7666</v>
      </c>
      <c r="K29" s="66">
        <f t="shared" si="3"/>
        <v>4</v>
      </c>
      <c r="L29" s="65">
        <f>VLOOKUP($A29,'Return Data'!$B$7:$R$2700,13,0)</f>
        <v>15.0151</v>
      </c>
      <c r="M29" s="66">
        <f t="shared" si="4"/>
        <v>4</v>
      </c>
      <c r="N29" s="65">
        <f>VLOOKUP($A29,'Return Data'!$B$7:$R$2700,17,0)</f>
        <v>14.020200000000001</v>
      </c>
      <c r="O29" s="66">
        <f t="shared" si="5"/>
        <v>3</v>
      </c>
      <c r="P29" s="65">
        <f>VLOOKUP($A29,'Return Data'!$B$7:$R$2700,14,0)</f>
        <v>11.7668</v>
      </c>
      <c r="Q29" s="66">
        <f t="shared" si="6"/>
        <v>2</v>
      </c>
      <c r="R29" s="65">
        <f>VLOOKUP($A29,'Return Data'!$B$7:$R$2700,16,0)</f>
        <v>11.1845</v>
      </c>
      <c r="S29" s="67">
        <f t="shared" si="7"/>
        <v>2</v>
      </c>
    </row>
    <row r="30" spans="1:19" x14ac:dyDescent="0.3">
      <c r="A30" s="82" t="s">
        <v>886</v>
      </c>
      <c r="B30" s="64">
        <f>VLOOKUP($A30,'Return Data'!$B$7:$R$2700,3,0)</f>
        <v>44174</v>
      </c>
      <c r="C30" s="65">
        <f>VLOOKUP($A30,'Return Data'!$B$7:$R$2700,4,0)</f>
        <v>36.194699999999997</v>
      </c>
      <c r="D30" s="65">
        <f>VLOOKUP($A30,'Return Data'!$B$7:$R$2700,9,0)</f>
        <v>7.0491999999999999</v>
      </c>
      <c r="E30" s="66">
        <f t="shared" si="0"/>
        <v>9</v>
      </c>
      <c r="F30" s="65">
        <f>VLOOKUP($A30,'Return Data'!$B$7:$R$2700,10,0)</f>
        <v>12.680400000000001</v>
      </c>
      <c r="G30" s="66">
        <f t="shared" si="1"/>
        <v>4</v>
      </c>
      <c r="H30" s="65">
        <f>VLOOKUP($A30,'Return Data'!$B$7:$R$2700,11,0)</f>
        <v>7.5872999999999999</v>
      </c>
      <c r="I30" s="66">
        <f t="shared" si="2"/>
        <v>7</v>
      </c>
      <c r="J30" s="65">
        <f>VLOOKUP($A30,'Return Data'!$B$7:$R$2700,12,0)</f>
        <v>10.4252</v>
      </c>
      <c r="K30" s="66">
        <f t="shared" si="3"/>
        <v>6</v>
      </c>
      <c r="L30" s="65">
        <f>VLOOKUP($A30,'Return Data'!$B$7:$R$2700,13,0)</f>
        <v>14.8667</v>
      </c>
      <c r="M30" s="66">
        <f t="shared" si="4"/>
        <v>5</v>
      </c>
      <c r="N30" s="65">
        <f>VLOOKUP($A30,'Return Data'!$B$7:$R$2700,17,0)</f>
        <v>14.3962</v>
      </c>
      <c r="O30" s="66">
        <f t="shared" si="5"/>
        <v>2</v>
      </c>
      <c r="P30" s="65">
        <f>VLOOKUP($A30,'Return Data'!$B$7:$R$2700,14,0)</f>
        <v>12.824999999999999</v>
      </c>
      <c r="Q30" s="66">
        <f t="shared" si="6"/>
        <v>1</v>
      </c>
      <c r="R30" s="65">
        <f>VLOOKUP($A30,'Return Data'!$B$7:$R$2700,16,0)</f>
        <v>11.0663</v>
      </c>
      <c r="S30" s="67">
        <f t="shared" si="7"/>
        <v>3</v>
      </c>
    </row>
    <row r="31" spans="1:19" x14ac:dyDescent="0.3">
      <c r="A31" s="82" t="s">
        <v>889</v>
      </c>
      <c r="B31" s="64">
        <f>VLOOKUP($A31,'Return Data'!$B$7:$R$2700,3,0)</f>
        <v>44174</v>
      </c>
      <c r="C31" s="65">
        <f>VLOOKUP($A31,'Return Data'!$B$7:$R$2700,4,0)</f>
        <v>51.005099999999999</v>
      </c>
      <c r="D31" s="65">
        <f>VLOOKUP($A31,'Return Data'!$B$7:$R$2700,9,0)</f>
        <v>6.5374999999999996</v>
      </c>
      <c r="E31" s="66">
        <f t="shared" si="0"/>
        <v>14</v>
      </c>
      <c r="F31" s="65">
        <f>VLOOKUP($A31,'Return Data'!$B$7:$R$2700,10,0)</f>
        <v>10.9895</v>
      </c>
      <c r="G31" s="66">
        <f t="shared" si="1"/>
        <v>9</v>
      </c>
      <c r="H31" s="65">
        <f>VLOOKUP($A31,'Return Data'!$B$7:$R$2700,11,0)</f>
        <v>7.0433000000000003</v>
      </c>
      <c r="I31" s="66">
        <f t="shared" si="2"/>
        <v>11</v>
      </c>
      <c r="J31" s="65">
        <f>VLOOKUP($A31,'Return Data'!$B$7:$R$2700,12,0)</f>
        <v>9.1245999999999992</v>
      </c>
      <c r="K31" s="66">
        <f t="shared" si="3"/>
        <v>12</v>
      </c>
      <c r="L31" s="65">
        <f>VLOOKUP($A31,'Return Data'!$B$7:$R$2700,13,0)</f>
        <v>13.077299999999999</v>
      </c>
      <c r="M31" s="66">
        <f t="shared" si="4"/>
        <v>12</v>
      </c>
      <c r="N31" s="65">
        <f>VLOOKUP($A31,'Return Data'!$B$7:$R$2700,17,0)</f>
        <v>12.454599999999999</v>
      </c>
      <c r="O31" s="66">
        <f t="shared" si="5"/>
        <v>12</v>
      </c>
      <c r="P31" s="65">
        <f>VLOOKUP($A31,'Return Data'!$B$7:$R$2700,14,0)</f>
        <v>11.333299999999999</v>
      </c>
      <c r="Q31" s="66">
        <f t="shared" si="6"/>
        <v>4</v>
      </c>
      <c r="R31" s="65">
        <f>VLOOKUP($A31,'Return Data'!$B$7:$R$2700,16,0)</f>
        <v>10.708600000000001</v>
      </c>
      <c r="S31" s="67">
        <f t="shared" si="7"/>
        <v>5</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6.9868500000000013</v>
      </c>
      <c r="E33" s="88"/>
      <c r="F33" s="89">
        <f>AVERAGE(F8:F31)</f>
        <v>10.281433333333332</v>
      </c>
      <c r="G33" s="88"/>
      <c r="H33" s="89">
        <f>AVERAGE(H8:H31)</f>
        <v>6.8295708333333325</v>
      </c>
      <c r="I33" s="88"/>
      <c r="J33" s="89">
        <f>AVERAGE(J8:J31)</f>
        <v>8.9794416666666681</v>
      </c>
      <c r="K33" s="88"/>
      <c r="L33" s="89">
        <f>AVERAGE(L8:L31)</f>
        <v>12.797787499999998</v>
      </c>
      <c r="M33" s="88"/>
      <c r="N33" s="89">
        <f>AVERAGE(N8:N31)</f>
        <v>12.063908333333336</v>
      </c>
      <c r="O33" s="88"/>
      <c r="P33" s="89">
        <f>AVERAGE(P8:P31)</f>
        <v>9.7764333333333315</v>
      </c>
      <c r="Q33" s="88"/>
      <c r="R33" s="89">
        <f>AVERAGE(R8:R31)</f>
        <v>9.7250333333333341</v>
      </c>
      <c r="S33" s="90"/>
    </row>
    <row r="34" spans="1:19" x14ac:dyDescent="0.3">
      <c r="A34" s="87" t="s">
        <v>28</v>
      </c>
      <c r="B34" s="88"/>
      <c r="C34" s="88"/>
      <c r="D34" s="89">
        <f>MIN(D8:D31)</f>
        <v>2.7948</v>
      </c>
      <c r="E34" s="88"/>
      <c r="F34" s="89">
        <f>MIN(F8:F31)</f>
        <v>6.2569999999999997</v>
      </c>
      <c r="G34" s="88"/>
      <c r="H34" s="89">
        <f>MIN(H8:H31)</f>
        <v>3.2932999999999999</v>
      </c>
      <c r="I34" s="88"/>
      <c r="J34" s="89">
        <f>MIN(J8:J31)</f>
        <v>4.3239999999999998</v>
      </c>
      <c r="K34" s="88"/>
      <c r="L34" s="89">
        <f>MIN(L8:L31)</f>
        <v>9.4769000000000005</v>
      </c>
      <c r="M34" s="88"/>
      <c r="N34" s="89">
        <f>MIN(N8:N31)</f>
        <v>9.2021999999999995</v>
      </c>
      <c r="O34" s="88"/>
      <c r="P34" s="89">
        <f>MIN(P8:P31)</f>
        <v>6.9732000000000003</v>
      </c>
      <c r="Q34" s="88"/>
      <c r="R34" s="89">
        <f>MIN(R8:R31)</f>
        <v>7.6478999999999999</v>
      </c>
      <c r="S34" s="90"/>
    </row>
    <row r="35" spans="1:19" ht="15" thickBot="1" x14ac:dyDescent="0.35">
      <c r="A35" s="91" t="s">
        <v>29</v>
      </c>
      <c r="B35" s="92"/>
      <c r="C35" s="92"/>
      <c r="D35" s="93">
        <f>MAX(D8:D31)</f>
        <v>16.891500000000001</v>
      </c>
      <c r="E35" s="92"/>
      <c r="F35" s="93">
        <f>MAX(F8:F31)</f>
        <v>14.610200000000001</v>
      </c>
      <c r="G35" s="92"/>
      <c r="H35" s="93">
        <f>MAX(H8:H31)</f>
        <v>10.8156</v>
      </c>
      <c r="I35" s="92"/>
      <c r="J35" s="93">
        <f>MAX(J8:J31)</f>
        <v>12.0335</v>
      </c>
      <c r="K35" s="92"/>
      <c r="L35" s="93">
        <f>MAX(L8:L31)</f>
        <v>15.835000000000001</v>
      </c>
      <c r="M35" s="92"/>
      <c r="N35" s="93">
        <f>MAX(N8:N31)</f>
        <v>14.427300000000001</v>
      </c>
      <c r="O35" s="92"/>
      <c r="P35" s="93">
        <f>MAX(P8:P31)</f>
        <v>12.824999999999999</v>
      </c>
      <c r="Q35" s="92"/>
      <c r="R35" s="93">
        <f>MAX(R8:R31)</f>
        <v>11.3986</v>
      </c>
      <c r="S35" s="94"/>
    </row>
    <row r="36" spans="1:19" x14ac:dyDescent="0.3">
      <c r="A36" s="112" t="s">
        <v>433</v>
      </c>
    </row>
    <row r="37" spans="1:19" x14ac:dyDescent="0.3">
      <c r="A37" s="14" t="s">
        <v>340</v>
      </c>
    </row>
  </sheetData>
  <sheetProtection algorithmName="SHA-512" hashValue="WiatT4Izdv2qRHWk4+B1h4ufCylfCPB7JfjUsgYvYqn7XkvzVSsSWmdTyMr55VQFOmnAfiyOMUOmRV+gpLZSyA==" saltValue="jb15QRI2JFkDMbEh5UG1P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E267F82-A3BF-4BBE-B38E-BBFB75BE52D8}"/>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F55BE-98F8-447F-8DF9-D67E24BFACB3}">
  <sheetPr codeName="Sheet50"/>
  <dimension ref="A1:S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1686</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1432</v>
      </c>
      <c r="B8" s="64">
        <f>VLOOKUP($A8,'Return Data'!$B$7:$R$2700,3,0)</f>
        <v>44174</v>
      </c>
      <c r="C8" s="65">
        <f>VLOOKUP($A8,'Return Data'!$B$7:$R$2700,4,0)</f>
        <v>63.445900000000002</v>
      </c>
      <c r="D8" s="65">
        <f>VLOOKUP($A8,'Return Data'!$B$7:$R$2700,9,0)</f>
        <v>5.2152000000000003</v>
      </c>
      <c r="E8" s="66">
        <f>RANK(D8,D$8:D$34,0)</f>
        <v>17</v>
      </c>
      <c r="F8" s="65">
        <f>VLOOKUP($A8,'Return Data'!$B$7:$R$2700,10,0)</f>
        <v>9.8690999999999995</v>
      </c>
      <c r="G8" s="66">
        <f>RANK(F8,F$8:F$34,0)</f>
        <v>12</v>
      </c>
      <c r="H8" s="65">
        <f>VLOOKUP($A8,'Return Data'!$B$7:$R$2700,11,0)</f>
        <v>5.9431000000000003</v>
      </c>
      <c r="I8" s="66">
        <f>RANK(H8,H$8:H$34,0)</f>
        <v>15</v>
      </c>
      <c r="J8" s="65">
        <f>VLOOKUP($A8,'Return Data'!$B$7:$R$2700,12,0)</f>
        <v>8.9205000000000005</v>
      </c>
      <c r="K8" s="66">
        <f>RANK(J8,J$8:J$34,0)</f>
        <v>10</v>
      </c>
      <c r="L8" s="65">
        <f>VLOOKUP($A8,'Return Data'!$B$7:$R$2700,13,0)</f>
        <v>12.360799999999999</v>
      </c>
      <c r="M8" s="66">
        <f>RANK(L8,L$8:L$34,0)</f>
        <v>12</v>
      </c>
      <c r="N8" s="65">
        <f>VLOOKUP($A8,'Return Data'!$B$7:$R$2700,17,0)</f>
        <v>11.8009</v>
      </c>
      <c r="O8" s="66">
        <f>RANK(N8,N$8:N$34,0)</f>
        <v>12</v>
      </c>
      <c r="P8" s="65">
        <f>VLOOKUP($A8,'Return Data'!$B$7:$R$2700,14,0)</f>
        <v>9.2960999999999991</v>
      </c>
      <c r="Q8" s="66">
        <f>RANK(P8,P$8:P$34,0)</f>
        <v>13</v>
      </c>
      <c r="R8" s="65">
        <f>VLOOKUP($A8,'Return Data'!$B$7:$R$2700,16,0)</f>
        <v>9.1159999999999997</v>
      </c>
      <c r="S8" s="67">
        <f>RANK(R8,R$8:R$34,0)</f>
        <v>8</v>
      </c>
    </row>
    <row r="9" spans="1:19" x14ac:dyDescent="0.3">
      <c r="A9" s="82" t="s">
        <v>1435</v>
      </c>
      <c r="B9" s="64">
        <f>VLOOKUP($A9,'Return Data'!$B$7:$R$2700,3,0)</f>
        <v>44174</v>
      </c>
      <c r="C9" s="65">
        <f>VLOOKUP($A9,'Return Data'!$B$7:$R$2700,4,0)</f>
        <v>19.815100000000001</v>
      </c>
      <c r="D9" s="65">
        <f>VLOOKUP($A9,'Return Data'!$B$7:$R$2700,9,0)</f>
        <v>5.0125000000000002</v>
      </c>
      <c r="E9" s="66">
        <f t="shared" ref="E9:E34" si="0">RANK(D9,D$8:D$34,0)</f>
        <v>18</v>
      </c>
      <c r="F9" s="65">
        <f>VLOOKUP($A9,'Return Data'!$B$7:$R$2700,10,0)</f>
        <v>10.591900000000001</v>
      </c>
      <c r="G9" s="66">
        <f t="shared" ref="G9:G34" si="1">RANK(F9,F$8:F$34,0)</f>
        <v>9</v>
      </c>
      <c r="H9" s="65">
        <f>VLOOKUP($A9,'Return Data'!$B$7:$R$2700,11,0)</f>
        <v>7.5964999999999998</v>
      </c>
      <c r="I9" s="66">
        <f t="shared" ref="I9:I34" si="2">RANK(H9,H$8:H$34,0)</f>
        <v>4</v>
      </c>
      <c r="J9" s="65">
        <f>VLOOKUP($A9,'Return Data'!$B$7:$R$2700,12,0)</f>
        <v>10.1394</v>
      </c>
      <c r="K9" s="66">
        <f t="shared" ref="K9:K34" si="3">RANK(J9,J$8:J$34,0)</f>
        <v>6</v>
      </c>
      <c r="L9" s="65">
        <f>VLOOKUP($A9,'Return Data'!$B$7:$R$2700,13,0)</f>
        <v>13.5289</v>
      </c>
      <c r="M9" s="66">
        <f t="shared" ref="M9:M34" si="4">RANK(L9,L$8:L$34,0)</f>
        <v>8</v>
      </c>
      <c r="N9" s="65">
        <f>VLOOKUP($A9,'Return Data'!$B$7:$R$2700,17,0)</f>
        <v>12.945399999999999</v>
      </c>
      <c r="O9" s="66">
        <f t="shared" ref="O9:O34" si="5">RANK(N9,N$8:N$34,0)</f>
        <v>5</v>
      </c>
      <c r="P9" s="65">
        <f>VLOOKUP($A9,'Return Data'!$B$7:$R$2700,14,0)</f>
        <v>9.5395000000000003</v>
      </c>
      <c r="Q9" s="66">
        <f t="shared" ref="Q9:Q34" si="6">RANK(P9,P$8:P$34,0)</f>
        <v>9</v>
      </c>
      <c r="R9" s="65">
        <f>VLOOKUP($A9,'Return Data'!$B$7:$R$2700,16,0)</f>
        <v>8.0007999999999999</v>
      </c>
      <c r="S9" s="67">
        <f t="shared" ref="S9:S34" si="7">RANK(R9,R$8:R$34,0)</f>
        <v>19</v>
      </c>
    </row>
    <row r="10" spans="1:19" x14ac:dyDescent="0.3">
      <c r="A10" s="82" t="s">
        <v>1436</v>
      </c>
      <c r="B10" s="64">
        <f>VLOOKUP($A10,'Return Data'!$B$7:$R$2700,3,0)</f>
        <v>44174</v>
      </c>
      <c r="C10" s="65">
        <f>VLOOKUP($A10,'Return Data'!$B$7:$R$2700,4,0)</f>
        <v>33.405000000000001</v>
      </c>
      <c r="D10" s="65">
        <f>VLOOKUP($A10,'Return Data'!$B$7:$R$2700,9,0)</f>
        <v>5.7857000000000003</v>
      </c>
      <c r="E10" s="66">
        <f t="shared" si="0"/>
        <v>14</v>
      </c>
      <c r="F10" s="65">
        <f>VLOOKUP($A10,'Return Data'!$B$7:$R$2700,10,0)</f>
        <v>9.0488999999999997</v>
      </c>
      <c r="G10" s="66">
        <f t="shared" si="1"/>
        <v>15</v>
      </c>
      <c r="H10" s="65">
        <f>VLOOKUP($A10,'Return Data'!$B$7:$R$2700,11,0)</f>
        <v>6.0650000000000004</v>
      </c>
      <c r="I10" s="66">
        <f t="shared" si="2"/>
        <v>14</v>
      </c>
      <c r="J10" s="65">
        <f>VLOOKUP($A10,'Return Data'!$B$7:$R$2700,12,0)</f>
        <v>7.7961999999999998</v>
      </c>
      <c r="K10" s="66">
        <f t="shared" si="3"/>
        <v>17</v>
      </c>
      <c r="L10" s="65">
        <f>VLOOKUP($A10,'Return Data'!$B$7:$R$2700,13,0)</f>
        <v>10.414400000000001</v>
      </c>
      <c r="M10" s="66">
        <f t="shared" si="4"/>
        <v>21</v>
      </c>
      <c r="N10" s="65">
        <f>VLOOKUP($A10,'Return Data'!$B$7:$R$2700,17,0)</f>
        <v>9.6610999999999994</v>
      </c>
      <c r="O10" s="66">
        <f t="shared" si="5"/>
        <v>23</v>
      </c>
      <c r="P10" s="65">
        <f>VLOOKUP($A10,'Return Data'!$B$7:$R$2700,14,0)</f>
        <v>7.8552</v>
      </c>
      <c r="Q10" s="66">
        <f t="shared" si="6"/>
        <v>21</v>
      </c>
      <c r="R10" s="65">
        <f>VLOOKUP($A10,'Return Data'!$B$7:$R$2700,16,0)</f>
        <v>6.6497999999999999</v>
      </c>
      <c r="S10" s="67">
        <f t="shared" si="7"/>
        <v>26</v>
      </c>
    </row>
    <row r="11" spans="1:19" x14ac:dyDescent="0.3">
      <c r="A11" s="82" t="s">
        <v>1439</v>
      </c>
      <c r="B11" s="64">
        <f>VLOOKUP($A11,'Return Data'!$B$7:$R$2700,3,0)</f>
        <v>44174</v>
      </c>
      <c r="C11" s="65">
        <f>VLOOKUP($A11,'Return Data'!$B$7:$R$2700,4,0)</f>
        <v>60.24</v>
      </c>
      <c r="D11" s="65">
        <f>VLOOKUP($A11,'Return Data'!$B$7:$R$2700,9,0)</f>
        <v>5.5715000000000003</v>
      </c>
      <c r="E11" s="66">
        <f t="shared" si="0"/>
        <v>15</v>
      </c>
      <c r="F11" s="65">
        <f>VLOOKUP($A11,'Return Data'!$B$7:$R$2700,10,0)</f>
        <v>8.7486999999999995</v>
      </c>
      <c r="G11" s="66">
        <f t="shared" si="1"/>
        <v>17</v>
      </c>
      <c r="H11" s="65">
        <f>VLOOKUP($A11,'Return Data'!$B$7:$R$2700,11,0)</f>
        <v>5.3879999999999999</v>
      </c>
      <c r="I11" s="66">
        <f t="shared" si="2"/>
        <v>21</v>
      </c>
      <c r="J11" s="65">
        <f>VLOOKUP($A11,'Return Data'!$B$7:$R$2700,12,0)</f>
        <v>7.1477000000000004</v>
      </c>
      <c r="K11" s="66">
        <f t="shared" si="3"/>
        <v>21</v>
      </c>
      <c r="L11" s="65">
        <f>VLOOKUP($A11,'Return Data'!$B$7:$R$2700,13,0)</f>
        <v>10.6416</v>
      </c>
      <c r="M11" s="66">
        <f t="shared" si="4"/>
        <v>20</v>
      </c>
      <c r="N11" s="65">
        <f>VLOOKUP($A11,'Return Data'!$B$7:$R$2700,17,0)</f>
        <v>10.225</v>
      </c>
      <c r="O11" s="66">
        <f t="shared" si="5"/>
        <v>18</v>
      </c>
      <c r="P11" s="65">
        <f>VLOOKUP($A11,'Return Data'!$B$7:$R$2700,14,0)</f>
        <v>7.8818999999999999</v>
      </c>
      <c r="Q11" s="66">
        <f t="shared" si="6"/>
        <v>20</v>
      </c>
      <c r="R11" s="65">
        <f>VLOOKUP($A11,'Return Data'!$B$7:$R$2700,16,0)</f>
        <v>8.9444999999999997</v>
      </c>
      <c r="S11" s="67">
        <f t="shared" si="7"/>
        <v>10</v>
      </c>
    </row>
    <row r="12" spans="1:19" x14ac:dyDescent="0.3">
      <c r="A12" s="82" t="s">
        <v>1441</v>
      </c>
      <c r="B12" s="64">
        <f>VLOOKUP($A12,'Return Data'!$B$7:$R$2700,3,0)</f>
        <v>44174</v>
      </c>
      <c r="C12" s="65">
        <f>VLOOKUP($A12,'Return Data'!$B$7:$R$2700,4,0)</f>
        <v>73.824799999999996</v>
      </c>
      <c r="D12" s="65">
        <f>VLOOKUP($A12,'Return Data'!$B$7:$R$2700,9,0)</f>
        <v>6.0186000000000002</v>
      </c>
      <c r="E12" s="66">
        <f t="shared" si="0"/>
        <v>13</v>
      </c>
      <c r="F12" s="65">
        <f>VLOOKUP($A12,'Return Data'!$B$7:$R$2700,10,0)</f>
        <v>11.264099999999999</v>
      </c>
      <c r="G12" s="66">
        <f t="shared" si="1"/>
        <v>6</v>
      </c>
      <c r="H12" s="65">
        <f>VLOOKUP($A12,'Return Data'!$B$7:$R$2700,11,0)</f>
        <v>6.9406999999999996</v>
      </c>
      <c r="I12" s="66">
        <f t="shared" si="2"/>
        <v>8</v>
      </c>
      <c r="J12" s="65">
        <f>VLOOKUP($A12,'Return Data'!$B$7:$R$2700,12,0)</f>
        <v>9.4207999999999998</v>
      </c>
      <c r="K12" s="66">
        <f t="shared" si="3"/>
        <v>8</v>
      </c>
      <c r="L12" s="65">
        <f>VLOOKUP($A12,'Return Data'!$B$7:$R$2700,13,0)</f>
        <v>14.021599999999999</v>
      </c>
      <c r="M12" s="66">
        <f t="shared" si="4"/>
        <v>7</v>
      </c>
      <c r="N12" s="65">
        <f>VLOOKUP($A12,'Return Data'!$B$7:$R$2700,17,0)</f>
        <v>13.1555</v>
      </c>
      <c r="O12" s="66">
        <f t="shared" si="5"/>
        <v>4</v>
      </c>
      <c r="P12" s="65">
        <f>VLOOKUP($A12,'Return Data'!$B$7:$R$2700,14,0)</f>
        <v>10.4026</v>
      </c>
      <c r="Q12" s="66">
        <f t="shared" si="6"/>
        <v>5</v>
      </c>
      <c r="R12" s="65">
        <f>VLOOKUP($A12,'Return Data'!$B$7:$R$2700,16,0)</f>
        <v>9.8847000000000005</v>
      </c>
      <c r="S12" s="67">
        <f t="shared" si="7"/>
        <v>3</v>
      </c>
    </row>
    <row r="13" spans="1:19" x14ac:dyDescent="0.3">
      <c r="A13" s="82" t="s">
        <v>1443</v>
      </c>
      <c r="B13" s="64">
        <f>VLOOKUP($A13,'Return Data'!$B$7:$R$2700,3,0)</f>
        <v>44174</v>
      </c>
      <c r="C13" s="65">
        <f>VLOOKUP($A13,'Return Data'!$B$7:$R$2700,4,0)</f>
        <v>18.982500000000002</v>
      </c>
      <c r="D13" s="65">
        <f>VLOOKUP($A13,'Return Data'!$B$7:$R$2700,9,0)</f>
        <v>13.1518</v>
      </c>
      <c r="E13" s="66">
        <f t="shared" si="0"/>
        <v>2</v>
      </c>
      <c r="F13" s="65">
        <f>VLOOKUP($A13,'Return Data'!$B$7:$R$2700,10,0)</f>
        <v>14.1172</v>
      </c>
      <c r="G13" s="66">
        <f t="shared" si="1"/>
        <v>1</v>
      </c>
      <c r="H13" s="65">
        <f>VLOOKUP($A13,'Return Data'!$B$7:$R$2700,11,0)</f>
        <v>10.3042</v>
      </c>
      <c r="I13" s="66">
        <f t="shared" si="2"/>
        <v>1</v>
      </c>
      <c r="J13" s="65">
        <f>VLOOKUP($A13,'Return Data'!$B$7:$R$2700,12,0)</f>
        <v>11.550599999999999</v>
      </c>
      <c r="K13" s="66">
        <f t="shared" si="3"/>
        <v>1</v>
      </c>
      <c r="L13" s="65">
        <f>VLOOKUP($A13,'Return Data'!$B$7:$R$2700,13,0)</f>
        <v>14.5245</v>
      </c>
      <c r="M13" s="66">
        <f t="shared" si="4"/>
        <v>4</v>
      </c>
      <c r="N13" s="65">
        <f>VLOOKUP($A13,'Return Data'!$B$7:$R$2700,17,0)</f>
        <v>12.482799999999999</v>
      </c>
      <c r="O13" s="66">
        <f t="shared" si="5"/>
        <v>7</v>
      </c>
      <c r="P13" s="65">
        <f>VLOOKUP($A13,'Return Data'!$B$7:$R$2700,14,0)</f>
        <v>10.2774</v>
      </c>
      <c r="Q13" s="66">
        <f t="shared" si="6"/>
        <v>6</v>
      </c>
      <c r="R13" s="65">
        <f>VLOOKUP($A13,'Return Data'!$B$7:$R$2700,16,0)</f>
        <v>9.8466000000000005</v>
      </c>
      <c r="S13" s="67">
        <f t="shared" si="7"/>
        <v>4</v>
      </c>
    </row>
    <row r="14" spans="1:19" x14ac:dyDescent="0.3">
      <c r="A14" s="82" t="s">
        <v>1444</v>
      </c>
      <c r="B14" s="64">
        <f>VLOOKUP($A14,'Return Data'!$B$7:$R$2700,3,0)</f>
        <v>44174</v>
      </c>
      <c r="C14" s="65">
        <f>VLOOKUP($A14,'Return Data'!$B$7:$R$2700,4,0)</f>
        <v>47.404899999999998</v>
      </c>
      <c r="D14" s="65">
        <f>VLOOKUP($A14,'Return Data'!$B$7:$R$2700,9,0)</f>
        <v>4.7485999999999997</v>
      </c>
      <c r="E14" s="66">
        <f t="shared" si="0"/>
        <v>21</v>
      </c>
      <c r="F14" s="65">
        <f>VLOOKUP($A14,'Return Data'!$B$7:$R$2700,10,0)</f>
        <v>5.7903000000000002</v>
      </c>
      <c r="G14" s="66">
        <f t="shared" si="1"/>
        <v>27</v>
      </c>
      <c r="H14" s="65">
        <f>VLOOKUP($A14,'Return Data'!$B$7:$R$2700,11,0)</f>
        <v>2.8182999999999998</v>
      </c>
      <c r="I14" s="66">
        <f t="shared" si="2"/>
        <v>27</v>
      </c>
      <c r="J14" s="65">
        <f>VLOOKUP($A14,'Return Data'!$B$7:$R$2700,12,0)</f>
        <v>3.8060999999999998</v>
      </c>
      <c r="K14" s="66">
        <f t="shared" si="3"/>
        <v>27</v>
      </c>
      <c r="L14" s="65">
        <f>VLOOKUP($A14,'Return Data'!$B$7:$R$2700,13,0)</f>
        <v>8.9184999999999999</v>
      </c>
      <c r="M14" s="66">
        <f t="shared" si="4"/>
        <v>26</v>
      </c>
      <c r="N14" s="65">
        <f>VLOOKUP($A14,'Return Data'!$B$7:$R$2700,17,0)</f>
        <v>8.7004000000000001</v>
      </c>
      <c r="O14" s="66">
        <f t="shared" si="5"/>
        <v>26</v>
      </c>
      <c r="P14" s="65">
        <f>VLOOKUP($A14,'Return Data'!$B$7:$R$2700,14,0)</f>
        <v>6.2271000000000001</v>
      </c>
      <c r="Q14" s="66">
        <f t="shared" si="6"/>
        <v>27</v>
      </c>
      <c r="R14" s="65">
        <f>VLOOKUP($A14,'Return Data'!$B$7:$R$2700,16,0)</f>
        <v>8.5259999999999998</v>
      </c>
      <c r="S14" s="67">
        <f t="shared" si="7"/>
        <v>15</v>
      </c>
    </row>
    <row r="15" spans="1:19" x14ac:dyDescent="0.3">
      <c r="A15" s="82" t="s">
        <v>1446</v>
      </c>
      <c r="B15" s="64">
        <f>VLOOKUP($A15,'Return Data'!$B$7:$R$2700,3,0)</f>
        <v>44174</v>
      </c>
      <c r="C15" s="65">
        <f>VLOOKUP($A15,'Return Data'!$B$7:$R$2700,4,0)</f>
        <v>43.7119</v>
      </c>
      <c r="D15" s="65">
        <f>VLOOKUP($A15,'Return Data'!$B$7:$R$2700,9,0)</f>
        <v>6.3962000000000003</v>
      </c>
      <c r="E15" s="66">
        <f t="shared" si="0"/>
        <v>11</v>
      </c>
      <c r="F15" s="65">
        <f>VLOOKUP($A15,'Return Data'!$B$7:$R$2700,10,0)</f>
        <v>10.1244</v>
      </c>
      <c r="G15" s="66">
        <f t="shared" si="1"/>
        <v>11</v>
      </c>
      <c r="H15" s="65">
        <f>VLOOKUP($A15,'Return Data'!$B$7:$R$2700,11,0)</f>
        <v>6.9638999999999998</v>
      </c>
      <c r="I15" s="66">
        <f t="shared" si="2"/>
        <v>7</v>
      </c>
      <c r="J15" s="65">
        <f>VLOOKUP($A15,'Return Data'!$B$7:$R$2700,12,0)</f>
        <v>8.3312000000000008</v>
      </c>
      <c r="K15" s="66">
        <f t="shared" si="3"/>
        <v>13</v>
      </c>
      <c r="L15" s="65">
        <f>VLOOKUP($A15,'Return Data'!$B$7:$R$2700,13,0)</f>
        <v>10.9497</v>
      </c>
      <c r="M15" s="66">
        <f t="shared" si="4"/>
        <v>18</v>
      </c>
      <c r="N15" s="65">
        <f>VLOOKUP($A15,'Return Data'!$B$7:$R$2700,17,0)</f>
        <v>9.7420000000000009</v>
      </c>
      <c r="O15" s="66">
        <f t="shared" si="5"/>
        <v>22</v>
      </c>
      <c r="P15" s="65">
        <f>VLOOKUP($A15,'Return Data'!$B$7:$R$2700,14,0)</f>
        <v>7.7655000000000003</v>
      </c>
      <c r="Q15" s="66">
        <f t="shared" si="6"/>
        <v>22</v>
      </c>
      <c r="R15" s="65">
        <f>VLOOKUP($A15,'Return Data'!$B$7:$R$2700,16,0)</f>
        <v>7.9043999999999999</v>
      </c>
      <c r="S15" s="67">
        <f t="shared" si="7"/>
        <v>20</v>
      </c>
    </row>
    <row r="16" spans="1:19" x14ac:dyDescent="0.3">
      <c r="A16" s="82" t="s">
        <v>1448</v>
      </c>
      <c r="B16" s="64">
        <f>VLOOKUP($A16,'Return Data'!$B$7:$R$2700,3,0)</f>
        <v>44174</v>
      </c>
      <c r="C16" s="65">
        <f>VLOOKUP($A16,'Return Data'!$B$7:$R$2700,4,0)</f>
        <v>77.711100000000002</v>
      </c>
      <c r="D16" s="65">
        <f>VLOOKUP($A16,'Return Data'!$B$7:$R$2700,9,0)</f>
        <v>6.9882</v>
      </c>
      <c r="E16" s="66">
        <f t="shared" si="0"/>
        <v>4</v>
      </c>
      <c r="F16" s="65">
        <f>VLOOKUP($A16,'Return Data'!$B$7:$R$2700,10,0)</f>
        <v>9.1498000000000008</v>
      </c>
      <c r="G16" s="66">
        <f t="shared" si="1"/>
        <v>14</v>
      </c>
      <c r="H16" s="65">
        <f>VLOOKUP($A16,'Return Data'!$B$7:$R$2700,11,0)</f>
        <v>6.2884000000000002</v>
      </c>
      <c r="I16" s="66">
        <f t="shared" si="2"/>
        <v>12</v>
      </c>
      <c r="J16" s="65">
        <f>VLOOKUP($A16,'Return Data'!$B$7:$R$2700,12,0)</f>
        <v>9.7193000000000005</v>
      </c>
      <c r="K16" s="66">
        <f t="shared" si="3"/>
        <v>7</v>
      </c>
      <c r="L16" s="65">
        <f>VLOOKUP($A16,'Return Data'!$B$7:$R$2700,13,0)</f>
        <v>14.213699999999999</v>
      </c>
      <c r="M16" s="66">
        <f t="shared" si="4"/>
        <v>5</v>
      </c>
      <c r="N16" s="65">
        <f>VLOOKUP($A16,'Return Data'!$B$7:$R$2700,17,0)</f>
        <v>12.188599999999999</v>
      </c>
      <c r="O16" s="66">
        <f t="shared" si="5"/>
        <v>8</v>
      </c>
      <c r="P16" s="65">
        <f>VLOOKUP($A16,'Return Data'!$B$7:$R$2700,14,0)</f>
        <v>9.5881000000000007</v>
      </c>
      <c r="Q16" s="66">
        <f t="shared" si="6"/>
        <v>8</v>
      </c>
      <c r="R16" s="65">
        <f>VLOOKUP($A16,'Return Data'!$B$7:$R$2700,16,0)</f>
        <v>10.093299999999999</v>
      </c>
      <c r="S16" s="67">
        <f t="shared" si="7"/>
        <v>2</v>
      </c>
    </row>
    <row r="17" spans="1:19" x14ac:dyDescent="0.3">
      <c r="A17" s="82" t="s">
        <v>1450</v>
      </c>
      <c r="B17" s="64">
        <f>VLOOKUP($A17,'Return Data'!$B$7:$R$2700,3,0)</f>
        <v>44174</v>
      </c>
      <c r="C17" s="65">
        <f>VLOOKUP($A17,'Return Data'!$B$7:$R$2700,4,0)</f>
        <v>17.125499999999999</v>
      </c>
      <c r="D17" s="65">
        <f>VLOOKUP($A17,'Return Data'!$B$7:$R$2700,9,0)</f>
        <v>4.8144999999999998</v>
      </c>
      <c r="E17" s="66">
        <f t="shared" si="0"/>
        <v>20</v>
      </c>
      <c r="F17" s="65">
        <f>VLOOKUP($A17,'Return Data'!$B$7:$R$2700,10,0)</f>
        <v>6.7855999999999996</v>
      </c>
      <c r="G17" s="66">
        <f t="shared" si="1"/>
        <v>25</v>
      </c>
      <c r="H17" s="65">
        <f>VLOOKUP($A17,'Return Data'!$B$7:$R$2700,11,0)</f>
        <v>3.4152</v>
      </c>
      <c r="I17" s="66">
        <f t="shared" si="2"/>
        <v>25</v>
      </c>
      <c r="J17" s="65">
        <f>VLOOKUP($A17,'Return Data'!$B$7:$R$2700,12,0)</f>
        <v>4.4397000000000002</v>
      </c>
      <c r="K17" s="66">
        <f t="shared" si="3"/>
        <v>26</v>
      </c>
      <c r="L17" s="65">
        <f>VLOOKUP($A17,'Return Data'!$B$7:$R$2700,13,0)</f>
        <v>8.8108000000000004</v>
      </c>
      <c r="M17" s="66">
        <f t="shared" si="4"/>
        <v>27</v>
      </c>
      <c r="N17" s="65">
        <f>VLOOKUP($A17,'Return Data'!$B$7:$R$2700,17,0)</f>
        <v>8.3193999999999999</v>
      </c>
      <c r="O17" s="66">
        <f t="shared" si="5"/>
        <v>27</v>
      </c>
      <c r="P17" s="65">
        <f>VLOOKUP($A17,'Return Data'!$B$7:$R$2700,14,0)</f>
        <v>6.2797000000000001</v>
      </c>
      <c r="Q17" s="66">
        <f t="shared" si="6"/>
        <v>26</v>
      </c>
      <c r="R17" s="65">
        <f>VLOOKUP($A17,'Return Data'!$B$7:$R$2700,16,0)</f>
        <v>6.9808000000000003</v>
      </c>
      <c r="S17" s="67">
        <f t="shared" si="7"/>
        <v>25</v>
      </c>
    </row>
    <row r="18" spans="1:19" x14ac:dyDescent="0.3">
      <c r="A18" s="82" t="s">
        <v>1453</v>
      </c>
      <c r="B18" s="64">
        <f>VLOOKUP($A18,'Return Data'!$B$7:$R$2700,3,0)</f>
        <v>44174</v>
      </c>
      <c r="C18" s="65">
        <f>VLOOKUP($A18,'Return Data'!$B$7:$R$2700,4,0)</f>
        <v>27.821000000000002</v>
      </c>
      <c r="D18" s="65">
        <f>VLOOKUP($A18,'Return Data'!$B$7:$R$2700,9,0)</f>
        <v>6.6440000000000001</v>
      </c>
      <c r="E18" s="66">
        <f t="shared" si="0"/>
        <v>8</v>
      </c>
      <c r="F18" s="65">
        <f>VLOOKUP($A18,'Return Data'!$B$7:$R$2700,10,0)</f>
        <v>12.481299999999999</v>
      </c>
      <c r="G18" s="66">
        <f t="shared" si="1"/>
        <v>3</v>
      </c>
      <c r="H18" s="65">
        <f>VLOOKUP($A18,'Return Data'!$B$7:$R$2700,11,0)</f>
        <v>7.9298000000000002</v>
      </c>
      <c r="I18" s="66">
        <f t="shared" si="2"/>
        <v>3</v>
      </c>
      <c r="J18" s="65">
        <f>VLOOKUP($A18,'Return Data'!$B$7:$R$2700,12,0)</f>
        <v>11.266500000000001</v>
      </c>
      <c r="K18" s="66">
        <f t="shared" si="3"/>
        <v>2</v>
      </c>
      <c r="L18" s="65">
        <f>VLOOKUP($A18,'Return Data'!$B$7:$R$2700,13,0)</f>
        <v>15.129799999999999</v>
      </c>
      <c r="M18" s="66">
        <f t="shared" si="4"/>
        <v>1</v>
      </c>
      <c r="N18" s="65">
        <f>VLOOKUP($A18,'Return Data'!$B$7:$R$2700,17,0)</f>
        <v>13.7743</v>
      </c>
      <c r="O18" s="66">
        <f t="shared" si="5"/>
        <v>3</v>
      </c>
      <c r="P18" s="65">
        <f>VLOOKUP($A18,'Return Data'!$B$7:$R$2700,14,0)</f>
        <v>10.892799999999999</v>
      </c>
      <c r="Q18" s="66">
        <f t="shared" si="6"/>
        <v>4</v>
      </c>
      <c r="R18" s="65">
        <f>VLOOKUP($A18,'Return Data'!$B$7:$R$2700,16,0)</f>
        <v>8.8895999999999997</v>
      </c>
      <c r="S18" s="67">
        <f t="shared" si="7"/>
        <v>11</v>
      </c>
    </row>
    <row r="19" spans="1:19" x14ac:dyDescent="0.3">
      <c r="A19" s="82" t="s">
        <v>1454</v>
      </c>
      <c r="B19" s="64">
        <f>VLOOKUP($A19,'Return Data'!$B$7:$R$2700,3,0)</f>
        <v>44174</v>
      </c>
      <c r="C19" s="65">
        <f>VLOOKUP($A19,'Return Data'!$B$7:$R$2700,4,0)</f>
        <v>2261.4135000000001</v>
      </c>
      <c r="D19" s="65">
        <f>VLOOKUP($A19,'Return Data'!$B$7:$R$2700,9,0)</f>
        <v>3.8954</v>
      </c>
      <c r="E19" s="66">
        <f t="shared" si="0"/>
        <v>23</v>
      </c>
      <c r="F19" s="65">
        <f>VLOOKUP($A19,'Return Data'!$B$7:$R$2700,10,0)</f>
        <v>6.3658000000000001</v>
      </c>
      <c r="G19" s="66">
        <f t="shared" si="1"/>
        <v>26</v>
      </c>
      <c r="H19" s="65">
        <f>VLOOKUP($A19,'Return Data'!$B$7:$R$2700,11,0)</f>
        <v>3.927</v>
      </c>
      <c r="I19" s="66">
        <f t="shared" si="2"/>
        <v>24</v>
      </c>
      <c r="J19" s="65">
        <f>VLOOKUP($A19,'Return Data'!$B$7:$R$2700,12,0)</f>
        <v>5.5723000000000003</v>
      </c>
      <c r="K19" s="66">
        <f t="shared" si="3"/>
        <v>24</v>
      </c>
      <c r="L19" s="65">
        <f>VLOOKUP($A19,'Return Data'!$B$7:$R$2700,13,0)</f>
        <v>8.9366000000000003</v>
      </c>
      <c r="M19" s="66">
        <f t="shared" si="4"/>
        <v>25</v>
      </c>
      <c r="N19" s="65">
        <f>VLOOKUP($A19,'Return Data'!$B$7:$R$2700,17,0)</f>
        <v>9.3379999999999992</v>
      </c>
      <c r="O19" s="66">
        <f t="shared" si="5"/>
        <v>25</v>
      </c>
      <c r="P19" s="65">
        <f>VLOOKUP($A19,'Return Data'!$B$7:$R$2700,14,0)</f>
        <v>7.3823999999999996</v>
      </c>
      <c r="Q19" s="66">
        <f t="shared" si="6"/>
        <v>25</v>
      </c>
      <c r="R19" s="65">
        <f>VLOOKUP($A19,'Return Data'!$B$7:$R$2700,16,0)</f>
        <v>6.5608000000000004</v>
      </c>
      <c r="S19" s="67">
        <f t="shared" si="7"/>
        <v>27</v>
      </c>
    </row>
    <row r="20" spans="1:19" x14ac:dyDescent="0.3">
      <c r="A20" s="82" t="s">
        <v>1457</v>
      </c>
      <c r="B20" s="64">
        <f>VLOOKUP($A20,'Return Data'!$B$7:$R$2700,3,0)</f>
        <v>44174</v>
      </c>
      <c r="C20" s="65">
        <f>VLOOKUP($A20,'Return Data'!$B$7:$R$2700,4,0)</f>
        <v>76.334599999999995</v>
      </c>
      <c r="D20" s="65">
        <f>VLOOKUP($A20,'Return Data'!$B$7:$R$2700,9,0)</f>
        <v>15.821300000000001</v>
      </c>
      <c r="E20" s="66">
        <f t="shared" si="0"/>
        <v>1</v>
      </c>
      <c r="F20" s="65">
        <f>VLOOKUP($A20,'Return Data'!$B$7:$R$2700,10,0)</f>
        <v>12.3072</v>
      </c>
      <c r="G20" s="66">
        <f t="shared" si="1"/>
        <v>4</v>
      </c>
      <c r="H20" s="65">
        <f>VLOOKUP($A20,'Return Data'!$B$7:$R$2700,11,0)</f>
        <v>6.8617999999999997</v>
      </c>
      <c r="I20" s="66">
        <f t="shared" si="2"/>
        <v>9</v>
      </c>
      <c r="J20" s="65">
        <f>VLOOKUP($A20,'Return Data'!$B$7:$R$2700,12,0)</f>
        <v>10.482200000000001</v>
      </c>
      <c r="K20" s="66">
        <f t="shared" si="3"/>
        <v>4</v>
      </c>
      <c r="L20" s="65">
        <f>VLOOKUP($A20,'Return Data'!$B$7:$R$2700,13,0)</f>
        <v>14.1348</v>
      </c>
      <c r="M20" s="66">
        <f t="shared" si="4"/>
        <v>6</v>
      </c>
      <c r="N20" s="65">
        <f>VLOOKUP($A20,'Return Data'!$B$7:$R$2700,17,0)</f>
        <v>11.857900000000001</v>
      </c>
      <c r="O20" s="66">
        <f t="shared" si="5"/>
        <v>11</v>
      </c>
      <c r="P20" s="65">
        <f>VLOOKUP($A20,'Return Data'!$B$7:$R$2700,14,0)</f>
        <v>9.5348000000000006</v>
      </c>
      <c r="Q20" s="66">
        <f t="shared" si="6"/>
        <v>10</v>
      </c>
      <c r="R20" s="65">
        <f>VLOOKUP($A20,'Return Data'!$B$7:$R$2700,16,0)</f>
        <v>9.6967999999999996</v>
      </c>
      <c r="S20" s="67">
        <f t="shared" si="7"/>
        <v>5</v>
      </c>
    </row>
    <row r="21" spans="1:19" x14ac:dyDescent="0.3">
      <c r="A21" s="82" t="s">
        <v>1459</v>
      </c>
      <c r="B21" s="64">
        <f>VLOOKUP($A21,'Return Data'!$B$7:$R$2700,3,0)</f>
        <v>44174</v>
      </c>
      <c r="C21" s="65">
        <f>VLOOKUP($A21,'Return Data'!$B$7:$R$2700,4,0)</f>
        <v>54.272799999999997</v>
      </c>
      <c r="D21" s="65">
        <f>VLOOKUP($A21,'Return Data'!$B$7:$R$2700,9,0)</f>
        <v>6.3978000000000002</v>
      </c>
      <c r="E21" s="66">
        <f t="shared" si="0"/>
        <v>10</v>
      </c>
      <c r="F21" s="65">
        <f>VLOOKUP($A21,'Return Data'!$B$7:$R$2700,10,0)</f>
        <v>10.632999999999999</v>
      </c>
      <c r="G21" s="66">
        <f t="shared" si="1"/>
        <v>8</v>
      </c>
      <c r="H21" s="65">
        <f>VLOOKUP($A21,'Return Data'!$B$7:$R$2700,11,0)</f>
        <v>7.5612000000000004</v>
      </c>
      <c r="I21" s="66">
        <f t="shared" si="2"/>
        <v>5</v>
      </c>
      <c r="J21" s="65">
        <f>VLOOKUP($A21,'Return Data'!$B$7:$R$2700,12,0)</f>
        <v>9.1502999999999997</v>
      </c>
      <c r="K21" s="66">
        <f t="shared" si="3"/>
        <v>9</v>
      </c>
      <c r="L21" s="65">
        <f>VLOOKUP($A21,'Return Data'!$B$7:$R$2700,13,0)</f>
        <v>12.1234</v>
      </c>
      <c r="M21" s="66">
        <f t="shared" si="4"/>
        <v>14</v>
      </c>
      <c r="N21" s="65">
        <f>VLOOKUP($A21,'Return Data'!$B$7:$R$2700,17,0)</f>
        <v>10.140700000000001</v>
      </c>
      <c r="O21" s="66">
        <f t="shared" si="5"/>
        <v>19</v>
      </c>
      <c r="P21" s="65">
        <f>VLOOKUP($A21,'Return Data'!$B$7:$R$2700,14,0)</f>
        <v>8.1521000000000008</v>
      </c>
      <c r="Q21" s="66">
        <f t="shared" si="6"/>
        <v>18</v>
      </c>
      <c r="R21" s="65">
        <f>VLOOKUP($A21,'Return Data'!$B$7:$R$2700,16,0)</f>
        <v>8.5090000000000003</v>
      </c>
      <c r="S21" s="67">
        <f t="shared" si="7"/>
        <v>16</v>
      </c>
    </row>
    <row r="22" spans="1:19" x14ac:dyDescent="0.3">
      <c r="A22" s="82" t="s">
        <v>1461</v>
      </c>
      <c r="B22" s="64">
        <f>VLOOKUP($A22,'Return Data'!$B$7:$R$2700,3,0)</f>
        <v>44174</v>
      </c>
      <c r="C22" s="65">
        <f>VLOOKUP($A22,'Return Data'!$B$7:$R$2700,4,0)</f>
        <v>48.096899999999998</v>
      </c>
      <c r="D22" s="65">
        <f>VLOOKUP($A22,'Return Data'!$B$7:$R$2700,9,0)</f>
        <v>5.4936999999999996</v>
      </c>
      <c r="E22" s="66">
        <f t="shared" si="0"/>
        <v>16</v>
      </c>
      <c r="F22" s="65">
        <f>VLOOKUP($A22,'Return Data'!$B$7:$R$2700,10,0)</f>
        <v>10.1967</v>
      </c>
      <c r="G22" s="66">
        <f t="shared" si="1"/>
        <v>10</v>
      </c>
      <c r="H22" s="65">
        <f>VLOOKUP($A22,'Return Data'!$B$7:$R$2700,11,0)</f>
        <v>6.5713999999999997</v>
      </c>
      <c r="I22" s="66">
        <f t="shared" si="2"/>
        <v>11</v>
      </c>
      <c r="J22" s="65">
        <f>VLOOKUP($A22,'Return Data'!$B$7:$R$2700,12,0)</f>
        <v>8.0580999999999996</v>
      </c>
      <c r="K22" s="66">
        <f t="shared" si="3"/>
        <v>16</v>
      </c>
      <c r="L22" s="65">
        <f>VLOOKUP($A22,'Return Data'!$B$7:$R$2700,13,0)</f>
        <v>11.145799999999999</v>
      </c>
      <c r="M22" s="66">
        <f t="shared" si="4"/>
        <v>17</v>
      </c>
      <c r="N22" s="65">
        <f>VLOOKUP($A22,'Return Data'!$B$7:$R$2700,17,0)</f>
        <v>11.4567</v>
      </c>
      <c r="O22" s="66">
        <f t="shared" si="5"/>
        <v>15</v>
      </c>
      <c r="P22" s="65">
        <f>VLOOKUP($A22,'Return Data'!$B$7:$R$2700,14,0)</f>
        <v>9.4547000000000008</v>
      </c>
      <c r="Q22" s="66">
        <f t="shared" si="6"/>
        <v>12</v>
      </c>
      <c r="R22" s="65">
        <f>VLOOKUP($A22,'Return Data'!$B$7:$R$2700,16,0)</f>
        <v>7.7492000000000001</v>
      </c>
      <c r="S22" s="67">
        <f t="shared" si="7"/>
        <v>21</v>
      </c>
    </row>
    <row r="23" spans="1:19" x14ac:dyDescent="0.3">
      <c r="A23" s="82" t="s">
        <v>1462</v>
      </c>
      <c r="B23" s="64">
        <f>VLOOKUP($A23,'Return Data'!$B$7:$R$2700,3,0)</f>
        <v>44174</v>
      </c>
      <c r="C23" s="65">
        <f>VLOOKUP($A23,'Return Data'!$B$7:$R$2700,4,0)</f>
        <v>30.3049</v>
      </c>
      <c r="D23" s="65">
        <f>VLOOKUP($A23,'Return Data'!$B$7:$R$2700,9,0)</f>
        <v>6.9001000000000001</v>
      </c>
      <c r="E23" s="66">
        <f t="shared" si="0"/>
        <v>6</v>
      </c>
      <c r="F23" s="65">
        <f>VLOOKUP($A23,'Return Data'!$B$7:$R$2700,10,0)</f>
        <v>8.5222999999999995</v>
      </c>
      <c r="G23" s="66">
        <f t="shared" si="1"/>
        <v>19</v>
      </c>
      <c r="H23" s="65">
        <f>VLOOKUP($A23,'Return Data'!$B$7:$R$2700,11,0)</f>
        <v>5.9092000000000002</v>
      </c>
      <c r="I23" s="66">
        <f t="shared" si="2"/>
        <v>18</v>
      </c>
      <c r="J23" s="65">
        <f>VLOOKUP($A23,'Return Data'!$B$7:$R$2700,12,0)</f>
        <v>8.1752000000000002</v>
      </c>
      <c r="K23" s="66">
        <f t="shared" si="3"/>
        <v>14</v>
      </c>
      <c r="L23" s="65">
        <f>VLOOKUP($A23,'Return Data'!$B$7:$R$2700,13,0)</f>
        <v>12.1858</v>
      </c>
      <c r="M23" s="66">
        <f t="shared" si="4"/>
        <v>13</v>
      </c>
      <c r="N23" s="65">
        <f>VLOOKUP($A23,'Return Data'!$B$7:$R$2700,17,0)</f>
        <v>12.145799999999999</v>
      </c>
      <c r="O23" s="66">
        <f t="shared" si="5"/>
        <v>9</v>
      </c>
      <c r="P23" s="65">
        <f>VLOOKUP($A23,'Return Data'!$B$7:$R$2700,14,0)</f>
        <v>10.0031</v>
      </c>
      <c r="Q23" s="66">
        <f t="shared" si="6"/>
        <v>7</v>
      </c>
      <c r="R23" s="65">
        <f>VLOOKUP($A23,'Return Data'!$B$7:$R$2700,16,0)</f>
        <v>9.4273000000000007</v>
      </c>
      <c r="S23" s="67">
        <f t="shared" si="7"/>
        <v>7</v>
      </c>
    </row>
    <row r="24" spans="1:19" x14ac:dyDescent="0.3">
      <c r="A24" s="82" t="s">
        <v>1464</v>
      </c>
      <c r="B24" s="64">
        <f>VLOOKUP($A24,'Return Data'!$B$7:$R$2700,3,0)</f>
        <v>44174</v>
      </c>
      <c r="C24" s="65">
        <f>VLOOKUP($A24,'Return Data'!$B$7:$R$2700,4,0)</f>
        <v>23.889399999999998</v>
      </c>
      <c r="D24" s="65">
        <f>VLOOKUP($A24,'Return Data'!$B$7:$R$2700,9,0)</f>
        <v>3.8573</v>
      </c>
      <c r="E24" s="66">
        <f t="shared" si="0"/>
        <v>24</v>
      </c>
      <c r="F24" s="65">
        <f>VLOOKUP($A24,'Return Data'!$B$7:$R$2700,10,0)</f>
        <v>8.0914999999999999</v>
      </c>
      <c r="G24" s="66">
        <f t="shared" si="1"/>
        <v>21</v>
      </c>
      <c r="H24" s="65">
        <f>VLOOKUP($A24,'Return Data'!$B$7:$R$2700,11,0)</f>
        <v>5.5045999999999999</v>
      </c>
      <c r="I24" s="66">
        <f t="shared" si="2"/>
        <v>20</v>
      </c>
      <c r="J24" s="65">
        <f>VLOOKUP($A24,'Return Data'!$B$7:$R$2700,12,0)</f>
        <v>5.9016000000000002</v>
      </c>
      <c r="K24" s="66">
        <f t="shared" si="3"/>
        <v>23</v>
      </c>
      <c r="L24" s="65">
        <f>VLOOKUP($A24,'Return Data'!$B$7:$R$2700,13,0)</f>
        <v>10.0558</v>
      </c>
      <c r="M24" s="66">
        <f t="shared" si="4"/>
        <v>23</v>
      </c>
      <c r="N24" s="65">
        <f>VLOOKUP($A24,'Return Data'!$B$7:$R$2700,17,0)</f>
        <v>10.0526</v>
      </c>
      <c r="O24" s="66">
        <f t="shared" si="5"/>
        <v>20</v>
      </c>
      <c r="P24" s="65">
        <f>VLOOKUP($A24,'Return Data'!$B$7:$R$2700,14,0)</f>
        <v>7.9885999999999999</v>
      </c>
      <c r="Q24" s="66">
        <f t="shared" si="6"/>
        <v>19</v>
      </c>
      <c r="R24" s="65">
        <f>VLOOKUP($A24,'Return Data'!$B$7:$R$2700,16,0)</f>
        <v>7.4458000000000002</v>
      </c>
      <c r="S24" s="67">
        <f t="shared" si="7"/>
        <v>23</v>
      </c>
    </row>
    <row r="25" spans="1:19" x14ac:dyDescent="0.3">
      <c r="A25" s="82" t="s">
        <v>1467</v>
      </c>
      <c r="B25" s="64">
        <f>VLOOKUP($A25,'Return Data'!$B$7:$R$2700,3,0)</f>
        <v>44174</v>
      </c>
      <c r="C25" s="65">
        <f>VLOOKUP($A25,'Return Data'!$B$7:$R$2700,4,0)</f>
        <v>50.3932</v>
      </c>
      <c r="D25" s="65">
        <f>VLOOKUP($A25,'Return Data'!$B$7:$R$2700,9,0)</f>
        <v>6.8076999999999996</v>
      </c>
      <c r="E25" s="66">
        <f t="shared" si="0"/>
        <v>7</v>
      </c>
      <c r="F25" s="65">
        <f>VLOOKUP($A25,'Return Data'!$B$7:$R$2700,10,0)</f>
        <v>9.8611000000000004</v>
      </c>
      <c r="G25" s="66">
        <f t="shared" si="1"/>
        <v>13</v>
      </c>
      <c r="H25" s="65">
        <f>VLOOKUP($A25,'Return Data'!$B$7:$R$2700,11,0)</f>
        <v>6.1203000000000003</v>
      </c>
      <c r="I25" s="66">
        <f t="shared" si="2"/>
        <v>13</v>
      </c>
      <c r="J25" s="65">
        <f>VLOOKUP($A25,'Return Data'!$B$7:$R$2700,12,0)</f>
        <v>8.6235999999999997</v>
      </c>
      <c r="K25" s="66">
        <f t="shared" si="3"/>
        <v>12</v>
      </c>
      <c r="L25" s="65">
        <f>VLOOKUP($A25,'Return Data'!$B$7:$R$2700,13,0)</f>
        <v>13.0261</v>
      </c>
      <c r="M25" s="66">
        <f t="shared" si="4"/>
        <v>9</v>
      </c>
      <c r="N25" s="65">
        <f>VLOOKUP($A25,'Return Data'!$B$7:$R$2700,17,0)</f>
        <v>12.579800000000001</v>
      </c>
      <c r="O25" s="66">
        <f t="shared" si="5"/>
        <v>6</v>
      </c>
      <c r="P25" s="65">
        <f>VLOOKUP($A25,'Return Data'!$B$7:$R$2700,14,0)</f>
        <v>9.5182000000000002</v>
      </c>
      <c r="Q25" s="66">
        <f t="shared" si="6"/>
        <v>11</v>
      </c>
      <c r="R25" s="65">
        <f>VLOOKUP($A25,'Return Data'!$B$7:$R$2700,16,0)</f>
        <v>8.4330999999999996</v>
      </c>
      <c r="S25" s="67">
        <f t="shared" si="7"/>
        <v>17</v>
      </c>
    </row>
    <row r="26" spans="1:19" x14ac:dyDescent="0.3">
      <c r="A26" s="82" t="s">
        <v>1469</v>
      </c>
      <c r="B26" s="64">
        <f>VLOOKUP($A26,'Return Data'!$B$7:$R$2700,3,0)</f>
        <v>44174</v>
      </c>
      <c r="C26" s="65">
        <f>VLOOKUP($A26,'Return Data'!$B$7:$R$2700,4,0)</f>
        <v>62.331099999999999</v>
      </c>
      <c r="D26" s="65">
        <f>VLOOKUP($A26,'Return Data'!$B$7:$R$2700,9,0)</f>
        <v>7.1409000000000002</v>
      </c>
      <c r="E26" s="66">
        <f t="shared" si="0"/>
        <v>3</v>
      </c>
      <c r="F26" s="65">
        <f>VLOOKUP($A26,'Return Data'!$B$7:$R$2700,10,0)</f>
        <v>7.7304000000000004</v>
      </c>
      <c r="G26" s="66">
        <f t="shared" si="1"/>
        <v>22</v>
      </c>
      <c r="H26" s="65">
        <f>VLOOKUP($A26,'Return Data'!$B$7:$R$2700,11,0)</f>
        <v>5.6208</v>
      </c>
      <c r="I26" s="66">
        <f t="shared" si="2"/>
        <v>19</v>
      </c>
      <c r="J26" s="65">
        <f>VLOOKUP($A26,'Return Data'!$B$7:$R$2700,12,0)</f>
        <v>6.5579000000000001</v>
      </c>
      <c r="K26" s="66">
        <f t="shared" si="3"/>
        <v>22</v>
      </c>
      <c r="L26" s="65">
        <f>VLOOKUP($A26,'Return Data'!$B$7:$R$2700,13,0)</f>
        <v>10.2075</v>
      </c>
      <c r="M26" s="66">
        <f t="shared" si="4"/>
        <v>22</v>
      </c>
      <c r="N26" s="65">
        <f>VLOOKUP($A26,'Return Data'!$B$7:$R$2700,17,0)</f>
        <v>9.9380000000000006</v>
      </c>
      <c r="O26" s="66">
        <f t="shared" si="5"/>
        <v>21</v>
      </c>
      <c r="P26" s="65">
        <f>VLOOKUP($A26,'Return Data'!$B$7:$R$2700,14,0)</f>
        <v>7.4720000000000004</v>
      </c>
      <c r="Q26" s="66">
        <f t="shared" si="6"/>
        <v>24</v>
      </c>
      <c r="R26" s="65">
        <f>VLOOKUP($A26,'Return Data'!$B$7:$R$2700,16,0)</f>
        <v>8.9797999999999991</v>
      </c>
      <c r="S26" s="67">
        <f t="shared" si="7"/>
        <v>9</v>
      </c>
    </row>
    <row r="27" spans="1:19" x14ac:dyDescent="0.3">
      <c r="A27" s="82" t="s">
        <v>1471</v>
      </c>
      <c r="B27" s="64">
        <f>VLOOKUP($A27,'Return Data'!$B$7:$R$2700,3,0)</f>
        <v>44174</v>
      </c>
      <c r="C27" s="65">
        <f>VLOOKUP($A27,'Return Data'!$B$7:$R$2700,4,0)</f>
        <v>49.2851</v>
      </c>
      <c r="D27" s="65">
        <f>VLOOKUP($A27,'Return Data'!$B$7:$R$2700,9,0)</f>
        <v>3.6099000000000001</v>
      </c>
      <c r="E27" s="66">
        <f t="shared" si="0"/>
        <v>25</v>
      </c>
      <c r="F27" s="65">
        <f>VLOOKUP($A27,'Return Data'!$B$7:$R$2700,10,0)</f>
        <v>6.9051</v>
      </c>
      <c r="G27" s="66">
        <f t="shared" si="1"/>
        <v>24</v>
      </c>
      <c r="H27" s="65">
        <f>VLOOKUP($A27,'Return Data'!$B$7:$R$2700,11,0)</f>
        <v>4.0616000000000003</v>
      </c>
      <c r="I27" s="66">
        <f t="shared" si="2"/>
        <v>23</v>
      </c>
      <c r="J27" s="65">
        <f>VLOOKUP($A27,'Return Data'!$B$7:$R$2700,12,0)</f>
        <v>7.2497999999999996</v>
      </c>
      <c r="K27" s="66">
        <f t="shared" si="3"/>
        <v>20</v>
      </c>
      <c r="L27" s="65">
        <f>VLOOKUP($A27,'Return Data'!$B$7:$R$2700,13,0)</f>
        <v>10.8345</v>
      </c>
      <c r="M27" s="66">
        <f t="shared" si="4"/>
        <v>19</v>
      </c>
      <c r="N27" s="65">
        <f>VLOOKUP($A27,'Return Data'!$B$7:$R$2700,17,0)</f>
        <v>11.585900000000001</v>
      </c>
      <c r="O27" s="66">
        <f t="shared" si="5"/>
        <v>13</v>
      </c>
      <c r="P27" s="65">
        <f>VLOOKUP($A27,'Return Data'!$B$7:$R$2700,14,0)</f>
        <v>8.9545999999999992</v>
      </c>
      <c r="Q27" s="66">
        <f t="shared" si="6"/>
        <v>16</v>
      </c>
      <c r="R27" s="65">
        <f>VLOOKUP($A27,'Return Data'!$B$7:$R$2700,16,0)</f>
        <v>8.8077000000000005</v>
      </c>
      <c r="S27" s="67">
        <f t="shared" si="7"/>
        <v>12</v>
      </c>
    </row>
    <row r="28" spans="1:19" x14ac:dyDescent="0.3">
      <c r="A28" s="82" t="s">
        <v>883</v>
      </c>
      <c r="B28" s="64">
        <f>VLOOKUP($A28,'Return Data'!$B$7:$R$2700,3,0)</f>
        <v>44174</v>
      </c>
      <c r="C28" s="65">
        <f>VLOOKUP($A28,'Return Data'!$B$7:$R$2700,4,0)</f>
        <v>17.498799999999999</v>
      </c>
      <c r="D28" s="65">
        <f>VLOOKUP($A28,'Return Data'!$B$7:$R$2700,9,0)</f>
        <v>2.5920000000000001</v>
      </c>
      <c r="E28" s="66">
        <f t="shared" si="0"/>
        <v>27</v>
      </c>
      <c r="F28" s="65">
        <f>VLOOKUP($A28,'Return Data'!$B$7:$R$2700,10,0)</f>
        <v>7.5357000000000003</v>
      </c>
      <c r="G28" s="66">
        <f t="shared" si="1"/>
        <v>23</v>
      </c>
      <c r="H28" s="65">
        <f>VLOOKUP($A28,'Return Data'!$B$7:$R$2700,11,0)</f>
        <v>4.7530999999999999</v>
      </c>
      <c r="I28" s="66">
        <f t="shared" si="2"/>
        <v>22</v>
      </c>
      <c r="J28" s="65">
        <f>VLOOKUP($A28,'Return Data'!$B$7:$R$2700,12,0)</f>
        <v>8.1531000000000002</v>
      </c>
      <c r="K28" s="66">
        <f t="shared" si="3"/>
        <v>15</v>
      </c>
      <c r="L28" s="65">
        <f>VLOOKUP($A28,'Return Data'!$B$7:$R$2700,13,0)</f>
        <v>12.5589</v>
      </c>
      <c r="M28" s="66">
        <f t="shared" si="4"/>
        <v>11</v>
      </c>
      <c r="N28" s="65">
        <f>VLOOKUP($A28,'Return Data'!$B$7:$R$2700,17,0)</f>
        <v>11.570499999999999</v>
      </c>
      <c r="O28" s="66">
        <f t="shared" si="5"/>
        <v>14</v>
      </c>
      <c r="P28" s="65">
        <f>VLOOKUP($A28,'Return Data'!$B$7:$R$2700,14,0)</f>
        <v>8.9222999999999999</v>
      </c>
      <c r="Q28" s="66">
        <f t="shared" si="6"/>
        <v>17</v>
      </c>
      <c r="R28" s="65">
        <f>VLOOKUP($A28,'Return Data'!$B$7:$R$2700,16,0)</f>
        <v>9.4316999999999993</v>
      </c>
      <c r="S28" s="67">
        <f t="shared" si="7"/>
        <v>6</v>
      </c>
    </row>
    <row r="29" spans="1:19" x14ac:dyDescent="0.3">
      <c r="A29" s="82" t="s">
        <v>884</v>
      </c>
      <c r="B29" s="64">
        <f>VLOOKUP($A29,'Return Data'!$B$7:$R$2700,3,0)</f>
        <v>44174</v>
      </c>
      <c r="C29" s="65">
        <f>VLOOKUP($A29,'Return Data'!$B$7:$R$2700,4,0)</f>
        <v>19.105899999999998</v>
      </c>
      <c r="D29" s="65">
        <f>VLOOKUP($A29,'Return Data'!$B$7:$R$2700,9,0)</f>
        <v>6.4337</v>
      </c>
      <c r="E29" s="66">
        <f t="shared" si="0"/>
        <v>9</v>
      </c>
      <c r="F29" s="65">
        <f>VLOOKUP($A29,'Return Data'!$B$7:$R$2700,10,0)</f>
        <v>12.0623</v>
      </c>
      <c r="G29" s="66">
        <f t="shared" si="1"/>
        <v>5</v>
      </c>
      <c r="H29" s="65">
        <f>VLOOKUP($A29,'Return Data'!$B$7:$R$2700,11,0)</f>
        <v>7.9438000000000004</v>
      </c>
      <c r="I29" s="66">
        <f t="shared" si="2"/>
        <v>2</v>
      </c>
      <c r="J29" s="65">
        <f>VLOOKUP($A29,'Return Data'!$B$7:$R$2700,12,0)</f>
        <v>10.593500000000001</v>
      </c>
      <c r="K29" s="66">
        <f t="shared" si="3"/>
        <v>3</v>
      </c>
      <c r="L29" s="65">
        <f>VLOOKUP($A29,'Return Data'!$B$7:$R$2700,13,0)</f>
        <v>14.8309</v>
      </c>
      <c r="M29" s="66">
        <f t="shared" si="4"/>
        <v>2</v>
      </c>
      <c r="N29" s="65">
        <f>VLOOKUP($A29,'Return Data'!$B$7:$R$2700,17,0)</f>
        <v>13.803900000000001</v>
      </c>
      <c r="O29" s="66">
        <f t="shared" si="5"/>
        <v>2</v>
      </c>
      <c r="P29" s="65">
        <f>VLOOKUP($A29,'Return Data'!$B$7:$R$2700,14,0)</f>
        <v>11.5495</v>
      </c>
      <c r="Q29" s="66">
        <f t="shared" si="6"/>
        <v>2</v>
      </c>
      <c r="R29" s="65">
        <f>VLOOKUP($A29,'Return Data'!$B$7:$R$2700,16,0)</f>
        <v>10.920400000000001</v>
      </c>
      <c r="S29" s="67">
        <f t="shared" si="7"/>
        <v>1</v>
      </c>
    </row>
    <row r="30" spans="1:19" x14ac:dyDescent="0.3">
      <c r="A30" s="82" t="s">
        <v>887</v>
      </c>
      <c r="B30" s="64">
        <f>VLOOKUP($A30,'Return Data'!$B$7:$R$2700,3,0)</f>
        <v>44174</v>
      </c>
      <c r="C30" s="65">
        <f>VLOOKUP($A30,'Return Data'!$B$7:$R$2700,4,0)</f>
        <v>35.884399999999999</v>
      </c>
      <c r="D30" s="65">
        <f>VLOOKUP($A30,'Return Data'!$B$7:$R$2700,9,0)</f>
        <v>6.915</v>
      </c>
      <c r="E30" s="66">
        <f t="shared" si="0"/>
        <v>5</v>
      </c>
      <c r="F30" s="65">
        <f>VLOOKUP($A30,'Return Data'!$B$7:$R$2700,10,0)</f>
        <v>12.543799999999999</v>
      </c>
      <c r="G30" s="66">
        <f t="shared" si="1"/>
        <v>2</v>
      </c>
      <c r="H30" s="65">
        <f>VLOOKUP($A30,'Return Data'!$B$7:$R$2700,11,0)</f>
        <v>7.4512</v>
      </c>
      <c r="I30" s="66">
        <f t="shared" si="2"/>
        <v>6</v>
      </c>
      <c r="J30" s="65">
        <f>VLOOKUP($A30,'Return Data'!$B$7:$R$2700,12,0)</f>
        <v>10.2799</v>
      </c>
      <c r="K30" s="66">
        <f t="shared" si="3"/>
        <v>5</v>
      </c>
      <c r="L30" s="65">
        <f>VLOOKUP($A30,'Return Data'!$B$7:$R$2700,13,0)</f>
        <v>14.7112</v>
      </c>
      <c r="M30" s="66">
        <f t="shared" si="4"/>
        <v>3</v>
      </c>
      <c r="N30" s="65">
        <f>VLOOKUP($A30,'Return Data'!$B$7:$R$2700,17,0)</f>
        <v>14.248699999999999</v>
      </c>
      <c r="O30" s="66">
        <f t="shared" si="5"/>
        <v>1</v>
      </c>
      <c r="P30" s="65">
        <f>VLOOKUP($A30,'Return Data'!$B$7:$R$2700,14,0)</f>
        <v>12.7005</v>
      </c>
      <c r="Q30" s="66">
        <f t="shared" si="6"/>
        <v>1</v>
      </c>
      <c r="R30" s="65">
        <f>VLOOKUP($A30,'Return Data'!$B$7:$R$2700,16,0)</f>
        <v>7.0453999999999999</v>
      </c>
      <c r="S30" s="67">
        <f t="shared" si="7"/>
        <v>24</v>
      </c>
    </row>
    <row r="31" spans="1:19" x14ac:dyDescent="0.3">
      <c r="A31" s="82" t="s">
        <v>888</v>
      </c>
      <c r="B31" s="64">
        <f>VLOOKUP($A31,'Return Data'!$B$7:$R$2700,3,0)</f>
        <v>44174</v>
      </c>
      <c r="C31" s="65">
        <f>VLOOKUP($A31,'Return Data'!$B$7:$R$2700,4,0)</f>
        <v>49.768700000000003</v>
      </c>
      <c r="D31" s="65">
        <f>VLOOKUP($A31,'Return Data'!$B$7:$R$2700,9,0)</f>
        <v>6.2263999999999999</v>
      </c>
      <c r="E31" s="66">
        <f t="shared" si="0"/>
        <v>12</v>
      </c>
      <c r="F31" s="65">
        <f>VLOOKUP($A31,'Return Data'!$B$7:$R$2700,10,0)</f>
        <v>10.6714</v>
      </c>
      <c r="G31" s="66">
        <f t="shared" si="1"/>
        <v>7</v>
      </c>
      <c r="H31" s="65">
        <f>VLOOKUP($A31,'Return Data'!$B$7:$R$2700,11,0)</f>
        <v>6.7266000000000004</v>
      </c>
      <c r="I31" s="66">
        <f t="shared" si="2"/>
        <v>10</v>
      </c>
      <c r="J31" s="65">
        <f>VLOOKUP($A31,'Return Data'!$B$7:$R$2700,12,0)</f>
        <v>8.8001000000000005</v>
      </c>
      <c r="K31" s="66">
        <f t="shared" si="3"/>
        <v>11</v>
      </c>
      <c r="L31" s="65">
        <f>VLOOKUP($A31,'Return Data'!$B$7:$R$2700,13,0)</f>
        <v>12.7354</v>
      </c>
      <c r="M31" s="66">
        <f t="shared" si="4"/>
        <v>10</v>
      </c>
      <c r="N31" s="65">
        <f>VLOOKUP($A31,'Return Data'!$B$7:$R$2700,17,0)</f>
        <v>12.114100000000001</v>
      </c>
      <c r="O31" s="66">
        <f t="shared" si="5"/>
        <v>10</v>
      </c>
      <c r="P31" s="65">
        <f>VLOOKUP($A31,'Return Data'!$B$7:$R$2700,14,0)</f>
        <v>10.974399999999999</v>
      </c>
      <c r="Q31" s="66">
        <f t="shared" si="6"/>
        <v>3</v>
      </c>
      <c r="R31" s="65">
        <f>VLOOKUP($A31,'Return Data'!$B$7:$R$2700,16,0)</f>
        <v>8.3678000000000008</v>
      </c>
      <c r="S31" s="67">
        <f t="shared" si="7"/>
        <v>18</v>
      </c>
    </row>
    <row r="32" spans="1:19" x14ac:dyDescent="0.3">
      <c r="A32" s="82" t="s">
        <v>730</v>
      </c>
      <c r="B32" s="64">
        <f>VLOOKUP($A32,'Return Data'!$B$7:$R$2700,3,0)</f>
        <v>44174</v>
      </c>
      <c r="C32" s="65">
        <f>VLOOKUP($A32,'Return Data'!$B$7:$R$2700,4,0)</f>
        <v>22.0245</v>
      </c>
      <c r="D32" s="65">
        <f>VLOOKUP($A32,'Return Data'!$B$7:$R$2700,9,0)</f>
        <v>4.8975</v>
      </c>
      <c r="E32" s="66">
        <f t="shared" si="0"/>
        <v>19</v>
      </c>
      <c r="F32" s="65">
        <f>VLOOKUP($A32,'Return Data'!$B$7:$R$2700,10,0)</f>
        <v>8.7613000000000003</v>
      </c>
      <c r="G32" s="66">
        <f t="shared" si="1"/>
        <v>16</v>
      </c>
      <c r="H32" s="65">
        <f>VLOOKUP($A32,'Return Data'!$B$7:$R$2700,11,0)</f>
        <v>5.9097</v>
      </c>
      <c r="I32" s="66">
        <f t="shared" si="2"/>
        <v>17</v>
      </c>
      <c r="J32" s="65">
        <f>VLOOKUP($A32,'Return Data'!$B$7:$R$2700,12,0)</f>
        <v>7.6597999999999997</v>
      </c>
      <c r="K32" s="66">
        <f t="shared" si="3"/>
        <v>19</v>
      </c>
      <c r="L32" s="65">
        <f>VLOOKUP($A32,'Return Data'!$B$7:$R$2700,13,0)</f>
        <v>11.7554</v>
      </c>
      <c r="M32" s="66">
        <f t="shared" si="4"/>
        <v>16</v>
      </c>
      <c r="N32" s="65">
        <f>VLOOKUP($A32,'Return Data'!$B$7:$R$2700,17,0)</f>
        <v>11.0197</v>
      </c>
      <c r="O32" s="66">
        <f t="shared" si="5"/>
        <v>17</v>
      </c>
      <c r="P32" s="65">
        <f>VLOOKUP($A32,'Return Data'!$B$7:$R$2700,14,0)</f>
        <v>8.9870000000000001</v>
      </c>
      <c r="Q32" s="66">
        <f t="shared" si="6"/>
        <v>15</v>
      </c>
      <c r="R32" s="65">
        <f>VLOOKUP($A32,'Return Data'!$B$7:$R$2700,16,0)</f>
        <v>8.6747999999999994</v>
      </c>
      <c r="S32" s="67">
        <f t="shared" si="7"/>
        <v>14</v>
      </c>
    </row>
    <row r="33" spans="1:19" x14ac:dyDescent="0.3">
      <c r="A33" s="82" t="s">
        <v>731</v>
      </c>
      <c r="B33" s="64">
        <f>VLOOKUP($A33,'Return Data'!$B$7:$R$2700,3,0)</f>
        <v>44174</v>
      </c>
      <c r="C33" s="65">
        <f>VLOOKUP($A33,'Return Data'!$B$7:$R$2700,4,0)</f>
        <v>22.355699999999999</v>
      </c>
      <c r="D33" s="65">
        <f>VLOOKUP($A33,'Return Data'!$B$7:$R$2700,9,0)</f>
        <v>4.7093999999999996</v>
      </c>
      <c r="E33" s="66">
        <f t="shared" si="0"/>
        <v>22</v>
      </c>
      <c r="F33" s="65">
        <f>VLOOKUP($A33,'Return Data'!$B$7:$R$2700,10,0)</f>
        <v>8.6922999999999995</v>
      </c>
      <c r="G33" s="66">
        <f t="shared" si="1"/>
        <v>18</v>
      </c>
      <c r="H33" s="65">
        <f>VLOOKUP($A33,'Return Data'!$B$7:$R$2700,11,0)</f>
        <v>5.9161000000000001</v>
      </c>
      <c r="I33" s="66">
        <f t="shared" si="2"/>
        <v>16</v>
      </c>
      <c r="J33" s="65">
        <f>VLOOKUP($A33,'Return Data'!$B$7:$R$2700,12,0)</f>
        <v>7.6632999999999996</v>
      </c>
      <c r="K33" s="66">
        <f t="shared" si="3"/>
        <v>18</v>
      </c>
      <c r="L33" s="65">
        <f>VLOOKUP($A33,'Return Data'!$B$7:$R$2700,13,0)</f>
        <v>11.7859</v>
      </c>
      <c r="M33" s="66">
        <f t="shared" si="4"/>
        <v>15</v>
      </c>
      <c r="N33" s="65">
        <f>VLOOKUP($A33,'Return Data'!$B$7:$R$2700,17,0)</f>
        <v>11.3986</v>
      </c>
      <c r="O33" s="66">
        <f t="shared" si="5"/>
        <v>16</v>
      </c>
      <c r="P33" s="65">
        <f>VLOOKUP($A33,'Return Data'!$B$7:$R$2700,14,0)</f>
        <v>9.2781000000000002</v>
      </c>
      <c r="Q33" s="66">
        <f t="shared" si="6"/>
        <v>14</v>
      </c>
      <c r="R33" s="65">
        <f>VLOOKUP($A33,'Return Data'!$B$7:$R$2700,16,0)</f>
        <v>8.7592999999999996</v>
      </c>
      <c r="S33" s="67">
        <f t="shared" si="7"/>
        <v>13</v>
      </c>
    </row>
    <row r="34" spans="1:19" x14ac:dyDescent="0.3">
      <c r="A34" s="82" t="s">
        <v>732</v>
      </c>
      <c r="B34" s="64">
        <f>VLOOKUP($A34,'Return Data'!$B$7:$R$2700,3,0)</f>
        <v>44174</v>
      </c>
      <c r="C34" s="65">
        <f>VLOOKUP($A34,'Return Data'!$B$7:$R$2700,4,0)</f>
        <v>202.4288</v>
      </c>
      <c r="D34" s="65">
        <f>VLOOKUP($A34,'Return Data'!$B$7:$R$2700,9,0)</f>
        <v>2.9782000000000002</v>
      </c>
      <c r="E34" s="66">
        <f t="shared" si="0"/>
        <v>26</v>
      </c>
      <c r="F34" s="65">
        <f>VLOOKUP($A34,'Return Data'!$B$7:$R$2700,10,0)</f>
        <v>8.1153999999999993</v>
      </c>
      <c r="G34" s="66">
        <f t="shared" si="1"/>
        <v>20</v>
      </c>
      <c r="H34" s="65">
        <f>VLOOKUP($A34,'Return Data'!$B$7:$R$2700,11,0)</f>
        <v>3.0350000000000001</v>
      </c>
      <c r="I34" s="66">
        <f t="shared" si="2"/>
        <v>26</v>
      </c>
      <c r="J34" s="65">
        <f>VLOOKUP($A34,'Return Data'!$B$7:$R$2700,12,0)</f>
        <v>4.6002000000000001</v>
      </c>
      <c r="K34" s="66">
        <f t="shared" si="3"/>
        <v>25</v>
      </c>
      <c r="L34" s="65">
        <f>VLOOKUP($A34,'Return Data'!$B$7:$R$2700,13,0)</f>
        <v>9.5466999999999995</v>
      </c>
      <c r="M34" s="66">
        <f t="shared" si="4"/>
        <v>24</v>
      </c>
      <c r="N34" s="65">
        <f>VLOOKUP($A34,'Return Data'!$B$7:$R$2700,17,0)</f>
        <v>9.5687999999999995</v>
      </c>
      <c r="O34" s="66">
        <f t="shared" si="5"/>
        <v>24</v>
      </c>
      <c r="P34" s="65">
        <f>VLOOKUP($A34,'Return Data'!$B$7:$R$2700,14,0)</f>
        <v>7.5744999999999996</v>
      </c>
      <c r="Q34" s="66">
        <f t="shared" si="6"/>
        <v>23</v>
      </c>
      <c r="R34" s="65">
        <f>VLOOKUP($A34,'Return Data'!$B$7:$R$2700,16,0)</f>
        <v>7.6044999999999998</v>
      </c>
      <c r="S34" s="67">
        <f t="shared" si="7"/>
        <v>22</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6.1119666666666665</v>
      </c>
      <c r="E36" s="88"/>
      <c r="F36" s="89">
        <f>AVERAGE(F8:F34)</f>
        <v>9.517281481481481</v>
      </c>
      <c r="G36" s="88"/>
      <c r="H36" s="89">
        <f>AVERAGE(H8:H34)</f>
        <v>6.0565370370370371</v>
      </c>
      <c r="I36" s="88"/>
      <c r="J36" s="89">
        <f>AVERAGE(J8:J34)</f>
        <v>8.1503296296296295</v>
      </c>
      <c r="K36" s="88"/>
      <c r="L36" s="89">
        <f>AVERAGE(L8:L34)</f>
        <v>12.0032962962963</v>
      </c>
      <c r="M36" s="88"/>
      <c r="N36" s="89">
        <f>AVERAGE(N8:N34)</f>
        <v>11.326485185185186</v>
      </c>
      <c r="O36" s="88"/>
      <c r="P36" s="89">
        <f>AVERAGE(P8:P34)</f>
        <v>9.0538037037037036</v>
      </c>
      <c r="Q36" s="88"/>
      <c r="R36" s="89">
        <f>AVERAGE(R8:R34)</f>
        <v>8.5648111111111103</v>
      </c>
      <c r="S36" s="90"/>
    </row>
    <row r="37" spans="1:19" x14ac:dyDescent="0.3">
      <c r="A37" s="87" t="s">
        <v>28</v>
      </c>
      <c r="B37" s="88"/>
      <c r="C37" s="88"/>
      <c r="D37" s="89">
        <f>MIN(D8:D34)</f>
        <v>2.5920000000000001</v>
      </c>
      <c r="E37" s="88"/>
      <c r="F37" s="89">
        <f>MIN(F8:F34)</f>
        <v>5.7903000000000002</v>
      </c>
      <c r="G37" s="88"/>
      <c r="H37" s="89">
        <f>MIN(H8:H34)</f>
        <v>2.8182999999999998</v>
      </c>
      <c r="I37" s="88"/>
      <c r="J37" s="89">
        <f>MIN(J8:J34)</f>
        <v>3.8060999999999998</v>
      </c>
      <c r="K37" s="88"/>
      <c r="L37" s="89">
        <f>MIN(L8:L34)</f>
        <v>8.8108000000000004</v>
      </c>
      <c r="M37" s="88"/>
      <c r="N37" s="89">
        <f>MIN(N8:N34)</f>
        <v>8.3193999999999999</v>
      </c>
      <c r="O37" s="88"/>
      <c r="P37" s="89">
        <f>MIN(P8:P34)</f>
        <v>6.2271000000000001</v>
      </c>
      <c r="Q37" s="88"/>
      <c r="R37" s="89">
        <f>MIN(R8:R34)</f>
        <v>6.5608000000000004</v>
      </c>
      <c r="S37" s="90"/>
    </row>
    <row r="38" spans="1:19" ht="15" thickBot="1" x14ac:dyDescent="0.35">
      <c r="A38" s="91" t="s">
        <v>29</v>
      </c>
      <c r="B38" s="92"/>
      <c r="C38" s="92"/>
      <c r="D38" s="93">
        <f>MAX(D8:D34)</f>
        <v>15.821300000000001</v>
      </c>
      <c r="E38" s="92"/>
      <c r="F38" s="93">
        <f>MAX(F8:F34)</f>
        <v>14.1172</v>
      </c>
      <c r="G38" s="92"/>
      <c r="H38" s="93">
        <f>MAX(H8:H34)</f>
        <v>10.3042</v>
      </c>
      <c r="I38" s="92"/>
      <c r="J38" s="93">
        <f>MAX(J8:J34)</f>
        <v>11.550599999999999</v>
      </c>
      <c r="K38" s="92"/>
      <c r="L38" s="93">
        <f>MAX(L8:L34)</f>
        <v>15.129799999999999</v>
      </c>
      <c r="M38" s="92"/>
      <c r="N38" s="93">
        <f>MAX(N8:N34)</f>
        <v>14.248699999999999</v>
      </c>
      <c r="O38" s="92"/>
      <c r="P38" s="93">
        <f>MAX(P8:P34)</f>
        <v>12.7005</v>
      </c>
      <c r="Q38" s="92"/>
      <c r="R38" s="93">
        <f>MAX(R8:R34)</f>
        <v>10.920400000000001</v>
      </c>
      <c r="S38" s="94"/>
    </row>
    <row r="39" spans="1:19" x14ac:dyDescent="0.3">
      <c r="A39" s="112" t="s">
        <v>433</v>
      </c>
    </row>
    <row r="40" spans="1:19" x14ac:dyDescent="0.3">
      <c r="A40" s="14" t="s">
        <v>340</v>
      </c>
    </row>
  </sheetData>
  <sheetProtection algorithmName="SHA-512" hashValue="P9if0FOmpLn54hAVINJHLyc5AW+l2S6CWaUN0VpHHkJordzsNxaxoPFmWiGW0BDUvmo3Exzki3pdlcTYQhXvZQ==" saltValue="qMLg7dmO11a4RD731qIHr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3B62D26-63EC-4E73-8039-6A68AE963D41}"/>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F2455-3206-436C-B1B2-878289BE34AE}">
  <sheetPr codeName="Sheet51"/>
  <dimension ref="A1:S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1687</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576</v>
      </c>
      <c r="B8" s="64">
        <f>VLOOKUP($A8,'Return Data'!$B$7:$R$2700,3,0)</f>
        <v>44174</v>
      </c>
      <c r="C8" s="65">
        <f>VLOOKUP($A8,'Return Data'!$B$7:$R$2700,4,0)</f>
        <v>288.83999999999997</v>
      </c>
      <c r="D8" s="65">
        <f>VLOOKUP($A8,'Return Data'!$B$7:$R$2700,9,0)</f>
        <v>8.0815000000000001</v>
      </c>
      <c r="E8" s="66">
        <f>RANK(D8,D$8:D$26,0)</f>
        <v>8</v>
      </c>
      <c r="F8" s="65">
        <f>VLOOKUP($A8,'Return Data'!$B$7:$R$2700,10,0)</f>
        <v>10.533099999999999</v>
      </c>
      <c r="G8" s="66">
        <f>RANK(F8,F$8:F$26,0)</f>
        <v>3</v>
      </c>
      <c r="H8" s="65">
        <f>VLOOKUP($A8,'Return Data'!$B$7:$R$2700,11,0)</f>
        <v>11.141999999999999</v>
      </c>
      <c r="I8" s="66">
        <f>RANK(H8,H$8:H$26,0)</f>
        <v>3</v>
      </c>
      <c r="J8" s="65">
        <f>VLOOKUP($A8,'Return Data'!$B$7:$R$2700,12,0)</f>
        <v>10.857699999999999</v>
      </c>
      <c r="K8" s="66">
        <f>RANK(J8,J$8:J$26,0)</f>
        <v>7</v>
      </c>
      <c r="L8" s="65">
        <f>VLOOKUP($A8,'Return Data'!$B$7:$R$2700,13,0)</f>
        <v>11.335800000000001</v>
      </c>
      <c r="M8" s="66">
        <f>RANK(L8,L$8:L$26,0)</f>
        <v>4</v>
      </c>
      <c r="N8" s="65">
        <f>VLOOKUP($A8,'Return Data'!$B$7:$R$2700,17,0)</f>
        <v>10.8772</v>
      </c>
      <c r="O8" s="66">
        <f>RANK(N8,N$8:N$26,0)</f>
        <v>8</v>
      </c>
      <c r="P8" s="65">
        <f>VLOOKUP($A8,'Return Data'!$B$7:$R$2700,14,0)</f>
        <v>9.2865000000000002</v>
      </c>
      <c r="Q8" s="66">
        <f>RANK(P8,P$8:P$26,0)</f>
        <v>7</v>
      </c>
      <c r="R8" s="65">
        <f>VLOOKUP($A8,'Return Data'!$B$7:$R$2700,16,0)</f>
        <v>9.8001000000000005</v>
      </c>
      <c r="S8" s="67">
        <f>RANK(R8,R$8:R$26,0)</f>
        <v>2</v>
      </c>
    </row>
    <row r="9" spans="1:19" x14ac:dyDescent="0.3">
      <c r="A9" s="82" t="s">
        <v>577</v>
      </c>
      <c r="B9" s="64">
        <f>VLOOKUP($A9,'Return Data'!$B$7:$R$2700,3,0)</f>
        <v>44174</v>
      </c>
      <c r="C9" s="65">
        <f>VLOOKUP($A9,'Return Data'!$B$7:$R$2700,4,0)</f>
        <v>2083.6464000000001</v>
      </c>
      <c r="D9" s="65">
        <f>VLOOKUP($A9,'Return Data'!$B$7:$R$2700,9,0)</f>
        <v>7.6863999999999999</v>
      </c>
      <c r="E9" s="66">
        <f t="shared" ref="E9:E26" si="0">RANK(D9,D$8:D$26,0)</f>
        <v>10</v>
      </c>
      <c r="F9" s="65">
        <f>VLOOKUP($A9,'Return Data'!$B$7:$R$2700,10,0)</f>
        <v>8.4472000000000005</v>
      </c>
      <c r="G9" s="66">
        <f t="shared" ref="G9:G26" si="1">RANK(F9,F$8:F$26,0)</f>
        <v>14</v>
      </c>
      <c r="H9" s="65">
        <f>VLOOKUP($A9,'Return Data'!$B$7:$R$2700,11,0)</f>
        <v>9.5067000000000004</v>
      </c>
      <c r="I9" s="66">
        <f t="shared" ref="I9:I26" si="2">RANK(H9,H$8:H$26,0)</f>
        <v>12</v>
      </c>
      <c r="J9" s="65">
        <f>VLOOKUP($A9,'Return Data'!$B$7:$R$2700,12,0)</f>
        <v>10.1546</v>
      </c>
      <c r="K9" s="66">
        <f t="shared" ref="K9:K26" si="3">RANK(J9,J$8:J$26,0)</f>
        <v>11</v>
      </c>
      <c r="L9" s="65">
        <f>VLOOKUP($A9,'Return Data'!$B$7:$R$2700,13,0)</f>
        <v>10.000299999999999</v>
      </c>
      <c r="M9" s="66">
        <f t="shared" ref="M9:M26" si="4">RANK(L9,L$8:L$26,0)</f>
        <v>13</v>
      </c>
      <c r="N9" s="65">
        <f>VLOOKUP($A9,'Return Data'!$B$7:$R$2700,17,0)</f>
        <v>10.6038</v>
      </c>
      <c r="O9" s="66">
        <f t="shared" ref="O9:O26" si="5">RANK(N9,N$8:N$26,0)</f>
        <v>11</v>
      </c>
      <c r="P9" s="65">
        <f>VLOOKUP($A9,'Return Data'!$B$7:$R$2700,14,0)</f>
        <v>9.5363000000000007</v>
      </c>
      <c r="Q9" s="66">
        <f t="shared" ref="Q9:Q26" si="6">RANK(P9,P$8:P$26,0)</f>
        <v>4</v>
      </c>
      <c r="R9" s="65">
        <f>VLOOKUP($A9,'Return Data'!$B$7:$R$2700,16,0)</f>
        <v>8.9750999999999994</v>
      </c>
      <c r="S9" s="67">
        <f t="shared" ref="S9:S26" si="7">RANK(R9,R$8:R$26,0)</f>
        <v>12</v>
      </c>
    </row>
    <row r="10" spans="1:19" x14ac:dyDescent="0.3">
      <c r="A10" s="82" t="s">
        <v>579</v>
      </c>
      <c r="B10" s="64">
        <f>VLOOKUP($A10,'Return Data'!$B$7:$R$2700,3,0)</f>
        <v>44174</v>
      </c>
      <c r="C10" s="65">
        <f>VLOOKUP($A10,'Return Data'!$B$7:$R$2700,4,0)</f>
        <v>19.1067</v>
      </c>
      <c r="D10" s="65">
        <f>VLOOKUP($A10,'Return Data'!$B$7:$R$2700,9,0)</f>
        <v>8.5478000000000005</v>
      </c>
      <c r="E10" s="66">
        <f t="shared" si="0"/>
        <v>6</v>
      </c>
      <c r="F10" s="65">
        <f>VLOOKUP($A10,'Return Data'!$B$7:$R$2700,10,0)</f>
        <v>10.347099999999999</v>
      </c>
      <c r="G10" s="66">
        <f t="shared" si="1"/>
        <v>5</v>
      </c>
      <c r="H10" s="65">
        <f>VLOOKUP($A10,'Return Data'!$B$7:$R$2700,11,0)</f>
        <v>9.3686000000000007</v>
      </c>
      <c r="I10" s="66">
        <f t="shared" si="2"/>
        <v>13</v>
      </c>
      <c r="J10" s="65">
        <f>VLOOKUP($A10,'Return Data'!$B$7:$R$2700,12,0)</f>
        <v>10.8933</v>
      </c>
      <c r="K10" s="66">
        <f t="shared" si="3"/>
        <v>6</v>
      </c>
      <c r="L10" s="65">
        <f>VLOOKUP($A10,'Return Data'!$B$7:$R$2700,13,0)</f>
        <v>11.213800000000001</v>
      </c>
      <c r="M10" s="66">
        <f t="shared" si="4"/>
        <v>7</v>
      </c>
      <c r="N10" s="65">
        <f>VLOOKUP($A10,'Return Data'!$B$7:$R$2700,17,0)</f>
        <v>10.9541</v>
      </c>
      <c r="O10" s="66">
        <f t="shared" si="5"/>
        <v>7</v>
      </c>
      <c r="P10" s="65">
        <f>VLOOKUP($A10,'Return Data'!$B$7:$R$2700,14,0)</f>
        <v>9.1382999999999992</v>
      </c>
      <c r="Q10" s="66">
        <f t="shared" si="6"/>
        <v>10</v>
      </c>
      <c r="R10" s="65">
        <f>VLOOKUP($A10,'Return Data'!$B$7:$R$2700,16,0)</f>
        <v>9.3533000000000008</v>
      </c>
      <c r="S10" s="67">
        <f t="shared" si="7"/>
        <v>4</v>
      </c>
    </row>
    <row r="11" spans="1:19" x14ac:dyDescent="0.3">
      <c r="A11" s="82" t="s">
        <v>581</v>
      </c>
      <c r="B11" s="64">
        <f>VLOOKUP($A11,'Return Data'!$B$7:$R$2700,3,0)</f>
        <v>44174</v>
      </c>
      <c r="C11" s="65">
        <f>VLOOKUP($A11,'Return Data'!$B$7:$R$2700,4,0)</f>
        <v>19.377600000000001</v>
      </c>
      <c r="D11" s="65">
        <f>VLOOKUP($A11,'Return Data'!$B$7:$R$2700,9,0)</f>
        <v>2.8950999999999998</v>
      </c>
      <c r="E11" s="66">
        <f t="shared" si="0"/>
        <v>18</v>
      </c>
      <c r="F11" s="65">
        <f>VLOOKUP($A11,'Return Data'!$B$7:$R$2700,10,0)</f>
        <v>9.2954000000000008</v>
      </c>
      <c r="G11" s="66">
        <f t="shared" si="1"/>
        <v>11</v>
      </c>
      <c r="H11" s="65">
        <f>VLOOKUP($A11,'Return Data'!$B$7:$R$2700,11,0)</f>
        <v>10.4465</v>
      </c>
      <c r="I11" s="66">
        <f t="shared" si="2"/>
        <v>6</v>
      </c>
      <c r="J11" s="65">
        <f>VLOOKUP($A11,'Return Data'!$B$7:$R$2700,12,0)</f>
        <v>10.5641</v>
      </c>
      <c r="K11" s="66">
        <f t="shared" si="3"/>
        <v>9</v>
      </c>
      <c r="L11" s="65">
        <f>VLOOKUP($A11,'Return Data'!$B$7:$R$2700,13,0)</f>
        <v>13.738099999999999</v>
      </c>
      <c r="M11" s="66">
        <f t="shared" si="4"/>
        <v>1</v>
      </c>
      <c r="N11" s="65">
        <f>VLOOKUP($A11,'Return Data'!$B$7:$R$2700,17,0)</f>
        <v>13.2752</v>
      </c>
      <c r="O11" s="66">
        <f t="shared" si="5"/>
        <v>1</v>
      </c>
      <c r="P11" s="65">
        <f>VLOOKUP($A11,'Return Data'!$B$7:$R$2700,14,0)</f>
        <v>10.571300000000001</v>
      </c>
      <c r="Q11" s="66">
        <f t="shared" si="6"/>
        <v>1</v>
      </c>
      <c r="R11" s="65">
        <f>VLOOKUP($A11,'Return Data'!$B$7:$R$2700,16,0)</f>
        <v>9.5623000000000005</v>
      </c>
      <c r="S11" s="67">
        <f t="shared" si="7"/>
        <v>3</v>
      </c>
    </row>
    <row r="12" spans="1:19" x14ac:dyDescent="0.3">
      <c r="A12" s="82" t="s">
        <v>584</v>
      </c>
      <c r="B12" s="64">
        <f>VLOOKUP($A12,'Return Data'!$B$7:$R$2700,3,0)</f>
        <v>44174</v>
      </c>
      <c r="C12" s="65">
        <f>VLOOKUP($A12,'Return Data'!$B$7:$R$2700,4,0)</f>
        <v>17.915099999999999</v>
      </c>
      <c r="D12" s="65">
        <f>VLOOKUP($A12,'Return Data'!$B$7:$R$2700,9,0)</f>
        <v>6.6783000000000001</v>
      </c>
      <c r="E12" s="66">
        <f t="shared" si="0"/>
        <v>13</v>
      </c>
      <c r="F12" s="65">
        <f>VLOOKUP($A12,'Return Data'!$B$7:$R$2700,10,0)</f>
        <v>8.8323999999999998</v>
      </c>
      <c r="G12" s="66">
        <f t="shared" si="1"/>
        <v>13</v>
      </c>
      <c r="H12" s="65">
        <f>VLOOKUP($A12,'Return Data'!$B$7:$R$2700,11,0)</f>
        <v>8.8057999999999996</v>
      </c>
      <c r="I12" s="66">
        <f t="shared" si="2"/>
        <v>15</v>
      </c>
      <c r="J12" s="65">
        <f>VLOOKUP($A12,'Return Data'!$B$7:$R$2700,12,0)</f>
        <v>7.8175999999999997</v>
      </c>
      <c r="K12" s="66">
        <f t="shared" si="3"/>
        <v>17</v>
      </c>
      <c r="L12" s="65">
        <f>VLOOKUP($A12,'Return Data'!$B$7:$R$2700,13,0)</f>
        <v>9.8216999999999999</v>
      </c>
      <c r="M12" s="66">
        <f t="shared" si="4"/>
        <v>15</v>
      </c>
      <c r="N12" s="65">
        <f>VLOOKUP($A12,'Return Data'!$B$7:$R$2700,17,0)</f>
        <v>10.843299999999999</v>
      </c>
      <c r="O12" s="66">
        <f t="shared" si="5"/>
        <v>9</v>
      </c>
      <c r="P12" s="65">
        <f>VLOOKUP($A12,'Return Data'!$B$7:$R$2700,14,0)</f>
        <v>9.2410999999999994</v>
      </c>
      <c r="Q12" s="66">
        <f t="shared" si="6"/>
        <v>8</v>
      </c>
      <c r="R12" s="65">
        <f>VLOOKUP($A12,'Return Data'!$B$7:$R$2700,16,0)</f>
        <v>9.1922999999999995</v>
      </c>
      <c r="S12" s="67">
        <f t="shared" si="7"/>
        <v>10</v>
      </c>
    </row>
    <row r="13" spans="1:19" x14ac:dyDescent="0.3">
      <c r="A13" s="82" t="s">
        <v>585</v>
      </c>
      <c r="B13" s="64">
        <f>VLOOKUP($A13,'Return Data'!$B$7:$R$2700,3,0)</f>
        <v>44174</v>
      </c>
      <c r="C13" s="65">
        <f>VLOOKUP($A13,'Return Data'!$B$7:$R$2700,4,0)</f>
        <v>18.159700000000001</v>
      </c>
      <c r="D13" s="65">
        <f>VLOOKUP($A13,'Return Data'!$B$7:$R$2700,9,0)</f>
        <v>8.7794000000000008</v>
      </c>
      <c r="E13" s="66">
        <f t="shared" si="0"/>
        <v>5</v>
      </c>
      <c r="F13" s="65">
        <f>VLOOKUP($A13,'Return Data'!$B$7:$R$2700,10,0)</f>
        <v>10.2522</v>
      </c>
      <c r="G13" s="66">
        <f t="shared" si="1"/>
        <v>6</v>
      </c>
      <c r="H13" s="65">
        <f>VLOOKUP($A13,'Return Data'!$B$7:$R$2700,11,0)</f>
        <v>11.526199999999999</v>
      </c>
      <c r="I13" s="66">
        <f t="shared" si="2"/>
        <v>2</v>
      </c>
      <c r="J13" s="65">
        <f>VLOOKUP($A13,'Return Data'!$B$7:$R$2700,12,0)</f>
        <v>10.9184</v>
      </c>
      <c r="K13" s="66">
        <f t="shared" si="3"/>
        <v>5</v>
      </c>
      <c r="L13" s="65">
        <f>VLOOKUP($A13,'Return Data'!$B$7:$R$2700,13,0)</f>
        <v>11.1196</v>
      </c>
      <c r="M13" s="66">
        <f t="shared" si="4"/>
        <v>8</v>
      </c>
      <c r="N13" s="65">
        <f>VLOOKUP($A13,'Return Data'!$B$7:$R$2700,17,0)</f>
        <v>11.0116</v>
      </c>
      <c r="O13" s="66">
        <f t="shared" si="5"/>
        <v>6</v>
      </c>
      <c r="P13" s="65">
        <f>VLOOKUP($A13,'Return Data'!$B$7:$R$2700,14,0)</f>
        <v>9.0593000000000004</v>
      </c>
      <c r="Q13" s="66">
        <f t="shared" si="6"/>
        <v>13</v>
      </c>
      <c r="R13" s="65">
        <f>VLOOKUP($A13,'Return Data'!$B$7:$R$2700,16,0)</f>
        <v>9.2954000000000008</v>
      </c>
      <c r="S13" s="67">
        <f t="shared" si="7"/>
        <v>6</v>
      </c>
    </row>
    <row r="14" spans="1:19" x14ac:dyDescent="0.3">
      <c r="A14" s="82" t="s">
        <v>588</v>
      </c>
      <c r="B14" s="64">
        <f>VLOOKUP($A14,'Return Data'!$B$7:$R$2700,3,0)</f>
        <v>44174</v>
      </c>
      <c r="C14" s="65">
        <f>VLOOKUP($A14,'Return Data'!$B$7:$R$2700,4,0)</f>
        <v>25.453099999999999</v>
      </c>
      <c r="D14" s="65">
        <f>VLOOKUP($A14,'Return Data'!$B$7:$R$2700,9,0)</f>
        <v>9.8882999999999992</v>
      </c>
      <c r="E14" s="66">
        <f t="shared" si="0"/>
        <v>2</v>
      </c>
      <c r="F14" s="65">
        <f>VLOOKUP($A14,'Return Data'!$B$7:$R$2700,10,0)</f>
        <v>9.9131</v>
      </c>
      <c r="G14" s="66">
        <f t="shared" si="1"/>
        <v>8</v>
      </c>
      <c r="H14" s="65">
        <f>VLOOKUP($A14,'Return Data'!$B$7:$R$2700,11,0)</f>
        <v>9.9662000000000006</v>
      </c>
      <c r="I14" s="66">
        <f t="shared" si="2"/>
        <v>9</v>
      </c>
      <c r="J14" s="65">
        <f>VLOOKUP($A14,'Return Data'!$B$7:$R$2700,12,0)</f>
        <v>9.9466999999999999</v>
      </c>
      <c r="K14" s="66">
        <f t="shared" si="3"/>
        <v>13</v>
      </c>
      <c r="L14" s="65">
        <f>VLOOKUP($A14,'Return Data'!$B$7:$R$2700,13,0)</f>
        <v>10.345499999999999</v>
      </c>
      <c r="M14" s="66">
        <f t="shared" si="4"/>
        <v>12</v>
      </c>
      <c r="N14" s="65">
        <f>VLOOKUP($A14,'Return Data'!$B$7:$R$2700,17,0)</f>
        <v>10.293200000000001</v>
      </c>
      <c r="O14" s="66">
        <f t="shared" si="5"/>
        <v>13</v>
      </c>
      <c r="P14" s="65">
        <f>VLOOKUP($A14,'Return Data'!$B$7:$R$2700,14,0)</f>
        <v>8.5809999999999995</v>
      </c>
      <c r="Q14" s="66">
        <f t="shared" si="6"/>
        <v>15</v>
      </c>
      <c r="R14" s="65">
        <f>VLOOKUP($A14,'Return Data'!$B$7:$R$2700,16,0)</f>
        <v>9.1925000000000008</v>
      </c>
      <c r="S14" s="67">
        <f t="shared" si="7"/>
        <v>9</v>
      </c>
    </row>
    <row r="15" spans="1:19" x14ac:dyDescent="0.3">
      <c r="A15" s="82" t="s">
        <v>589</v>
      </c>
      <c r="B15" s="64">
        <f>VLOOKUP($A15,'Return Data'!$B$7:$R$2700,3,0)</f>
        <v>44174</v>
      </c>
      <c r="C15" s="65">
        <f>VLOOKUP($A15,'Return Data'!$B$7:$R$2700,4,0)</f>
        <v>19.422799999999999</v>
      </c>
      <c r="D15" s="65">
        <f>VLOOKUP($A15,'Return Data'!$B$7:$R$2700,9,0)</f>
        <v>8.4712999999999994</v>
      </c>
      <c r="E15" s="66">
        <f t="shared" si="0"/>
        <v>7</v>
      </c>
      <c r="F15" s="65">
        <f>VLOOKUP($A15,'Return Data'!$B$7:$R$2700,10,0)</f>
        <v>9.4311000000000007</v>
      </c>
      <c r="G15" s="66">
        <f t="shared" si="1"/>
        <v>10</v>
      </c>
      <c r="H15" s="65">
        <f>VLOOKUP($A15,'Return Data'!$B$7:$R$2700,11,0)</f>
        <v>10.3186</v>
      </c>
      <c r="I15" s="66">
        <f t="shared" si="2"/>
        <v>8</v>
      </c>
      <c r="J15" s="65">
        <f>VLOOKUP($A15,'Return Data'!$B$7:$R$2700,12,0)</f>
        <v>11.321199999999999</v>
      </c>
      <c r="K15" s="66">
        <f t="shared" si="3"/>
        <v>3</v>
      </c>
      <c r="L15" s="65">
        <f>VLOOKUP($A15,'Return Data'!$B$7:$R$2700,13,0)</f>
        <v>11.4274</v>
      </c>
      <c r="M15" s="66">
        <f t="shared" si="4"/>
        <v>3</v>
      </c>
      <c r="N15" s="65">
        <f>VLOOKUP($A15,'Return Data'!$B$7:$R$2700,17,0)</f>
        <v>11.616300000000001</v>
      </c>
      <c r="O15" s="66">
        <f t="shared" si="5"/>
        <v>2</v>
      </c>
      <c r="P15" s="65">
        <f>VLOOKUP($A15,'Return Data'!$B$7:$R$2700,14,0)</f>
        <v>10.002800000000001</v>
      </c>
      <c r="Q15" s="66">
        <f t="shared" si="6"/>
        <v>2</v>
      </c>
      <c r="R15" s="65">
        <f>VLOOKUP($A15,'Return Data'!$B$7:$R$2700,16,0)</f>
        <v>8.9262999999999995</v>
      </c>
      <c r="S15" s="67">
        <f t="shared" si="7"/>
        <v>13</v>
      </c>
    </row>
    <row r="16" spans="1:19" x14ac:dyDescent="0.3">
      <c r="A16" s="82" t="s">
        <v>591</v>
      </c>
      <c r="B16" s="64">
        <f>VLOOKUP($A16,'Return Data'!$B$7:$R$2700,3,0)</f>
        <v>44174</v>
      </c>
      <c r="C16" s="65">
        <f>VLOOKUP($A16,'Return Data'!$B$7:$R$2700,4,0)</f>
        <v>1122.1078</v>
      </c>
      <c r="D16" s="65">
        <f>VLOOKUP($A16,'Return Data'!$B$7:$R$2700,9,0)</f>
        <v>5.8238000000000003</v>
      </c>
      <c r="E16" s="66">
        <f t="shared" si="0"/>
        <v>15</v>
      </c>
      <c r="F16" s="65">
        <f>VLOOKUP($A16,'Return Data'!$B$7:$R$2700,10,0)</f>
        <v>7.2305000000000001</v>
      </c>
      <c r="G16" s="66">
        <f t="shared" si="1"/>
        <v>17</v>
      </c>
      <c r="H16" s="65">
        <f>VLOOKUP($A16,'Return Data'!$B$7:$R$2700,11,0)</f>
        <v>5.9218000000000002</v>
      </c>
      <c r="I16" s="66">
        <f t="shared" si="2"/>
        <v>19</v>
      </c>
      <c r="J16" s="65">
        <f>VLOOKUP($A16,'Return Data'!$B$7:$R$2700,12,0)</f>
        <v>5.4353999999999996</v>
      </c>
      <c r="K16" s="66">
        <f t="shared" si="3"/>
        <v>19</v>
      </c>
      <c r="L16" s="65">
        <f>VLOOKUP($A16,'Return Data'!$B$7:$R$2700,13,0)</f>
        <v>5.8334999999999999</v>
      </c>
      <c r="M16" s="66">
        <f t="shared" si="4"/>
        <v>19</v>
      </c>
      <c r="N16" s="65"/>
      <c r="O16" s="66"/>
      <c r="P16" s="65"/>
      <c r="Q16" s="66"/>
      <c r="R16" s="65">
        <f>VLOOKUP($A16,'Return Data'!$B$7:$R$2700,16,0)</f>
        <v>7.5736999999999997</v>
      </c>
      <c r="S16" s="67">
        <f t="shared" si="7"/>
        <v>18</v>
      </c>
    </row>
    <row r="17" spans="1:19" x14ac:dyDescent="0.3">
      <c r="A17" s="82" t="s">
        <v>594</v>
      </c>
      <c r="B17" s="64">
        <f>VLOOKUP($A17,'Return Data'!$B$7:$R$2700,3,0)</f>
        <v>44174</v>
      </c>
      <c r="C17" s="65">
        <f>VLOOKUP($A17,'Return Data'!$B$7:$R$2700,4,0)</f>
        <v>1894.4848</v>
      </c>
      <c r="D17" s="65">
        <f>VLOOKUP($A17,'Return Data'!$B$7:$R$2700,9,0)</f>
        <v>1.6276999999999999</v>
      </c>
      <c r="E17" s="66">
        <f t="shared" si="0"/>
        <v>19</v>
      </c>
      <c r="F17" s="65">
        <f>VLOOKUP($A17,'Return Data'!$B$7:$R$2700,10,0)</f>
        <v>7.5968</v>
      </c>
      <c r="G17" s="66">
        <f t="shared" si="1"/>
        <v>16</v>
      </c>
      <c r="H17" s="65">
        <f>VLOOKUP($A17,'Return Data'!$B$7:$R$2700,11,0)</f>
        <v>9.2469000000000001</v>
      </c>
      <c r="I17" s="66">
        <f t="shared" si="2"/>
        <v>14</v>
      </c>
      <c r="J17" s="65">
        <f>VLOOKUP($A17,'Return Data'!$B$7:$R$2700,12,0)</f>
        <v>8.4936000000000007</v>
      </c>
      <c r="K17" s="66">
        <f t="shared" si="3"/>
        <v>16</v>
      </c>
      <c r="L17" s="65">
        <f>VLOOKUP($A17,'Return Data'!$B$7:$R$2700,13,0)</f>
        <v>9.9469999999999992</v>
      </c>
      <c r="M17" s="66">
        <f t="shared" si="4"/>
        <v>14</v>
      </c>
      <c r="N17" s="65">
        <f>VLOOKUP($A17,'Return Data'!$B$7:$R$2700,17,0)</f>
        <v>10.0783</v>
      </c>
      <c r="O17" s="66">
        <f t="shared" si="5"/>
        <v>15</v>
      </c>
      <c r="P17" s="65">
        <f>VLOOKUP($A17,'Return Data'!$B$7:$R$2700,14,0)</f>
        <v>9.0907</v>
      </c>
      <c r="Q17" s="66">
        <f t="shared" si="6"/>
        <v>12</v>
      </c>
      <c r="R17" s="65">
        <f>VLOOKUP($A17,'Return Data'!$B$7:$R$2700,16,0)</f>
        <v>8.3264999999999993</v>
      </c>
      <c r="S17" s="67">
        <f t="shared" si="7"/>
        <v>16</v>
      </c>
    </row>
    <row r="18" spans="1:19" x14ac:dyDescent="0.3">
      <c r="A18" s="82" t="s">
        <v>596</v>
      </c>
      <c r="B18" s="64">
        <f>VLOOKUP($A18,'Return Data'!$B$7:$R$2700,3,0)</f>
        <v>44174</v>
      </c>
      <c r="C18" s="65">
        <f>VLOOKUP($A18,'Return Data'!$B$7:$R$2700,4,0)</f>
        <v>51.371600000000001</v>
      </c>
      <c r="D18" s="65">
        <f>VLOOKUP($A18,'Return Data'!$B$7:$R$2700,9,0)</f>
        <v>8.0701000000000001</v>
      </c>
      <c r="E18" s="66">
        <f t="shared" si="0"/>
        <v>9</v>
      </c>
      <c r="F18" s="65">
        <f>VLOOKUP($A18,'Return Data'!$B$7:$R$2700,10,0)</f>
        <v>10.028600000000001</v>
      </c>
      <c r="G18" s="66">
        <f t="shared" si="1"/>
        <v>7</v>
      </c>
      <c r="H18" s="65">
        <f>VLOOKUP($A18,'Return Data'!$B$7:$R$2700,11,0)</f>
        <v>10.6509</v>
      </c>
      <c r="I18" s="66">
        <f t="shared" si="2"/>
        <v>4</v>
      </c>
      <c r="J18" s="65">
        <f>VLOOKUP($A18,'Return Data'!$B$7:$R$2700,12,0)</f>
        <v>10.7714</v>
      </c>
      <c r="K18" s="66">
        <f t="shared" si="3"/>
        <v>8</v>
      </c>
      <c r="L18" s="65">
        <f>VLOOKUP($A18,'Return Data'!$B$7:$R$2700,13,0)</f>
        <v>11.0526</v>
      </c>
      <c r="M18" s="66">
        <f t="shared" si="4"/>
        <v>9</v>
      </c>
      <c r="N18" s="65">
        <f>VLOOKUP($A18,'Return Data'!$B$7:$R$2700,17,0)</f>
        <v>11.1713</v>
      </c>
      <c r="O18" s="66">
        <f t="shared" si="5"/>
        <v>4</v>
      </c>
      <c r="P18" s="65">
        <f>VLOOKUP($A18,'Return Data'!$B$7:$R$2700,14,0)</f>
        <v>9.5268999999999995</v>
      </c>
      <c r="Q18" s="66">
        <f t="shared" si="6"/>
        <v>5</v>
      </c>
      <c r="R18" s="65">
        <f>VLOOKUP($A18,'Return Data'!$B$7:$R$2700,16,0)</f>
        <v>9.3111999999999995</v>
      </c>
      <c r="S18" s="67">
        <f t="shared" si="7"/>
        <v>5</v>
      </c>
    </row>
    <row r="19" spans="1:19" x14ac:dyDescent="0.3">
      <c r="A19" s="82" t="s">
        <v>597</v>
      </c>
      <c r="B19" s="64">
        <f>VLOOKUP($A19,'Return Data'!$B$7:$R$2700,3,0)</f>
        <v>44174</v>
      </c>
      <c r="C19" s="65">
        <f>VLOOKUP($A19,'Return Data'!$B$7:$R$2700,4,0)</f>
        <v>20.042100000000001</v>
      </c>
      <c r="D19" s="65">
        <f>VLOOKUP($A19,'Return Data'!$B$7:$R$2700,9,0)</f>
        <v>9.3039000000000005</v>
      </c>
      <c r="E19" s="66">
        <f t="shared" si="0"/>
        <v>4</v>
      </c>
      <c r="F19" s="65">
        <f>VLOOKUP($A19,'Return Data'!$B$7:$R$2700,10,0)</f>
        <v>10.3719</v>
      </c>
      <c r="G19" s="66">
        <f t="shared" si="1"/>
        <v>4</v>
      </c>
      <c r="H19" s="65">
        <f>VLOOKUP($A19,'Return Data'!$B$7:$R$2700,11,0)</f>
        <v>9.8292000000000002</v>
      </c>
      <c r="I19" s="66">
        <f t="shared" si="2"/>
        <v>10</v>
      </c>
      <c r="J19" s="65">
        <f>VLOOKUP($A19,'Return Data'!$B$7:$R$2700,12,0)</f>
        <v>11.1508</v>
      </c>
      <c r="K19" s="66">
        <f t="shared" si="3"/>
        <v>4</v>
      </c>
      <c r="L19" s="65">
        <f>VLOOKUP($A19,'Return Data'!$B$7:$R$2700,13,0)</f>
        <v>10.915100000000001</v>
      </c>
      <c r="M19" s="66">
        <f t="shared" si="4"/>
        <v>10</v>
      </c>
      <c r="N19" s="65">
        <f>VLOOKUP($A19,'Return Data'!$B$7:$R$2700,17,0)</f>
        <v>10.4862</v>
      </c>
      <c r="O19" s="66">
        <f t="shared" si="5"/>
        <v>12</v>
      </c>
      <c r="P19" s="65">
        <f>VLOOKUP($A19,'Return Data'!$B$7:$R$2700,14,0)</f>
        <v>9.0137999999999998</v>
      </c>
      <c r="Q19" s="66">
        <f t="shared" si="6"/>
        <v>14</v>
      </c>
      <c r="R19" s="65">
        <f>VLOOKUP($A19,'Return Data'!$B$7:$R$2700,16,0)</f>
        <v>8.8064</v>
      </c>
      <c r="S19" s="67">
        <f t="shared" si="7"/>
        <v>14</v>
      </c>
    </row>
    <row r="20" spans="1:19" x14ac:dyDescent="0.3">
      <c r="A20" s="82" t="s">
        <v>600</v>
      </c>
      <c r="B20" s="64">
        <f>VLOOKUP($A20,'Return Data'!$B$7:$R$2700,3,0)</f>
        <v>44174</v>
      </c>
      <c r="C20" s="65">
        <f>VLOOKUP($A20,'Return Data'!$B$7:$R$2700,4,0)</f>
        <v>28.800699999999999</v>
      </c>
      <c r="D20" s="65">
        <f>VLOOKUP($A20,'Return Data'!$B$7:$R$2700,9,0)</f>
        <v>6.3697999999999997</v>
      </c>
      <c r="E20" s="66">
        <f t="shared" si="0"/>
        <v>14</v>
      </c>
      <c r="F20" s="65">
        <f>VLOOKUP($A20,'Return Data'!$B$7:$R$2700,10,0)</f>
        <v>8.1129999999999995</v>
      </c>
      <c r="G20" s="66">
        <f t="shared" si="1"/>
        <v>15</v>
      </c>
      <c r="H20" s="65">
        <f>VLOOKUP($A20,'Return Data'!$B$7:$R$2700,11,0)</f>
        <v>8.3140999999999998</v>
      </c>
      <c r="I20" s="66">
        <f t="shared" si="2"/>
        <v>16</v>
      </c>
      <c r="J20" s="65">
        <f>VLOOKUP($A20,'Return Data'!$B$7:$R$2700,12,0)</f>
        <v>8.9837000000000007</v>
      </c>
      <c r="K20" s="66">
        <f t="shared" si="3"/>
        <v>14</v>
      </c>
      <c r="L20" s="65">
        <f>VLOOKUP($A20,'Return Data'!$B$7:$R$2700,13,0)</f>
        <v>9.3082999999999991</v>
      </c>
      <c r="M20" s="66">
        <f t="shared" si="4"/>
        <v>16</v>
      </c>
      <c r="N20" s="65">
        <f>VLOOKUP($A20,'Return Data'!$B$7:$R$2700,17,0)</f>
        <v>10.0784</v>
      </c>
      <c r="O20" s="66">
        <f t="shared" si="5"/>
        <v>14</v>
      </c>
      <c r="P20" s="65">
        <f>VLOOKUP($A20,'Return Data'!$B$7:$R$2700,14,0)</f>
        <v>9.1236999999999995</v>
      </c>
      <c r="Q20" s="66">
        <f t="shared" si="6"/>
        <v>11</v>
      </c>
      <c r="R20" s="65">
        <f>VLOOKUP($A20,'Return Data'!$B$7:$R$2700,16,0)</f>
        <v>8.4101999999999997</v>
      </c>
      <c r="S20" s="67">
        <f t="shared" si="7"/>
        <v>15</v>
      </c>
    </row>
    <row r="21" spans="1:19" x14ac:dyDescent="0.3">
      <c r="A21" s="82" t="s">
        <v>602</v>
      </c>
      <c r="B21" s="64">
        <f>VLOOKUP($A21,'Return Data'!$B$7:$R$2700,3,0)</f>
        <v>44174</v>
      </c>
      <c r="C21" s="65">
        <f>VLOOKUP($A21,'Return Data'!$B$7:$R$2700,4,0)</f>
        <v>16.3308</v>
      </c>
      <c r="D21" s="65">
        <f>VLOOKUP($A21,'Return Data'!$B$7:$R$2700,9,0)</f>
        <v>7.4733999999999998</v>
      </c>
      <c r="E21" s="66">
        <f t="shared" si="0"/>
        <v>12</v>
      </c>
      <c r="F21" s="65">
        <f>VLOOKUP($A21,'Return Data'!$B$7:$R$2700,10,0)</f>
        <v>9.7744</v>
      </c>
      <c r="G21" s="66">
        <f t="shared" si="1"/>
        <v>9</v>
      </c>
      <c r="H21" s="65">
        <f>VLOOKUP($A21,'Return Data'!$B$7:$R$2700,11,0)</f>
        <v>10.4077</v>
      </c>
      <c r="I21" s="66">
        <f t="shared" si="2"/>
        <v>7</v>
      </c>
      <c r="J21" s="65">
        <f>VLOOKUP($A21,'Return Data'!$B$7:$R$2700,12,0)</f>
        <v>11.336600000000001</v>
      </c>
      <c r="K21" s="66">
        <f t="shared" si="3"/>
        <v>2</v>
      </c>
      <c r="L21" s="65">
        <f>VLOOKUP($A21,'Return Data'!$B$7:$R$2700,13,0)</f>
        <v>11.5488</v>
      </c>
      <c r="M21" s="66">
        <f t="shared" si="4"/>
        <v>2</v>
      </c>
      <c r="N21" s="65">
        <f>VLOOKUP($A21,'Return Data'!$B$7:$R$2700,17,0)</f>
        <v>11.4374</v>
      </c>
      <c r="O21" s="66">
        <f t="shared" si="5"/>
        <v>3</v>
      </c>
      <c r="P21" s="65">
        <f>VLOOKUP($A21,'Return Data'!$B$7:$R$2700,14,0)</f>
        <v>9.5233000000000008</v>
      </c>
      <c r="Q21" s="66">
        <f t="shared" si="6"/>
        <v>6</v>
      </c>
      <c r="R21" s="65">
        <f>VLOOKUP($A21,'Return Data'!$B$7:$R$2700,16,0)</f>
        <v>9.1956000000000007</v>
      </c>
      <c r="S21" s="67">
        <f t="shared" si="7"/>
        <v>8</v>
      </c>
    </row>
    <row r="22" spans="1:19" x14ac:dyDescent="0.3">
      <c r="A22" s="82" t="s">
        <v>604</v>
      </c>
      <c r="B22" s="64">
        <f>VLOOKUP($A22,'Return Data'!$B$7:$R$2700,3,0)</f>
        <v>44174</v>
      </c>
      <c r="C22" s="65">
        <f>VLOOKUP($A22,'Return Data'!$B$7:$R$2700,4,0)</f>
        <v>19.668399999999998</v>
      </c>
      <c r="D22" s="65">
        <f>VLOOKUP($A22,'Return Data'!$B$7:$R$2700,9,0)</f>
        <v>7.5750999999999999</v>
      </c>
      <c r="E22" s="66">
        <f t="shared" si="0"/>
        <v>11</v>
      </c>
      <c r="F22" s="65">
        <f>VLOOKUP($A22,'Return Data'!$B$7:$R$2700,10,0)</f>
        <v>9.2893000000000008</v>
      </c>
      <c r="G22" s="66">
        <f t="shared" si="1"/>
        <v>12</v>
      </c>
      <c r="H22" s="65">
        <f>VLOOKUP($A22,'Return Data'!$B$7:$R$2700,11,0)</f>
        <v>9.6267999999999994</v>
      </c>
      <c r="I22" s="66">
        <f t="shared" si="2"/>
        <v>11</v>
      </c>
      <c r="J22" s="65">
        <f>VLOOKUP($A22,'Return Data'!$B$7:$R$2700,12,0)</f>
        <v>10.062900000000001</v>
      </c>
      <c r="K22" s="66">
        <f t="shared" si="3"/>
        <v>12</v>
      </c>
      <c r="L22" s="65">
        <f>VLOOKUP($A22,'Return Data'!$B$7:$R$2700,13,0)</f>
        <v>10.669499999999999</v>
      </c>
      <c r="M22" s="66">
        <f t="shared" si="4"/>
        <v>11</v>
      </c>
      <c r="N22" s="65">
        <f>VLOOKUP($A22,'Return Data'!$B$7:$R$2700,17,0)</f>
        <v>11.053900000000001</v>
      </c>
      <c r="O22" s="66">
        <f t="shared" si="5"/>
        <v>5</v>
      </c>
      <c r="P22" s="65">
        <f>VLOOKUP($A22,'Return Data'!$B$7:$R$2700,14,0)</f>
        <v>9.1676000000000002</v>
      </c>
      <c r="Q22" s="66">
        <f t="shared" si="6"/>
        <v>9</v>
      </c>
      <c r="R22" s="65">
        <f>VLOOKUP($A22,'Return Data'!$B$7:$R$2700,16,0)</f>
        <v>9.1059999999999999</v>
      </c>
      <c r="S22" s="67">
        <f t="shared" si="7"/>
        <v>11</v>
      </c>
    </row>
    <row r="23" spans="1:19" x14ac:dyDescent="0.3">
      <c r="A23" s="82" t="s">
        <v>605</v>
      </c>
      <c r="B23" s="64">
        <f>VLOOKUP($A23,'Return Data'!$B$7:$R$2700,3,0)</f>
        <v>44174</v>
      </c>
      <c r="C23" s="65">
        <f>VLOOKUP($A23,'Return Data'!$B$7:$R$2700,4,0)</f>
        <v>2555.3243000000002</v>
      </c>
      <c r="D23" s="65">
        <f>VLOOKUP($A23,'Return Data'!$B$7:$R$2700,9,0)</f>
        <v>9.3149999999999995</v>
      </c>
      <c r="E23" s="66">
        <f t="shared" si="0"/>
        <v>3</v>
      </c>
      <c r="F23" s="65">
        <f>VLOOKUP($A23,'Return Data'!$B$7:$R$2700,10,0)</f>
        <v>11.013</v>
      </c>
      <c r="G23" s="66">
        <f t="shared" si="1"/>
        <v>2</v>
      </c>
      <c r="H23" s="65">
        <f>VLOOKUP($A23,'Return Data'!$B$7:$R$2700,11,0)</f>
        <v>10.459099999999999</v>
      </c>
      <c r="I23" s="66">
        <f t="shared" si="2"/>
        <v>5</v>
      </c>
      <c r="J23" s="65">
        <f>VLOOKUP($A23,'Return Data'!$B$7:$R$2700,12,0)</f>
        <v>10.4581</v>
      </c>
      <c r="K23" s="66">
        <f t="shared" si="3"/>
        <v>10</v>
      </c>
      <c r="L23" s="65">
        <f>VLOOKUP($A23,'Return Data'!$B$7:$R$2700,13,0)</f>
        <v>11.216900000000001</v>
      </c>
      <c r="M23" s="66">
        <f t="shared" si="4"/>
        <v>6</v>
      </c>
      <c r="N23" s="65">
        <f>VLOOKUP($A23,'Return Data'!$B$7:$R$2700,17,0)</f>
        <v>10.7286</v>
      </c>
      <c r="O23" s="66">
        <f t="shared" si="5"/>
        <v>10</v>
      </c>
      <c r="P23" s="65">
        <f>VLOOKUP($A23,'Return Data'!$B$7:$R$2700,14,0)</f>
        <v>9.6577999999999999</v>
      </c>
      <c r="Q23" s="66">
        <f t="shared" si="6"/>
        <v>3</v>
      </c>
      <c r="R23" s="65">
        <f>VLOOKUP($A23,'Return Data'!$B$7:$R$2700,16,0)</f>
        <v>9.2350999999999992</v>
      </c>
      <c r="S23" s="67">
        <f t="shared" si="7"/>
        <v>7</v>
      </c>
    </row>
    <row r="24" spans="1:19" x14ac:dyDescent="0.3">
      <c r="A24" s="82" t="s">
        <v>608</v>
      </c>
      <c r="B24" s="64">
        <f>VLOOKUP($A24,'Return Data'!$B$7:$R$2700,3,0)</f>
        <v>44174</v>
      </c>
      <c r="C24" s="65">
        <f>VLOOKUP($A24,'Return Data'!$B$7:$R$2700,4,0)</f>
        <v>33.845399999999998</v>
      </c>
      <c r="D24" s="65">
        <f>VLOOKUP($A24,'Return Data'!$B$7:$R$2700,9,0)</f>
        <v>4.0792999999999999</v>
      </c>
      <c r="E24" s="66">
        <f t="shared" si="0"/>
        <v>17</v>
      </c>
      <c r="F24" s="65">
        <f>VLOOKUP($A24,'Return Data'!$B$7:$R$2700,10,0)</f>
        <v>5.2442000000000002</v>
      </c>
      <c r="G24" s="66">
        <f t="shared" si="1"/>
        <v>19</v>
      </c>
      <c r="H24" s="65">
        <f>VLOOKUP($A24,'Return Data'!$B$7:$R$2700,11,0)</f>
        <v>6.6492000000000004</v>
      </c>
      <c r="I24" s="66">
        <f t="shared" si="2"/>
        <v>18</v>
      </c>
      <c r="J24" s="65">
        <f>VLOOKUP($A24,'Return Data'!$B$7:$R$2700,12,0)</f>
        <v>7.7968999999999999</v>
      </c>
      <c r="K24" s="66">
        <f t="shared" si="3"/>
        <v>18</v>
      </c>
      <c r="L24" s="65">
        <f>VLOOKUP($A24,'Return Data'!$B$7:$R$2700,13,0)</f>
        <v>7.9545000000000003</v>
      </c>
      <c r="M24" s="66">
        <f t="shared" si="4"/>
        <v>18</v>
      </c>
      <c r="N24" s="65">
        <f>VLOOKUP($A24,'Return Data'!$B$7:$R$2700,17,0)</f>
        <v>9.1880000000000006</v>
      </c>
      <c r="O24" s="66">
        <f t="shared" si="5"/>
        <v>16</v>
      </c>
      <c r="P24" s="65">
        <f>VLOOKUP($A24,'Return Data'!$B$7:$R$2700,14,0)</f>
        <v>7.8110999999999997</v>
      </c>
      <c r="Q24" s="66">
        <f t="shared" si="6"/>
        <v>16</v>
      </c>
      <c r="R24" s="65">
        <f>VLOOKUP($A24,'Return Data'!$B$7:$R$2700,16,0)</f>
        <v>8.1442999999999994</v>
      </c>
      <c r="S24" s="67">
        <f t="shared" si="7"/>
        <v>17</v>
      </c>
    </row>
    <row r="25" spans="1:19" x14ac:dyDescent="0.3">
      <c r="A25" s="82" t="s">
        <v>609</v>
      </c>
      <c r="B25" s="64">
        <f>VLOOKUP($A25,'Return Data'!$B$7:$R$2700,3,0)</f>
        <v>44174</v>
      </c>
      <c r="C25" s="65">
        <f>VLOOKUP($A25,'Return Data'!$B$7:$R$2700,4,0)</f>
        <v>11.2844</v>
      </c>
      <c r="D25" s="65">
        <f>VLOOKUP($A25,'Return Data'!$B$7:$R$2700,9,0)</f>
        <v>10.3955</v>
      </c>
      <c r="E25" s="66">
        <f t="shared" si="0"/>
        <v>1</v>
      </c>
      <c r="F25" s="65">
        <f>VLOOKUP($A25,'Return Data'!$B$7:$R$2700,10,0)</f>
        <v>11.5745</v>
      </c>
      <c r="G25" s="66">
        <f t="shared" si="1"/>
        <v>1</v>
      </c>
      <c r="H25" s="65">
        <f>VLOOKUP($A25,'Return Data'!$B$7:$R$2700,11,0)</f>
        <v>12.034000000000001</v>
      </c>
      <c r="I25" s="66">
        <f t="shared" si="2"/>
        <v>1</v>
      </c>
      <c r="J25" s="65">
        <f>VLOOKUP($A25,'Return Data'!$B$7:$R$2700,12,0)</f>
        <v>11.4339</v>
      </c>
      <c r="K25" s="66">
        <f t="shared" ref="K25" si="8">RANK(J25,J$8:J$26,0)</f>
        <v>1</v>
      </c>
      <c r="L25" s="65">
        <f>VLOOKUP($A25,'Return Data'!$B$7:$R$2700,13,0)</f>
        <v>11.329599999999999</v>
      </c>
      <c r="M25" s="66">
        <f t="shared" ref="M25" si="9">RANK(L25,L$8:L$26,0)</f>
        <v>5</v>
      </c>
      <c r="N25" s="65"/>
      <c r="O25" s="66"/>
      <c r="P25" s="65"/>
      <c r="Q25" s="66"/>
      <c r="R25" s="65">
        <f>VLOOKUP($A25,'Return Data'!$B$7:$R$2700,16,0)</f>
        <v>10.908300000000001</v>
      </c>
      <c r="S25" s="67">
        <f t="shared" si="7"/>
        <v>1</v>
      </c>
    </row>
    <row r="26" spans="1:19" x14ac:dyDescent="0.3">
      <c r="A26" s="82" t="s">
        <v>611</v>
      </c>
      <c r="B26" s="64">
        <f>VLOOKUP($A26,'Return Data'!$B$7:$R$2700,3,0)</f>
        <v>44174</v>
      </c>
      <c r="C26" s="65">
        <f>VLOOKUP($A26,'Return Data'!$B$7:$R$2700,4,0)</f>
        <v>16.1906</v>
      </c>
      <c r="D26" s="65">
        <f>VLOOKUP($A26,'Return Data'!$B$7:$R$2700,9,0)</f>
        <v>5.0860000000000003</v>
      </c>
      <c r="E26" s="66">
        <f t="shared" si="0"/>
        <v>16</v>
      </c>
      <c r="F26" s="65">
        <f>VLOOKUP($A26,'Return Data'!$B$7:$R$2700,10,0)</f>
        <v>7.1612999999999998</v>
      </c>
      <c r="G26" s="66">
        <f t="shared" si="1"/>
        <v>18</v>
      </c>
      <c r="H26" s="65">
        <f>VLOOKUP($A26,'Return Data'!$B$7:$R$2700,11,0)</f>
        <v>7.8061999999999996</v>
      </c>
      <c r="I26" s="66">
        <f t="shared" si="2"/>
        <v>17</v>
      </c>
      <c r="J26" s="65">
        <f>VLOOKUP($A26,'Return Data'!$B$7:$R$2700,12,0)</f>
        <v>8.5170999999999992</v>
      </c>
      <c r="K26" s="66">
        <f t="shared" si="3"/>
        <v>15</v>
      </c>
      <c r="L26" s="65">
        <f>VLOOKUP($A26,'Return Data'!$B$7:$R$2700,13,0)</f>
        <v>9.2812000000000001</v>
      </c>
      <c r="M26" s="66">
        <f t="shared" si="4"/>
        <v>17</v>
      </c>
      <c r="N26" s="65">
        <f>VLOOKUP($A26,'Return Data'!$B$7:$R$2700,17,0)</f>
        <v>4.2172999999999998</v>
      </c>
      <c r="O26" s="66">
        <f t="shared" si="5"/>
        <v>17</v>
      </c>
      <c r="P26" s="65">
        <f>VLOOKUP($A26,'Return Data'!$B$7:$R$2700,14,0)</f>
        <v>4.7850000000000001</v>
      </c>
      <c r="Q26" s="66">
        <f t="shared" si="6"/>
        <v>17</v>
      </c>
      <c r="R26" s="65">
        <f>VLOOKUP($A26,'Return Data'!$B$7:$R$2700,16,0)</f>
        <v>7.2853000000000003</v>
      </c>
      <c r="S26" s="67">
        <f t="shared" si="7"/>
        <v>19</v>
      </c>
    </row>
    <row r="27" spans="1:19" x14ac:dyDescent="0.3">
      <c r="A27" s="83"/>
      <c r="B27" s="84"/>
      <c r="C27" s="84"/>
      <c r="D27" s="85"/>
      <c r="E27" s="84"/>
      <c r="F27" s="85"/>
      <c r="G27" s="84"/>
      <c r="H27" s="85"/>
      <c r="I27" s="84"/>
      <c r="J27" s="85"/>
      <c r="K27" s="84"/>
      <c r="L27" s="85"/>
      <c r="M27" s="84"/>
      <c r="N27" s="85"/>
      <c r="O27" s="84"/>
      <c r="P27" s="85"/>
      <c r="Q27" s="84"/>
      <c r="R27" s="85"/>
      <c r="S27" s="86"/>
    </row>
    <row r="28" spans="1:19" x14ac:dyDescent="0.3">
      <c r="A28" s="87" t="s">
        <v>27</v>
      </c>
      <c r="B28" s="88"/>
      <c r="C28" s="88"/>
      <c r="D28" s="89">
        <f>AVERAGE(D8:D26)</f>
        <v>7.165668421052632</v>
      </c>
      <c r="E28" s="88"/>
      <c r="F28" s="89">
        <f>AVERAGE(F8:F26)</f>
        <v>9.1815315789473697</v>
      </c>
      <c r="G28" s="88"/>
      <c r="H28" s="89">
        <f>AVERAGE(H8:H26)</f>
        <v>9.5803421052631581</v>
      </c>
      <c r="I28" s="88"/>
      <c r="J28" s="89">
        <f>AVERAGE(J8:J26)</f>
        <v>9.8375789473684225</v>
      </c>
      <c r="K28" s="88"/>
      <c r="L28" s="89">
        <f>AVERAGE(L8:L26)</f>
        <v>10.424168421052633</v>
      </c>
      <c r="M28" s="88"/>
      <c r="N28" s="89">
        <f>AVERAGE(N8:N26)</f>
        <v>10.465535294117645</v>
      </c>
      <c r="O28" s="88"/>
      <c r="P28" s="89">
        <f>AVERAGE(P8:P26)</f>
        <v>9.0068529411764704</v>
      </c>
      <c r="Q28" s="88"/>
      <c r="R28" s="89">
        <f>AVERAGE(R8:R26)</f>
        <v>8.9789421052631564</v>
      </c>
      <c r="S28" s="90"/>
    </row>
    <row r="29" spans="1:19" x14ac:dyDescent="0.3">
      <c r="A29" s="87" t="s">
        <v>28</v>
      </c>
      <c r="B29" s="88"/>
      <c r="C29" s="88"/>
      <c r="D29" s="89">
        <f>MIN(D8:D26)</f>
        <v>1.6276999999999999</v>
      </c>
      <c r="E29" s="88"/>
      <c r="F29" s="89">
        <f>MIN(F8:F26)</f>
        <v>5.2442000000000002</v>
      </c>
      <c r="G29" s="88"/>
      <c r="H29" s="89">
        <f>MIN(H8:H26)</f>
        <v>5.9218000000000002</v>
      </c>
      <c r="I29" s="88"/>
      <c r="J29" s="89">
        <f>MIN(J8:J26)</f>
        <v>5.4353999999999996</v>
      </c>
      <c r="K29" s="88"/>
      <c r="L29" s="89">
        <f>MIN(L8:L26)</f>
        <v>5.8334999999999999</v>
      </c>
      <c r="M29" s="88"/>
      <c r="N29" s="89">
        <f>MIN(N8:N26)</f>
        <v>4.2172999999999998</v>
      </c>
      <c r="O29" s="88"/>
      <c r="P29" s="89">
        <f>MIN(P8:P26)</f>
        <v>4.7850000000000001</v>
      </c>
      <c r="Q29" s="88"/>
      <c r="R29" s="89">
        <f>MIN(R8:R26)</f>
        <v>7.2853000000000003</v>
      </c>
      <c r="S29" s="90"/>
    </row>
    <row r="30" spans="1:19" ht="15" thickBot="1" x14ac:dyDescent="0.35">
      <c r="A30" s="91" t="s">
        <v>29</v>
      </c>
      <c r="B30" s="92"/>
      <c r="C30" s="92"/>
      <c r="D30" s="93">
        <f>MAX(D8:D26)</f>
        <v>10.3955</v>
      </c>
      <c r="E30" s="92"/>
      <c r="F30" s="93">
        <f>MAX(F8:F26)</f>
        <v>11.5745</v>
      </c>
      <c r="G30" s="92"/>
      <c r="H30" s="93">
        <f>MAX(H8:H26)</f>
        <v>12.034000000000001</v>
      </c>
      <c r="I30" s="92"/>
      <c r="J30" s="93">
        <f>MAX(J8:J26)</f>
        <v>11.4339</v>
      </c>
      <c r="K30" s="92"/>
      <c r="L30" s="93">
        <f>MAX(L8:L26)</f>
        <v>13.738099999999999</v>
      </c>
      <c r="M30" s="92"/>
      <c r="N30" s="93">
        <f>MAX(N8:N26)</f>
        <v>13.2752</v>
      </c>
      <c r="O30" s="92"/>
      <c r="P30" s="93">
        <f>MAX(P8:P26)</f>
        <v>10.571300000000001</v>
      </c>
      <c r="Q30" s="92"/>
      <c r="R30" s="93">
        <f>MAX(R8:R26)</f>
        <v>10.908300000000001</v>
      </c>
      <c r="S30" s="94"/>
    </row>
    <row r="31" spans="1:19" x14ac:dyDescent="0.3">
      <c r="A31" s="112" t="s">
        <v>433</v>
      </c>
    </row>
    <row r="32" spans="1:19" x14ac:dyDescent="0.3">
      <c r="A32" s="14" t="s">
        <v>340</v>
      </c>
    </row>
  </sheetData>
  <sheetProtection algorithmName="SHA-512" hashValue="nCyUybeX9JqaSxSkxU/v923LZcqxus1Uh3MrQRlCuzH/jf1u4aAIFs012GjvpwiknjRBFGAImGGOCb5MvPzcLw==" saltValue="MvtyRH9jGIffVTJEws/4e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808145C-1E1C-49B7-84BB-30C14A7A37CF}"/>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421B3-7F96-4C2A-8475-0B7E057C69C6}">
  <sheetPr codeName="Sheet52"/>
  <dimension ref="A1:S3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1688</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575</v>
      </c>
      <c r="B8" s="64">
        <f>VLOOKUP($A8,'Return Data'!$B$7:$R$2700,3,0)</f>
        <v>44174</v>
      </c>
      <c r="C8" s="65">
        <f>VLOOKUP($A8,'Return Data'!$B$7:$R$2700,4,0)</f>
        <v>282.66829999999999</v>
      </c>
      <c r="D8" s="65">
        <f>VLOOKUP($A8,'Return Data'!$B$7:$R$2700,9,0)</f>
        <v>7.7492999999999999</v>
      </c>
      <c r="E8" s="66">
        <f>RANK(D8,D$8:D$28,0)</f>
        <v>9</v>
      </c>
      <c r="F8" s="65">
        <f>VLOOKUP($A8,'Return Data'!$B$7:$R$2700,10,0)</f>
        <v>10.194599999999999</v>
      </c>
      <c r="G8" s="66">
        <f>RANK(F8,F$8:F$28,0)</f>
        <v>4</v>
      </c>
      <c r="H8" s="65">
        <f>VLOOKUP($A8,'Return Data'!$B$7:$R$2700,11,0)</f>
        <v>10.776199999999999</v>
      </c>
      <c r="I8" s="66">
        <f>RANK(H8,H$8:H$28,0)</f>
        <v>5</v>
      </c>
      <c r="J8" s="65">
        <f>VLOOKUP($A8,'Return Data'!$B$7:$R$2700,12,0)</f>
        <v>10.492900000000001</v>
      </c>
      <c r="K8" s="66">
        <f>RANK(J8,J$8:J$28,0)</f>
        <v>8</v>
      </c>
      <c r="L8" s="65">
        <f>VLOOKUP($A8,'Return Data'!$B$7:$R$2700,13,0)</f>
        <v>10.969200000000001</v>
      </c>
      <c r="M8" s="66">
        <f>RANK(L8,L$8:L$28,0)</f>
        <v>4</v>
      </c>
      <c r="N8" s="65">
        <f>VLOOKUP($A8,'Return Data'!$B$7:$R$2700,17,0)</f>
        <v>10.530900000000001</v>
      </c>
      <c r="O8" s="66">
        <f>RANK(N8,N$8:N$28,0)</f>
        <v>6</v>
      </c>
      <c r="P8" s="65">
        <f>VLOOKUP($A8,'Return Data'!$B$7:$R$2700,14,0)</f>
        <v>8.9564000000000004</v>
      </c>
      <c r="Q8" s="66">
        <f>RANK(P8,P$8:P$28,0)</f>
        <v>7</v>
      </c>
      <c r="R8" s="65">
        <f>VLOOKUP($A8,'Return Data'!$B$7:$R$2700,16,0)</f>
        <v>8.5856999999999992</v>
      </c>
      <c r="S8" s="67">
        <f>RANK(R8,R$8:R$28,0)</f>
        <v>12</v>
      </c>
    </row>
    <row r="9" spans="1:19" x14ac:dyDescent="0.3">
      <c r="A9" s="82" t="s">
        <v>578</v>
      </c>
      <c r="B9" s="64">
        <f>VLOOKUP($A9,'Return Data'!$B$7:$R$2700,3,0)</f>
        <v>44174</v>
      </c>
      <c r="C9" s="65">
        <f>VLOOKUP($A9,'Return Data'!$B$7:$R$2700,4,0)</f>
        <v>2047.4648</v>
      </c>
      <c r="D9" s="65">
        <f>VLOOKUP($A9,'Return Data'!$B$7:$R$2700,9,0)</f>
        <v>7.3746</v>
      </c>
      <c r="E9" s="66">
        <f t="shared" ref="E9:E28" si="0">RANK(D9,D$8:D$28,0)</f>
        <v>11</v>
      </c>
      <c r="F9" s="65">
        <f>VLOOKUP($A9,'Return Data'!$B$7:$R$2700,10,0)</f>
        <v>8.1308000000000007</v>
      </c>
      <c r="G9" s="66">
        <f t="shared" ref="G9:G28" si="1">RANK(F9,F$8:F$28,0)</f>
        <v>16</v>
      </c>
      <c r="H9" s="65">
        <f>VLOOKUP($A9,'Return Data'!$B$7:$R$2700,11,0)</f>
        <v>9.1821999999999999</v>
      </c>
      <c r="I9" s="66">
        <f t="shared" ref="I9:I26" si="2">RANK(H9,H$8:H$28,0)</f>
        <v>13</v>
      </c>
      <c r="J9" s="65">
        <f>VLOOKUP($A9,'Return Data'!$B$7:$R$2700,12,0)</f>
        <v>9.8246000000000002</v>
      </c>
      <c r="K9" s="66">
        <f t="shared" ref="K9:K26" si="3">RANK(J9,J$8:J$28,0)</f>
        <v>13</v>
      </c>
      <c r="L9" s="65">
        <f>VLOOKUP($A9,'Return Data'!$B$7:$R$2700,13,0)</f>
        <v>9.6653000000000002</v>
      </c>
      <c r="M9" s="66">
        <f t="shared" ref="M9:M26" si="4">RANK(L9,L$8:L$28,0)</f>
        <v>13</v>
      </c>
      <c r="N9" s="65">
        <f>VLOOKUP($A9,'Return Data'!$B$7:$R$2700,17,0)</f>
        <v>10.2829</v>
      </c>
      <c r="O9" s="66">
        <f t="shared" ref="O9:O26" si="5">RANK(N9,N$8:N$28,0)</f>
        <v>10</v>
      </c>
      <c r="P9" s="65">
        <f>VLOOKUP($A9,'Return Data'!$B$7:$R$2700,14,0)</f>
        <v>9.2184000000000008</v>
      </c>
      <c r="Q9" s="66">
        <f t="shared" ref="Q9:Q26" si="6">RANK(P9,P$8:P$28,0)</f>
        <v>3</v>
      </c>
      <c r="R9" s="65">
        <f>VLOOKUP($A9,'Return Data'!$B$7:$R$2700,16,0)</f>
        <v>8.7858999999999998</v>
      </c>
      <c r="S9" s="67">
        <f t="shared" ref="S9:S28" si="7">RANK(R9,R$8:R$28,0)</f>
        <v>8</v>
      </c>
    </row>
    <row r="10" spans="1:19" x14ac:dyDescent="0.3">
      <c r="A10" s="82" t="s">
        <v>580</v>
      </c>
      <c r="B10" s="64">
        <f>VLOOKUP($A10,'Return Data'!$B$7:$R$2700,3,0)</f>
        <v>44174</v>
      </c>
      <c r="C10" s="65">
        <f>VLOOKUP($A10,'Return Data'!$B$7:$R$2700,4,0)</f>
        <v>18.673400000000001</v>
      </c>
      <c r="D10" s="65">
        <f>VLOOKUP($A10,'Return Data'!$B$7:$R$2700,9,0)</f>
        <v>8.3048999999999999</v>
      </c>
      <c r="E10" s="66">
        <f t="shared" si="0"/>
        <v>7</v>
      </c>
      <c r="F10" s="65">
        <f>VLOOKUP($A10,'Return Data'!$B$7:$R$2700,10,0)</f>
        <v>10.1121</v>
      </c>
      <c r="G10" s="66">
        <f t="shared" si="1"/>
        <v>5</v>
      </c>
      <c r="H10" s="65">
        <f>VLOOKUP($A10,'Return Data'!$B$7:$R$2700,11,0)</f>
        <v>9.1152999999999995</v>
      </c>
      <c r="I10" s="66">
        <f t="shared" si="2"/>
        <v>15</v>
      </c>
      <c r="J10" s="65">
        <f>VLOOKUP($A10,'Return Data'!$B$7:$R$2700,12,0)</f>
        <v>10.623900000000001</v>
      </c>
      <c r="K10" s="66">
        <f t="shared" si="3"/>
        <v>6</v>
      </c>
      <c r="L10" s="65">
        <f>VLOOKUP($A10,'Return Data'!$B$7:$R$2700,13,0)</f>
        <v>10.925800000000001</v>
      </c>
      <c r="M10" s="66">
        <f t="shared" si="4"/>
        <v>5</v>
      </c>
      <c r="N10" s="65">
        <f>VLOOKUP($A10,'Return Data'!$B$7:$R$2700,17,0)</f>
        <v>10.619300000000001</v>
      </c>
      <c r="O10" s="66">
        <f t="shared" si="5"/>
        <v>5</v>
      </c>
      <c r="P10" s="65">
        <f>VLOOKUP($A10,'Return Data'!$B$7:$R$2700,14,0)</f>
        <v>8.8216000000000001</v>
      </c>
      <c r="Q10" s="66">
        <f t="shared" si="6"/>
        <v>9</v>
      </c>
      <c r="R10" s="65">
        <f>VLOOKUP($A10,'Return Data'!$B$7:$R$2700,16,0)</f>
        <v>9.0074000000000005</v>
      </c>
      <c r="S10" s="67">
        <f t="shared" si="7"/>
        <v>5</v>
      </c>
    </row>
    <row r="11" spans="1:19" x14ac:dyDescent="0.3">
      <c r="A11" s="82" t="s">
        <v>582</v>
      </c>
      <c r="B11" s="64">
        <f>VLOOKUP($A11,'Return Data'!$B$7:$R$2700,3,0)</f>
        <v>44174</v>
      </c>
      <c r="C11" s="65">
        <f>VLOOKUP($A11,'Return Data'!$B$7:$R$2700,4,0)</f>
        <v>18.972999999999999</v>
      </c>
      <c r="D11" s="65">
        <f>VLOOKUP($A11,'Return Data'!$B$7:$R$2700,9,0)</f>
        <v>2.5447000000000002</v>
      </c>
      <c r="E11" s="66">
        <f t="shared" si="0"/>
        <v>20</v>
      </c>
      <c r="F11" s="65">
        <f>VLOOKUP($A11,'Return Data'!$B$7:$R$2700,10,0)</f>
        <v>8.9364000000000008</v>
      </c>
      <c r="G11" s="66">
        <f t="shared" si="1"/>
        <v>13</v>
      </c>
      <c r="H11" s="65">
        <f>VLOOKUP($A11,'Return Data'!$B$7:$R$2700,11,0)</f>
        <v>10.0762</v>
      </c>
      <c r="I11" s="66">
        <f t="shared" si="2"/>
        <v>7</v>
      </c>
      <c r="J11" s="65">
        <f>VLOOKUP($A11,'Return Data'!$B$7:$R$2700,12,0)</f>
        <v>10.1845</v>
      </c>
      <c r="K11" s="66">
        <f t="shared" si="3"/>
        <v>11</v>
      </c>
      <c r="L11" s="65">
        <f>VLOOKUP($A11,'Return Data'!$B$7:$R$2700,13,0)</f>
        <v>13.337300000000001</v>
      </c>
      <c r="M11" s="66">
        <f t="shared" si="4"/>
        <v>1</v>
      </c>
      <c r="N11" s="65">
        <f>VLOOKUP($A11,'Return Data'!$B$7:$R$2700,17,0)</f>
        <v>12.928900000000001</v>
      </c>
      <c r="O11" s="66">
        <f t="shared" si="5"/>
        <v>1</v>
      </c>
      <c r="P11" s="65">
        <f>VLOOKUP($A11,'Return Data'!$B$7:$R$2700,14,0)</f>
        <v>10.2575</v>
      </c>
      <c r="Q11" s="66">
        <f t="shared" si="6"/>
        <v>1</v>
      </c>
      <c r="R11" s="65">
        <f>VLOOKUP($A11,'Return Data'!$B$7:$R$2700,16,0)</f>
        <v>9.2437000000000005</v>
      </c>
      <c r="S11" s="67">
        <f t="shared" si="7"/>
        <v>4</v>
      </c>
    </row>
    <row r="12" spans="1:19" x14ac:dyDescent="0.3">
      <c r="A12" s="82" t="s">
        <v>583</v>
      </c>
      <c r="B12" s="64">
        <f>VLOOKUP($A12,'Return Data'!$B$7:$R$2700,3,0)</f>
        <v>44174</v>
      </c>
      <c r="C12" s="65">
        <f>VLOOKUP($A12,'Return Data'!$B$7:$R$2700,4,0)</f>
        <v>17.4114</v>
      </c>
      <c r="D12" s="65">
        <f>VLOOKUP($A12,'Return Data'!$B$7:$R$2700,9,0)</f>
        <v>6.3639999999999999</v>
      </c>
      <c r="E12" s="66">
        <f t="shared" si="0"/>
        <v>14</v>
      </c>
      <c r="F12" s="65">
        <f>VLOOKUP($A12,'Return Data'!$B$7:$R$2700,10,0)</f>
        <v>8.5162999999999993</v>
      </c>
      <c r="G12" s="66">
        <f t="shared" si="1"/>
        <v>15</v>
      </c>
      <c r="H12" s="65">
        <f>VLOOKUP($A12,'Return Data'!$B$7:$R$2700,11,0)</f>
        <v>8.4778000000000002</v>
      </c>
      <c r="I12" s="66">
        <f t="shared" si="2"/>
        <v>17</v>
      </c>
      <c r="J12" s="65">
        <f>VLOOKUP($A12,'Return Data'!$B$7:$R$2700,12,0)</f>
        <v>7.4715999999999996</v>
      </c>
      <c r="K12" s="66">
        <f t="shared" si="3"/>
        <v>20</v>
      </c>
      <c r="L12" s="65">
        <f>VLOOKUP($A12,'Return Data'!$B$7:$R$2700,13,0)</f>
        <v>9.4727999999999994</v>
      </c>
      <c r="M12" s="66">
        <f t="shared" si="4"/>
        <v>14</v>
      </c>
      <c r="N12" s="65">
        <f>VLOOKUP($A12,'Return Data'!$B$7:$R$2700,17,0)</f>
        <v>10.479799999999999</v>
      </c>
      <c r="O12" s="66">
        <f t="shared" si="5"/>
        <v>9</v>
      </c>
      <c r="P12" s="65">
        <f>VLOOKUP($A12,'Return Data'!$B$7:$R$2700,14,0)</f>
        <v>8.8582999999999998</v>
      </c>
      <c r="Q12" s="66">
        <f t="shared" si="6"/>
        <v>8</v>
      </c>
      <c r="R12" s="65">
        <f>VLOOKUP($A12,'Return Data'!$B$7:$R$2700,16,0)</f>
        <v>8.7236999999999991</v>
      </c>
      <c r="S12" s="67">
        <f t="shared" si="7"/>
        <v>9</v>
      </c>
    </row>
    <row r="13" spans="1:19" x14ac:dyDescent="0.3">
      <c r="A13" s="82" t="s">
        <v>586</v>
      </c>
      <c r="B13" s="64">
        <f>VLOOKUP($A13,'Return Data'!$B$7:$R$2700,3,0)</f>
        <v>44174</v>
      </c>
      <c r="C13" s="65">
        <f>VLOOKUP($A13,'Return Data'!$B$7:$R$2700,4,0)</f>
        <v>17.774799999999999</v>
      </c>
      <c r="D13" s="65">
        <f>VLOOKUP($A13,'Return Data'!$B$7:$R$2700,9,0)</f>
        <v>8.3183000000000007</v>
      </c>
      <c r="E13" s="66">
        <f t="shared" si="0"/>
        <v>6</v>
      </c>
      <c r="F13" s="65">
        <f>VLOOKUP($A13,'Return Data'!$B$7:$R$2700,10,0)</f>
        <v>9.7897999999999996</v>
      </c>
      <c r="G13" s="66">
        <f t="shared" si="1"/>
        <v>8</v>
      </c>
      <c r="H13" s="65">
        <f>VLOOKUP($A13,'Return Data'!$B$7:$R$2700,11,0)</f>
        <v>11.0418</v>
      </c>
      <c r="I13" s="66">
        <f t="shared" si="2"/>
        <v>3</v>
      </c>
      <c r="J13" s="65">
        <f>VLOOKUP($A13,'Return Data'!$B$7:$R$2700,12,0)</f>
        <v>10.4255</v>
      </c>
      <c r="K13" s="66">
        <f t="shared" si="3"/>
        <v>9</v>
      </c>
      <c r="L13" s="65">
        <f>VLOOKUP($A13,'Return Data'!$B$7:$R$2700,13,0)</f>
        <v>10.616</v>
      </c>
      <c r="M13" s="66">
        <f t="shared" si="4"/>
        <v>9</v>
      </c>
      <c r="N13" s="65">
        <f>VLOOKUP($A13,'Return Data'!$B$7:$R$2700,17,0)</f>
        <v>10.5107</v>
      </c>
      <c r="O13" s="66">
        <f t="shared" si="5"/>
        <v>8</v>
      </c>
      <c r="P13" s="65">
        <f>VLOOKUP($A13,'Return Data'!$B$7:$R$2700,14,0)</f>
        <v>8.5678999999999998</v>
      </c>
      <c r="Q13" s="66">
        <f t="shared" si="6"/>
        <v>12</v>
      </c>
      <c r="R13" s="65">
        <f>VLOOKUP($A13,'Return Data'!$B$7:$R$2700,16,0)</f>
        <v>8.9471000000000007</v>
      </c>
      <c r="S13" s="67">
        <f t="shared" si="7"/>
        <v>6</v>
      </c>
    </row>
    <row r="14" spans="1:19" x14ac:dyDescent="0.3">
      <c r="A14" s="82" t="s">
        <v>587</v>
      </c>
      <c r="B14" s="64">
        <f>VLOOKUP($A14,'Return Data'!$B$7:$R$2700,3,0)</f>
        <v>44174</v>
      </c>
      <c r="C14" s="65">
        <f>VLOOKUP($A14,'Return Data'!$B$7:$R$2700,4,0)</f>
        <v>24.8569</v>
      </c>
      <c r="D14" s="65">
        <f>VLOOKUP($A14,'Return Data'!$B$7:$R$2700,9,0)</f>
        <v>9.4361999999999995</v>
      </c>
      <c r="E14" s="66">
        <f t="shared" si="0"/>
        <v>3</v>
      </c>
      <c r="F14" s="65">
        <f>VLOOKUP($A14,'Return Data'!$B$7:$R$2700,10,0)</f>
        <v>9.4490999999999996</v>
      </c>
      <c r="G14" s="66">
        <f t="shared" si="1"/>
        <v>10</v>
      </c>
      <c r="H14" s="65">
        <f>VLOOKUP($A14,'Return Data'!$B$7:$R$2700,11,0)</f>
        <v>9.4901999999999997</v>
      </c>
      <c r="I14" s="66">
        <f t="shared" si="2"/>
        <v>11</v>
      </c>
      <c r="J14" s="65">
        <f>VLOOKUP($A14,'Return Data'!$B$7:$R$2700,12,0)</f>
        <v>9.4613999999999994</v>
      </c>
      <c r="K14" s="66">
        <f t="shared" si="3"/>
        <v>15</v>
      </c>
      <c r="L14" s="65">
        <f>VLOOKUP($A14,'Return Data'!$B$7:$R$2700,13,0)</f>
        <v>9.8484999999999996</v>
      </c>
      <c r="M14" s="66">
        <f t="shared" si="4"/>
        <v>12</v>
      </c>
      <c r="N14" s="65">
        <f>VLOOKUP($A14,'Return Data'!$B$7:$R$2700,17,0)</f>
        <v>9.7982999999999993</v>
      </c>
      <c r="O14" s="66">
        <f t="shared" si="5"/>
        <v>13</v>
      </c>
      <c r="P14" s="65">
        <f>VLOOKUP($A14,'Return Data'!$B$7:$R$2700,14,0)</f>
        <v>8.1163000000000007</v>
      </c>
      <c r="Q14" s="66">
        <f t="shared" si="6"/>
        <v>15</v>
      </c>
      <c r="R14" s="65">
        <f>VLOOKUP($A14,'Return Data'!$B$7:$R$2700,16,0)</f>
        <v>8.6750000000000007</v>
      </c>
      <c r="S14" s="67">
        <f t="shared" si="7"/>
        <v>11</v>
      </c>
    </row>
    <row r="15" spans="1:19" x14ac:dyDescent="0.3">
      <c r="A15" s="82" t="s">
        <v>590</v>
      </c>
      <c r="B15" s="64">
        <f>VLOOKUP($A15,'Return Data'!$B$7:$R$2700,3,0)</f>
        <v>44174</v>
      </c>
      <c r="C15" s="65">
        <f>VLOOKUP($A15,'Return Data'!$B$7:$R$2700,4,0)</f>
        <v>19.138000000000002</v>
      </c>
      <c r="D15" s="65">
        <f>VLOOKUP($A15,'Return Data'!$B$7:$R$2700,9,0)</f>
        <v>8.1212999999999997</v>
      </c>
      <c r="E15" s="66">
        <f t="shared" si="0"/>
        <v>8</v>
      </c>
      <c r="F15" s="65">
        <f>VLOOKUP($A15,'Return Data'!$B$7:$R$2700,10,0)</f>
        <v>9.0767000000000007</v>
      </c>
      <c r="G15" s="66">
        <f t="shared" si="1"/>
        <v>12</v>
      </c>
      <c r="H15" s="65">
        <f>VLOOKUP($A15,'Return Data'!$B$7:$R$2700,11,0)</f>
        <v>9.9539000000000009</v>
      </c>
      <c r="I15" s="66">
        <f t="shared" si="2"/>
        <v>9</v>
      </c>
      <c r="J15" s="65">
        <f>VLOOKUP($A15,'Return Data'!$B$7:$R$2700,12,0)</f>
        <v>10.946300000000001</v>
      </c>
      <c r="K15" s="66">
        <f t="shared" si="3"/>
        <v>2</v>
      </c>
      <c r="L15" s="65">
        <f>VLOOKUP($A15,'Return Data'!$B$7:$R$2700,13,0)</f>
        <v>11.042199999999999</v>
      </c>
      <c r="M15" s="66">
        <f t="shared" si="4"/>
        <v>2</v>
      </c>
      <c r="N15" s="65">
        <f>VLOOKUP($A15,'Return Data'!$B$7:$R$2700,17,0)</f>
        <v>11.2559</v>
      </c>
      <c r="O15" s="66">
        <f t="shared" si="5"/>
        <v>2</v>
      </c>
      <c r="P15" s="65">
        <f>VLOOKUP($A15,'Return Data'!$B$7:$R$2700,14,0)</f>
        <v>9.6783000000000001</v>
      </c>
      <c r="Q15" s="66">
        <f t="shared" si="6"/>
        <v>2</v>
      </c>
      <c r="R15" s="65">
        <f>VLOOKUP($A15,'Return Data'!$B$7:$R$2700,16,0)</f>
        <v>8.7192000000000007</v>
      </c>
      <c r="S15" s="67">
        <f t="shared" si="7"/>
        <v>10</v>
      </c>
    </row>
    <row r="16" spans="1:19" x14ac:dyDescent="0.3">
      <c r="A16" s="82" t="s">
        <v>592</v>
      </c>
      <c r="B16" s="64">
        <f>VLOOKUP($A16,'Return Data'!$B$7:$R$2700,3,0)</f>
        <v>44174</v>
      </c>
      <c r="C16" s="65">
        <f>VLOOKUP($A16,'Return Data'!$B$7:$R$2700,4,0)</f>
        <v>1112.8318999999999</v>
      </c>
      <c r="D16" s="65">
        <f>VLOOKUP($A16,'Return Data'!$B$7:$R$2700,9,0)</f>
        <v>5.2901999999999996</v>
      </c>
      <c r="E16" s="66">
        <f t="shared" si="0"/>
        <v>16</v>
      </c>
      <c r="F16" s="65">
        <f>VLOOKUP($A16,'Return Data'!$B$7:$R$2700,10,0)</f>
        <v>6.6959</v>
      </c>
      <c r="G16" s="66">
        <f t="shared" si="1"/>
        <v>20</v>
      </c>
      <c r="H16" s="65">
        <f>VLOOKUP($A16,'Return Data'!$B$7:$R$2700,11,0)</f>
        <v>5.3878000000000004</v>
      </c>
      <c r="I16" s="66">
        <f t="shared" si="2"/>
        <v>21</v>
      </c>
      <c r="J16" s="65">
        <f>VLOOKUP($A16,'Return Data'!$B$7:$R$2700,12,0)</f>
        <v>4.8975</v>
      </c>
      <c r="K16" s="66">
        <f t="shared" si="3"/>
        <v>21</v>
      </c>
      <c r="L16" s="65">
        <f>VLOOKUP($A16,'Return Data'!$B$7:$R$2700,13,0)</f>
        <v>5.2876000000000003</v>
      </c>
      <c r="M16" s="66">
        <f t="shared" si="4"/>
        <v>19</v>
      </c>
      <c r="N16" s="65"/>
      <c r="O16" s="66"/>
      <c r="P16" s="65"/>
      <c r="Q16" s="66"/>
      <c r="R16" s="65">
        <f>VLOOKUP($A16,'Return Data'!$B$7:$R$2700,16,0)</f>
        <v>7.0092999999999996</v>
      </c>
      <c r="S16" s="67">
        <f t="shared" si="7"/>
        <v>20</v>
      </c>
    </row>
    <row r="17" spans="1:19" x14ac:dyDescent="0.3">
      <c r="A17" s="82" t="s">
        <v>593</v>
      </c>
      <c r="B17" s="64">
        <f>VLOOKUP($A17,'Return Data'!$B$7:$R$2700,3,0)</f>
        <v>44174</v>
      </c>
      <c r="C17" s="65">
        <f>VLOOKUP($A17,'Return Data'!$B$7:$R$2700,4,0)</f>
        <v>1800.2299</v>
      </c>
      <c r="D17" s="65">
        <f>VLOOKUP($A17,'Return Data'!$B$7:$R$2700,9,0)</f>
        <v>1.2087000000000001</v>
      </c>
      <c r="E17" s="66">
        <f t="shared" si="0"/>
        <v>21</v>
      </c>
      <c r="F17" s="65">
        <f>VLOOKUP($A17,'Return Data'!$B$7:$R$2700,10,0)</f>
        <v>7.1696</v>
      </c>
      <c r="G17" s="66">
        <f t="shared" si="1"/>
        <v>18</v>
      </c>
      <c r="H17" s="65">
        <f>VLOOKUP($A17,'Return Data'!$B$7:$R$2700,11,0)</f>
        <v>8.8104999999999993</v>
      </c>
      <c r="I17" s="66">
        <f t="shared" si="2"/>
        <v>16</v>
      </c>
      <c r="J17" s="65">
        <f>VLOOKUP($A17,'Return Data'!$B$7:$R$2700,12,0)</f>
        <v>7.9908999999999999</v>
      </c>
      <c r="K17" s="66">
        <f t="shared" si="3"/>
        <v>18</v>
      </c>
      <c r="L17" s="65">
        <f>VLOOKUP($A17,'Return Data'!$B$7:$R$2700,13,0)</f>
        <v>9.4291999999999998</v>
      </c>
      <c r="M17" s="66">
        <f t="shared" si="4"/>
        <v>15</v>
      </c>
      <c r="N17" s="65">
        <f>VLOOKUP($A17,'Return Data'!$B$7:$R$2700,17,0)</f>
        <v>9.5992999999999995</v>
      </c>
      <c r="O17" s="66">
        <f t="shared" si="5"/>
        <v>14</v>
      </c>
      <c r="P17" s="65">
        <f>VLOOKUP($A17,'Return Data'!$B$7:$R$2700,14,0)</f>
        <v>8.6288999999999998</v>
      </c>
      <c r="Q17" s="66">
        <f t="shared" si="6"/>
        <v>10</v>
      </c>
      <c r="R17" s="65">
        <f>VLOOKUP($A17,'Return Data'!$B$7:$R$2700,16,0)</f>
        <v>7.6748000000000003</v>
      </c>
      <c r="S17" s="67">
        <f t="shared" si="7"/>
        <v>17</v>
      </c>
    </row>
    <row r="18" spans="1:19" x14ac:dyDescent="0.3">
      <c r="A18" s="82" t="s">
        <v>595</v>
      </c>
      <c r="B18" s="64">
        <f>VLOOKUP($A18,'Return Data'!$B$7:$R$2700,3,0)</f>
        <v>44174</v>
      </c>
      <c r="C18" s="65">
        <f>VLOOKUP($A18,'Return Data'!$B$7:$R$2700,4,0)</f>
        <v>50.231999999999999</v>
      </c>
      <c r="D18" s="65">
        <f>VLOOKUP($A18,'Return Data'!$B$7:$R$2700,9,0)</f>
        <v>7.641</v>
      </c>
      <c r="E18" s="66">
        <f t="shared" si="0"/>
        <v>10</v>
      </c>
      <c r="F18" s="65">
        <f>VLOOKUP($A18,'Return Data'!$B$7:$R$2700,10,0)</f>
        <v>9.6052999999999997</v>
      </c>
      <c r="G18" s="66">
        <f t="shared" si="1"/>
        <v>9</v>
      </c>
      <c r="H18" s="65">
        <f>VLOOKUP($A18,'Return Data'!$B$7:$R$2700,11,0)</f>
        <v>10.2102</v>
      </c>
      <c r="I18" s="66">
        <f t="shared" si="2"/>
        <v>6</v>
      </c>
      <c r="J18" s="65">
        <f>VLOOKUP($A18,'Return Data'!$B$7:$R$2700,12,0)</f>
        <v>10.3543</v>
      </c>
      <c r="K18" s="66">
        <f t="shared" si="3"/>
        <v>10</v>
      </c>
      <c r="L18" s="65">
        <f>VLOOKUP($A18,'Return Data'!$B$7:$R$2700,13,0)</f>
        <v>10.646699999999999</v>
      </c>
      <c r="M18" s="66">
        <f t="shared" si="4"/>
        <v>8</v>
      </c>
      <c r="N18" s="65">
        <f>VLOOKUP($A18,'Return Data'!$B$7:$R$2700,17,0)</f>
        <v>10.7989</v>
      </c>
      <c r="O18" s="66">
        <f t="shared" si="5"/>
        <v>4</v>
      </c>
      <c r="P18" s="65">
        <f>VLOOKUP($A18,'Return Data'!$B$7:$R$2700,14,0)</f>
        <v>9.1477000000000004</v>
      </c>
      <c r="Q18" s="66">
        <f t="shared" si="6"/>
        <v>4</v>
      </c>
      <c r="R18" s="65">
        <f>VLOOKUP($A18,'Return Data'!$B$7:$R$2700,16,0)</f>
        <v>7.6262999999999996</v>
      </c>
      <c r="S18" s="67">
        <f t="shared" si="7"/>
        <v>18</v>
      </c>
    </row>
    <row r="19" spans="1:19" x14ac:dyDescent="0.3">
      <c r="A19" s="82" t="s">
        <v>598</v>
      </c>
      <c r="B19" s="64">
        <f>VLOOKUP($A19,'Return Data'!$B$7:$R$2700,3,0)</f>
        <v>44174</v>
      </c>
      <c r="C19" s="65">
        <f>VLOOKUP($A19,'Return Data'!$B$7:$R$2700,4,0)</f>
        <v>19.360700000000001</v>
      </c>
      <c r="D19" s="65">
        <f>VLOOKUP($A19,'Return Data'!$B$7:$R$2700,9,0)</f>
        <v>8.9001999999999999</v>
      </c>
      <c r="E19" s="66">
        <f t="shared" si="0"/>
        <v>4</v>
      </c>
      <c r="F19" s="65">
        <f>VLOOKUP($A19,'Return Data'!$B$7:$R$2700,10,0)</f>
        <v>9.9619</v>
      </c>
      <c r="G19" s="66">
        <f t="shared" si="1"/>
        <v>7</v>
      </c>
      <c r="H19" s="65">
        <f>VLOOKUP($A19,'Return Data'!$B$7:$R$2700,11,0)</f>
        <v>9.4093</v>
      </c>
      <c r="I19" s="66">
        <f t="shared" si="2"/>
        <v>12</v>
      </c>
      <c r="J19" s="65">
        <f>VLOOKUP($A19,'Return Data'!$B$7:$R$2700,12,0)</f>
        <v>10.718</v>
      </c>
      <c r="K19" s="66">
        <f t="shared" si="3"/>
        <v>5</v>
      </c>
      <c r="L19" s="65">
        <f>VLOOKUP($A19,'Return Data'!$B$7:$R$2700,13,0)</f>
        <v>10.471299999999999</v>
      </c>
      <c r="M19" s="66">
        <f t="shared" si="4"/>
        <v>10</v>
      </c>
      <c r="N19" s="65">
        <f>VLOOKUP($A19,'Return Data'!$B$7:$R$2700,17,0)</f>
        <v>10.048500000000001</v>
      </c>
      <c r="O19" s="66">
        <f t="shared" si="5"/>
        <v>12</v>
      </c>
      <c r="P19" s="65">
        <f>VLOOKUP($A19,'Return Data'!$B$7:$R$2700,14,0)</f>
        <v>8.5626999999999995</v>
      </c>
      <c r="Q19" s="66">
        <f t="shared" si="6"/>
        <v>13</v>
      </c>
      <c r="R19" s="65">
        <f>VLOOKUP($A19,'Return Data'!$B$7:$R$2700,16,0)</f>
        <v>5.1204000000000001</v>
      </c>
      <c r="S19" s="67">
        <f t="shared" si="7"/>
        <v>21</v>
      </c>
    </row>
    <row r="20" spans="1:19" x14ac:dyDescent="0.3">
      <c r="A20" s="82" t="s">
        <v>599</v>
      </c>
      <c r="B20" s="64">
        <f>VLOOKUP($A20,'Return Data'!$B$7:$R$2700,3,0)</f>
        <v>44174</v>
      </c>
      <c r="C20" s="65">
        <f>VLOOKUP($A20,'Return Data'!$B$7:$R$2700,4,0)</f>
        <v>27.355799999999999</v>
      </c>
      <c r="D20" s="65">
        <f>VLOOKUP($A20,'Return Data'!$B$7:$R$2700,9,0)</f>
        <v>5.8183999999999996</v>
      </c>
      <c r="E20" s="66">
        <f t="shared" si="0"/>
        <v>15</v>
      </c>
      <c r="F20" s="65">
        <f>VLOOKUP($A20,'Return Data'!$B$7:$R$2700,10,0)</f>
        <v>7.5801999999999996</v>
      </c>
      <c r="G20" s="66">
        <f t="shared" si="1"/>
        <v>17</v>
      </c>
      <c r="H20" s="65">
        <f>VLOOKUP($A20,'Return Data'!$B$7:$R$2700,11,0)</f>
        <v>7.7556000000000003</v>
      </c>
      <c r="I20" s="66">
        <f t="shared" si="2"/>
        <v>19</v>
      </c>
      <c r="J20" s="65">
        <f>VLOOKUP($A20,'Return Data'!$B$7:$R$2700,12,0)</f>
        <v>8.4069000000000003</v>
      </c>
      <c r="K20" s="66">
        <f t="shared" si="3"/>
        <v>17</v>
      </c>
      <c r="L20" s="65">
        <f>VLOOKUP($A20,'Return Data'!$B$7:$R$2700,13,0)</f>
        <v>8.7164000000000001</v>
      </c>
      <c r="M20" s="66">
        <f t="shared" si="4"/>
        <v>17</v>
      </c>
      <c r="N20" s="65">
        <f>VLOOKUP($A20,'Return Data'!$B$7:$R$2700,17,0)</f>
        <v>9.484</v>
      </c>
      <c r="O20" s="66">
        <f t="shared" si="5"/>
        <v>15</v>
      </c>
      <c r="P20" s="65">
        <f>VLOOKUP($A20,'Return Data'!$B$7:$R$2700,14,0)</f>
        <v>8.5174000000000003</v>
      </c>
      <c r="Q20" s="66">
        <f t="shared" si="6"/>
        <v>14</v>
      </c>
      <c r="R20" s="65">
        <f>VLOOKUP($A20,'Return Data'!$B$7:$R$2700,16,0)</f>
        <v>7.7157</v>
      </c>
      <c r="S20" s="67">
        <f t="shared" si="7"/>
        <v>16</v>
      </c>
    </row>
    <row r="21" spans="1:19" x14ac:dyDescent="0.3">
      <c r="A21" s="82" t="s">
        <v>601</v>
      </c>
      <c r="B21" s="64">
        <f>VLOOKUP($A21,'Return Data'!$B$7:$R$2700,3,0)</f>
        <v>44174</v>
      </c>
      <c r="C21" s="65">
        <f>VLOOKUP($A21,'Return Data'!$B$7:$R$2700,4,0)</f>
        <v>16.049600000000002</v>
      </c>
      <c r="D21" s="65">
        <f>VLOOKUP($A21,'Return Data'!$B$7:$R$2700,9,0)</f>
        <v>6.9760999999999997</v>
      </c>
      <c r="E21" s="66">
        <f t="shared" si="0"/>
        <v>13</v>
      </c>
      <c r="F21" s="65">
        <f>VLOOKUP($A21,'Return Data'!$B$7:$R$2700,10,0)</f>
        <v>9.2713000000000001</v>
      </c>
      <c r="G21" s="66">
        <f t="shared" si="1"/>
        <v>11</v>
      </c>
      <c r="H21" s="65">
        <f>VLOOKUP($A21,'Return Data'!$B$7:$R$2700,11,0)</f>
        <v>9.891</v>
      </c>
      <c r="I21" s="66">
        <f t="shared" si="2"/>
        <v>10</v>
      </c>
      <c r="J21" s="65">
        <f>VLOOKUP($A21,'Return Data'!$B$7:$R$2700,12,0)</f>
        <v>10.805</v>
      </c>
      <c r="K21" s="66">
        <f t="shared" si="3"/>
        <v>4</v>
      </c>
      <c r="L21" s="65">
        <f>VLOOKUP($A21,'Return Data'!$B$7:$R$2700,13,0)</f>
        <v>11.0036</v>
      </c>
      <c r="M21" s="66">
        <f t="shared" si="4"/>
        <v>3</v>
      </c>
      <c r="N21" s="65">
        <f>VLOOKUP($A21,'Return Data'!$B$7:$R$2700,17,0)</f>
        <v>10.9374</v>
      </c>
      <c r="O21" s="66">
        <f t="shared" si="5"/>
        <v>3</v>
      </c>
      <c r="P21" s="65">
        <f>VLOOKUP($A21,'Return Data'!$B$7:$R$2700,14,0)</f>
        <v>9.0787999999999993</v>
      </c>
      <c r="Q21" s="66">
        <f t="shared" si="6"/>
        <v>6</v>
      </c>
      <c r="R21" s="65">
        <f>VLOOKUP($A21,'Return Data'!$B$7:$R$2700,16,0)</f>
        <v>8.8559999999999999</v>
      </c>
      <c r="S21" s="67">
        <f t="shared" si="7"/>
        <v>7</v>
      </c>
    </row>
    <row r="22" spans="1:19" x14ac:dyDescent="0.3">
      <c r="A22" s="82" t="s">
        <v>603</v>
      </c>
      <c r="B22" s="64">
        <f>VLOOKUP($A22,'Return Data'!$B$7:$R$2700,3,0)</f>
        <v>44174</v>
      </c>
      <c r="C22" s="65">
        <f>VLOOKUP($A22,'Return Data'!$B$7:$R$2700,4,0)</f>
        <v>18.9498</v>
      </c>
      <c r="D22" s="65">
        <f>VLOOKUP($A22,'Return Data'!$B$7:$R$2700,9,0)</f>
        <v>7.1102999999999996</v>
      </c>
      <c r="E22" s="66">
        <f t="shared" si="0"/>
        <v>12</v>
      </c>
      <c r="F22" s="65">
        <f>VLOOKUP($A22,'Return Data'!$B$7:$R$2700,10,0)</f>
        <v>8.8193000000000001</v>
      </c>
      <c r="G22" s="66">
        <f t="shared" si="1"/>
        <v>14</v>
      </c>
      <c r="H22" s="65">
        <f>VLOOKUP($A22,'Return Data'!$B$7:$R$2700,11,0)</f>
        <v>9.1396999999999995</v>
      </c>
      <c r="I22" s="66">
        <f t="shared" si="2"/>
        <v>14</v>
      </c>
      <c r="J22" s="65">
        <f>VLOOKUP($A22,'Return Data'!$B$7:$R$2700,12,0)</f>
        <v>9.56</v>
      </c>
      <c r="K22" s="66">
        <f t="shared" si="3"/>
        <v>14</v>
      </c>
      <c r="L22" s="65">
        <f>VLOOKUP($A22,'Return Data'!$B$7:$R$2700,13,0)</f>
        <v>10.1435</v>
      </c>
      <c r="M22" s="66">
        <f t="shared" si="4"/>
        <v>11</v>
      </c>
      <c r="N22" s="65">
        <f>VLOOKUP($A22,'Return Data'!$B$7:$R$2700,17,0)</f>
        <v>10.527900000000001</v>
      </c>
      <c r="O22" s="66">
        <f t="shared" si="5"/>
        <v>7</v>
      </c>
      <c r="P22" s="65">
        <f>VLOOKUP($A22,'Return Data'!$B$7:$R$2700,14,0)</f>
        <v>8.6251999999999995</v>
      </c>
      <c r="Q22" s="66">
        <f t="shared" si="6"/>
        <v>11</v>
      </c>
      <c r="R22" s="65">
        <f>VLOOKUP($A22,'Return Data'!$B$7:$R$2700,16,0)</f>
        <v>8.5840999999999994</v>
      </c>
      <c r="S22" s="67">
        <f t="shared" si="7"/>
        <v>13</v>
      </c>
    </row>
    <row r="23" spans="1:19" x14ac:dyDescent="0.3">
      <c r="A23" s="82" t="s">
        <v>606</v>
      </c>
      <c r="B23" s="64">
        <f>VLOOKUP($A23,'Return Data'!$B$7:$R$2700,3,0)</f>
        <v>44174</v>
      </c>
      <c r="C23" s="65">
        <f>VLOOKUP($A23,'Return Data'!$B$7:$R$2700,4,0)</f>
        <v>2455.7379000000001</v>
      </c>
      <c r="D23" s="65">
        <f>VLOOKUP($A23,'Return Data'!$B$7:$R$2700,9,0)</f>
        <v>8.8406000000000002</v>
      </c>
      <c r="E23" s="66">
        <f t="shared" si="0"/>
        <v>5</v>
      </c>
      <c r="F23" s="65">
        <f>VLOOKUP($A23,'Return Data'!$B$7:$R$2700,10,0)</f>
        <v>10.530099999999999</v>
      </c>
      <c r="G23" s="66">
        <f t="shared" si="1"/>
        <v>2</v>
      </c>
      <c r="H23" s="65">
        <f>VLOOKUP($A23,'Return Data'!$B$7:$R$2700,11,0)</f>
        <v>9.9638000000000009</v>
      </c>
      <c r="I23" s="66">
        <f t="shared" si="2"/>
        <v>8</v>
      </c>
      <c r="J23" s="65">
        <f>VLOOKUP($A23,'Return Data'!$B$7:$R$2700,12,0)</f>
        <v>9.9504999999999999</v>
      </c>
      <c r="K23" s="66">
        <f t="shared" si="3"/>
        <v>12</v>
      </c>
      <c r="L23" s="65">
        <f>VLOOKUP($A23,'Return Data'!$B$7:$R$2700,13,0)</f>
        <v>10.6942</v>
      </c>
      <c r="M23" s="66">
        <f t="shared" si="4"/>
        <v>7</v>
      </c>
      <c r="N23" s="65">
        <f>VLOOKUP($A23,'Return Data'!$B$7:$R$2700,17,0)</f>
        <v>10.207100000000001</v>
      </c>
      <c r="O23" s="66">
        <f t="shared" si="5"/>
        <v>11</v>
      </c>
      <c r="P23" s="65">
        <f>VLOOKUP($A23,'Return Data'!$B$7:$R$2700,14,0)</f>
        <v>9.1250999999999998</v>
      </c>
      <c r="Q23" s="66">
        <f t="shared" si="6"/>
        <v>5</v>
      </c>
      <c r="R23" s="65">
        <f>VLOOKUP($A23,'Return Data'!$B$7:$R$2700,16,0)</f>
        <v>8.3713999999999995</v>
      </c>
      <c r="S23" s="67">
        <f t="shared" si="7"/>
        <v>14</v>
      </c>
    </row>
    <row r="24" spans="1:19" x14ac:dyDescent="0.3">
      <c r="A24" s="82" t="s">
        <v>607</v>
      </c>
      <c r="B24" s="64">
        <f>VLOOKUP($A24,'Return Data'!$B$7:$R$2700,3,0)</f>
        <v>44174</v>
      </c>
      <c r="C24" s="65">
        <f>VLOOKUP($A24,'Return Data'!$B$7:$R$2700,4,0)</f>
        <v>33.5989</v>
      </c>
      <c r="D24" s="65">
        <f>VLOOKUP($A24,'Return Data'!$B$7:$R$2700,9,0)</f>
        <v>3.9453</v>
      </c>
      <c r="E24" s="66">
        <f t="shared" si="0"/>
        <v>18</v>
      </c>
      <c r="F24" s="65">
        <f>VLOOKUP($A24,'Return Data'!$B$7:$R$2700,10,0)</f>
        <v>5.1116999999999999</v>
      </c>
      <c r="G24" s="66">
        <f t="shared" si="1"/>
        <v>21</v>
      </c>
      <c r="H24" s="65">
        <f>VLOOKUP($A24,'Return Data'!$B$7:$R$2700,11,0)</f>
        <v>6.5145999999999997</v>
      </c>
      <c r="I24" s="66">
        <f t="shared" si="2"/>
        <v>20</v>
      </c>
      <c r="J24" s="65">
        <f>VLOOKUP($A24,'Return Data'!$B$7:$R$2700,12,0)</f>
        <v>7.6566000000000001</v>
      </c>
      <c r="K24" s="66">
        <f t="shared" si="3"/>
        <v>19</v>
      </c>
      <c r="L24" s="65">
        <f>VLOOKUP($A24,'Return Data'!$B$7:$R$2700,13,0)</f>
        <v>7.8117999999999999</v>
      </c>
      <c r="M24" s="66">
        <f t="shared" si="4"/>
        <v>18</v>
      </c>
      <c r="N24" s="65">
        <f>VLOOKUP($A24,'Return Data'!$B$7:$R$2700,17,0)</f>
        <v>9.0449999999999999</v>
      </c>
      <c r="O24" s="66">
        <f t="shared" si="5"/>
        <v>16</v>
      </c>
      <c r="P24" s="65">
        <f>VLOOKUP($A24,'Return Data'!$B$7:$R$2700,14,0)</f>
        <v>7.6714000000000002</v>
      </c>
      <c r="Q24" s="66">
        <f t="shared" si="6"/>
        <v>16</v>
      </c>
      <c r="R24" s="65">
        <f>VLOOKUP($A24,'Return Data'!$B$7:$R$2700,16,0)</f>
        <v>7.8925000000000001</v>
      </c>
      <c r="S24" s="67">
        <f t="shared" si="7"/>
        <v>15</v>
      </c>
    </row>
    <row r="25" spans="1:19" x14ac:dyDescent="0.3">
      <c r="A25" s="82" t="s">
        <v>610</v>
      </c>
      <c r="B25" s="64">
        <f>VLOOKUP($A25,'Return Data'!$B$7:$R$2700,3,0)</f>
        <v>44174</v>
      </c>
      <c r="C25" s="65">
        <f>VLOOKUP($A25,'Return Data'!$B$7:$R$2700,4,0)</f>
        <v>11.214399999999999</v>
      </c>
      <c r="D25" s="65">
        <f>VLOOKUP($A25,'Return Data'!$B$7:$R$2700,9,0)</f>
        <v>9.8431999999999995</v>
      </c>
      <c r="E25" s="66">
        <f t="shared" si="0"/>
        <v>1</v>
      </c>
      <c r="F25" s="65">
        <f>VLOOKUP($A25,'Return Data'!$B$7:$R$2700,10,0)</f>
        <v>11.047499999999999</v>
      </c>
      <c r="G25" s="66">
        <f t="shared" si="1"/>
        <v>1</v>
      </c>
      <c r="H25" s="65">
        <f>VLOOKUP($A25,'Return Data'!$B$7:$R$2700,11,0)</f>
        <v>11.5031</v>
      </c>
      <c r="I25" s="66">
        <f t="shared" si="2"/>
        <v>2</v>
      </c>
      <c r="J25" s="65">
        <f>VLOOKUP($A25,'Return Data'!$B$7:$R$2700,12,0)</f>
        <v>10.8865</v>
      </c>
      <c r="K25" s="66">
        <f t="shared" ref="K25" si="8">RANK(J25,J$8:J$28,0)</f>
        <v>3</v>
      </c>
      <c r="L25" s="65">
        <f>VLOOKUP($A25,'Return Data'!$B$7:$R$2700,13,0)</f>
        <v>10.738799999999999</v>
      </c>
      <c r="M25" s="66">
        <f t="shared" ref="M25" si="9">RANK(L25,L$8:L$28,0)</f>
        <v>6</v>
      </c>
      <c r="N25" s="65"/>
      <c r="O25" s="66"/>
      <c r="P25" s="65"/>
      <c r="Q25" s="66"/>
      <c r="R25" s="65">
        <f>VLOOKUP($A25,'Return Data'!$B$7:$R$2700,16,0)</f>
        <v>10.3185</v>
      </c>
      <c r="S25" s="67">
        <f t="shared" si="7"/>
        <v>3</v>
      </c>
    </row>
    <row r="26" spans="1:19" x14ac:dyDescent="0.3">
      <c r="A26" s="82" t="s">
        <v>612</v>
      </c>
      <c r="B26" s="64">
        <f>VLOOKUP($A26,'Return Data'!$B$7:$R$2700,3,0)</f>
        <v>44174</v>
      </c>
      <c r="C26" s="65">
        <f>VLOOKUP($A26,'Return Data'!$B$7:$R$2700,4,0)</f>
        <v>16.088000000000001</v>
      </c>
      <c r="D26" s="65">
        <f>VLOOKUP($A26,'Return Data'!$B$7:$R$2700,9,0)</f>
        <v>5.0270999999999999</v>
      </c>
      <c r="E26" s="66">
        <f t="shared" si="0"/>
        <v>17</v>
      </c>
      <c r="F26" s="65">
        <f>VLOOKUP($A26,'Return Data'!$B$7:$R$2700,10,0)</f>
        <v>7.12</v>
      </c>
      <c r="G26" s="66">
        <f t="shared" si="1"/>
        <v>19</v>
      </c>
      <c r="H26" s="65">
        <f>VLOOKUP($A26,'Return Data'!$B$7:$R$2700,11,0)</f>
        <v>7.7723000000000004</v>
      </c>
      <c r="I26" s="66">
        <f t="shared" si="2"/>
        <v>18</v>
      </c>
      <c r="J26" s="65">
        <f>VLOOKUP($A26,'Return Data'!$B$7:$R$2700,12,0)</f>
        <v>8.4731000000000005</v>
      </c>
      <c r="K26" s="66">
        <f t="shared" si="3"/>
        <v>16</v>
      </c>
      <c r="L26" s="65">
        <f>VLOOKUP($A26,'Return Data'!$B$7:$R$2700,13,0)</f>
        <v>9.2302999999999997</v>
      </c>
      <c r="M26" s="66">
        <f t="shared" si="4"/>
        <v>16</v>
      </c>
      <c r="N26" s="65">
        <f>VLOOKUP($A26,'Return Data'!$B$7:$R$2700,17,0)</f>
        <v>4.1447000000000003</v>
      </c>
      <c r="O26" s="66">
        <f t="shared" si="5"/>
        <v>17</v>
      </c>
      <c r="P26" s="65">
        <f>VLOOKUP($A26,'Return Data'!$B$7:$R$2700,14,0)</f>
        <v>4.7035</v>
      </c>
      <c r="Q26" s="66">
        <f t="shared" si="6"/>
        <v>17</v>
      </c>
      <c r="R26" s="65">
        <f>VLOOKUP($A26,'Return Data'!$B$7:$R$2700,16,0)</f>
        <v>7.1858000000000004</v>
      </c>
      <c r="S26" s="67">
        <f t="shared" si="7"/>
        <v>19</v>
      </c>
    </row>
    <row r="27" spans="1:19" x14ac:dyDescent="0.3">
      <c r="A27" s="82" t="s">
        <v>728</v>
      </c>
      <c r="B27" s="64">
        <f>VLOOKUP($A27,'Return Data'!$B$7:$R$2700,3,0)</f>
        <v>44174</v>
      </c>
      <c r="C27" s="65">
        <f>VLOOKUP($A27,'Return Data'!$B$7:$R$2700,4,0)</f>
        <v>1108.7565</v>
      </c>
      <c r="D27" s="65">
        <f>VLOOKUP($A27,'Return Data'!$B$7:$R$2700,9,0)</f>
        <v>9.7896999999999998</v>
      </c>
      <c r="E27" s="66">
        <f t="shared" si="0"/>
        <v>2</v>
      </c>
      <c r="F27" s="65">
        <f>VLOOKUP($A27,'Return Data'!$B$7:$R$2700,10,0)</f>
        <v>10.523400000000001</v>
      </c>
      <c r="G27" s="66">
        <f t="shared" si="1"/>
        <v>3</v>
      </c>
      <c r="H27" s="65">
        <f>VLOOKUP($A27,'Return Data'!$B$7:$R$2700,11,0)</f>
        <v>10.8325</v>
      </c>
      <c r="I27" s="66">
        <f t="shared" ref="I27:I28" si="10">RANK(H27,H$8:H$28,0)</f>
        <v>4</v>
      </c>
      <c r="J27" s="65">
        <f>VLOOKUP($A27,'Return Data'!$B$7:$R$2700,12,0)</f>
        <v>11.270899999999999</v>
      </c>
      <c r="K27" s="66">
        <f t="shared" ref="K27:K28" si="11">RANK(J27,J$8:J$28,0)</f>
        <v>1</v>
      </c>
      <c r="L27" s="65"/>
      <c r="M27" s="66"/>
      <c r="N27" s="65"/>
      <c r="O27" s="66"/>
      <c r="P27" s="65"/>
      <c r="Q27" s="66"/>
      <c r="R27" s="65">
        <f>VLOOKUP($A27,'Return Data'!$B$7:$R$2700,16,0)</f>
        <v>11.4322</v>
      </c>
      <c r="S27" s="67">
        <f t="shared" si="7"/>
        <v>2</v>
      </c>
    </row>
    <row r="28" spans="1:19" x14ac:dyDescent="0.3">
      <c r="A28" s="82" t="s">
        <v>729</v>
      </c>
      <c r="B28" s="64">
        <f>VLOOKUP($A28,'Return Data'!$B$7:$R$2700,3,0)</f>
        <v>44174</v>
      </c>
      <c r="C28" s="65">
        <f>VLOOKUP($A28,'Return Data'!$B$7:$R$2700,4,0)</f>
        <v>1127.463</v>
      </c>
      <c r="D28" s="65">
        <f>VLOOKUP($A28,'Return Data'!$B$7:$R$2700,9,0)</f>
        <v>3.6570999999999998</v>
      </c>
      <c r="E28" s="66">
        <f t="shared" si="0"/>
        <v>19</v>
      </c>
      <c r="F28" s="65">
        <f>VLOOKUP($A28,'Return Data'!$B$7:$R$2700,10,0)</f>
        <v>10.035</v>
      </c>
      <c r="G28" s="66">
        <f t="shared" si="1"/>
        <v>6</v>
      </c>
      <c r="H28" s="65">
        <f>VLOOKUP($A28,'Return Data'!$B$7:$R$2700,11,0)</f>
        <v>11.787800000000001</v>
      </c>
      <c r="I28" s="66">
        <f t="shared" si="10"/>
        <v>1</v>
      </c>
      <c r="J28" s="65">
        <f>VLOOKUP($A28,'Return Data'!$B$7:$R$2700,12,0)</f>
        <v>10.596500000000001</v>
      </c>
      <c r="K28" s="66">
        <f t="shared" si="11"/>
        <v>7</v>
      </c>
      <c r="L28" s="65"/>
      <c r="M28" s="66"/>
      <c r="N28" s="65"/>
      <c r="O28" s="66"/>
      <c r="P28" s="65"/>
      <c r="Q28" s="66"/>
      <c r="R28" s="65">
        <f>VLOOKUP($A28,'Return Data'!$B$7:$R$2700,16,0)</f>
        <v>13.4095</v>
      </c>
      <c r="S28" s="67">
        <f t="shared" si="7"/>
        <v>1</v>
      </c>
    </row>
    <row r="29" spans="1:19" x14ac:dyDescent="0.3">
      <c r="A29" s="83"/>
      <c r="B29" s="84"/>
      <c r="C29" s="84"/>
      <c r="D29" s="85"/>
      <c r="E29" s="84"/>
      <c r="F29" s="85"/>
      <c r="G29" s="84"/>
      <c r="H29" s="85"/>
      <c r="I29" s="84"/>
      <c r="J29" s="85"/>
      <c r="K29" s="84"/>
      <c r="L29" s="85"/>
      <c r="M29" s="84"/>
      <c r="N29" s="85"/>
      <c r="O29" s="84"/>
      <c r="P29" s="85"/>
      <c r="Q29" s="84"/>
      <c r="R29" s="85"/>
      <c r="S29" s="86"/>
    </row>
    <row r="30" spans="1:19" x14ac:dyDescent="0.3">
      <c r="A30" s="87" t="s">
        <v>27</v>
      </c>
      <c r="B30" s="88"/>
      <c r="C30" s="88"/>
      <c r="D30" s="89">
        <f>AVERAGE(D8:D28)</f>
        <v>6.7743428571428561</v>
      </c>
      <c r="E30" s="88"/>
      <c r="F30" s="89">
        <f>AVERAGE(F8:F28)</f>
        <v>8.9370000000000012</v>
      </c>
      <c r="G30" s="88"/>
      <c r="H30" s="89">
        <f>AVERAGE(H8:H28)</f>
        <v>9.3853238095238094</v>
      </c>
      <c r="I30" s="88"/>
      <c r="J30" s="89">
        <f>AVERAGE(J8:J28)</f>
        <v>9.5713047619047611</v>
      </c>
      <c r="K30" s="88"/>
      <c r="L30" s="89">
        <f>AVERAGE(L8:L28)</f>
        <v>10.00265789473684</v>
      </c>
      <c r="M30" s="88"/>
      <c r="N30" s="89">
        <f>AVERAGE(N8:N28)</f>
        <v>10.07055882352941</v>
      </c>
      <c r="O30" s="88"/>
      <c r="P30" s="89">
        <f>AVERAGE(P8:P28)</f>
        <v>8.6197294117647072</v>
      </c>
      <c r="Q30" s="88"/>
      <c r="R30" s="89">
        <f>AVERAGE(R8:R28)</f>
        <v>8.661152380952382</v>
      </c>
      <c r="S30" s="90"/>
    </row>
    <row r="31" spans="1:19" x14ac:dyDescent="0.3">
      <c r="A31" s="87" t="s">
        <v>28</v>
      </c>
      <c r="B31" s="88"/>
      <c r="C31" s="88"/>
      <c r="D31" s="89">
        <f>MIN(D8:D28)</f>
        <v>1.2087000000000001</v>
      </c>
      <c r="E31" s="88"/>
      <c r="F31" s="89">
        <f>MIN(F8:F28)</f>
        <v>5.1116999999999999</v>
      </c>
      <c r="G31" s="88"/>
      <c r="H31" s="89">
        <f>MIN(H8:H28)</f>
        <v>5.3878000000000004</v>
      </c>
      <c r="I31" s="88"/>
      <c r="J31" s="89">
        <f>MIN(J8:J28)</f>
        <v>4.8975</v>
      </c>
      <c r="K31" s="88"/>
      <c r="L31" s="89">
        <f>MIN(L8:L28)</f>
        <v>5.2876000000000003</v>
      </c>
      <c r="M31" s="88"/>
      <c r="N31" s="89">
        <f>MIN(N8:N28)</f>
        <v>4.1447000000000003</v>
      </c>
      <c r="O31" s="88"/>
      <c r="P31" s="89">
        <f>MIN(P8:P28)</f>
        <v>4.7035</v>
      </c>
      <c r="Q31" s="88"/>
      <c r="R31" s="89">
        <f>MIN(R8:R28)</f>
        <v>5.1204000000000001</v>
      </c>
      <c r="S31" s="90"/>
    </row>
    <row r="32" spans="1:19" ht="15" thickBot="1" x14ac:dyDescent="0.35">
      <c r="A32" s="91" t="s">
        <v>29</v>
      </c>
      <c r="B32" s="92"/>
      <c r="C32" s="92"/>
      <c r="D32" s="93">
        <f>MAX(D8:D28)</f>
        <v>9.8431999999999995</v>
      </c>
      <c r="E32" s="92"/>
      <c r="F32" s="93">
        <f>MAX(F8:F28)</f>
        <v>11.047499999999999</v>
      </c>
      <c r="G32" s="92"/>
      <c r="H32" s="93">
        <f>MAX(H8:H28)</f>
        <v>11.787800000000001</v>
      </c>
      <c r="I32" s="92"/>
      <c r="J32" s="93">
        <f>MAX(J8:J28)</f>
        <v>11.270899999999999</v>
      </c>
      <c r="K32" s="92"/>
      <c r="L32" s="93">
        <f>MAX(L8:L28)</f>
        <v>13.337300000000001</v>
      </c>
      <c r="M32" s="92"/>
      <c r="N32" s="93">
        <f>MAX(N8:N28)</f>
        <v>12.928900000000001</v>
      </c>
      <c r="O32" s="92"/>
      <c r="P32" s="93">
        <f>MAX(P8:P28)</f>
        <v>10.2575</v>
      </c>
      <c r="Q32" s="92"/>
      <c r="R32" s="93">
        <f>MAX(R8:R28)</f>
        <v>13.4095</v>
      </c>
      <c r="S32" s="94"/>
    </row>
    <row r="33" spans="1:1" x14ac:dyDescent="0.3">
      <c r="A33" s="112" t="s">
        <v>433</v>
      </c>
    </row>
    <row r="34" spans="1:1" x14ac:dyDescent="0.3">
      <c r="A34" s="14" t="s">
        <v>340</v>
      </c>
    </row>
  </sheetData>
  <sheetProtection algorithmName="SHA-512" hashValue="RK1mOx19yvq1TilONI5jLS6SOX14NnFiU+9neJuY3of5p8WIPF2H+NxnQGPF0aCvDR8YjUzCA/7AB8kOlXImnw==" saltValue="sSNwwMcb7Tk415DMYZuMj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4C4F1D9-7144-45E0-B187-EFD229A77006}"/>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B14ED-C71C-4251-B7FB-9EA514882761}">
  <sheetPr codeName="Sheet53"/>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1695</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892</v>
      </c>
      <c r="B8" s="64">
        <f>VLOOKUP($A8,'Return Data'!$B$7:$R$2700,3,0)</f>
        <v>44174</v>
      </c>
      <c r="C8" s="65">
        <f>VLOOKUP($A8,'Return Data'!$B$7:$R$2700,4,0)</f>
        <v>4544.0123999999996</v>
      </c>
      <c r="D8" s="65">
        <f>VLOOKUP($A8,'Return Data'!$B$7:$R$2700,9,0)</f>
        <v>-63.482700000000001</v>
      </c>
      <c r="E8" s="66">
        <f>RANK(D8,D$8:D$18,0)</f>
        <v>8</v>
      </c>
      <c r="F8" s="65">
        <f>VLOOKUP($A8,'Return Data'!$B$7:$R$2700,10,0)</f>
        <v>-16.360600000000002</v>
      </c>
      <c r="G8" s="66">
        <f>RANK(F8,F$8:F$18,0)</f>
        <v>4</v>
      </c>
      <c r="H8" s="65">
        <f>VLOOKUP($A8,'Return Data'!$B$7:$R$2700,11,0)</f>
        <v>10.9155</v>
      </c>
      <c r="I8" s="66">
        <f>RANK(H8,H$8:H$18,0)</f>
        <v>3</v>
      </c>
      <c r="J8" s="65">
        <f>VLOOKUP($A8,'Return Data'!$B$7:$R$2700,12,0)</f>
        <v>13.2629</v>
      </c>
      <c r="K8" s="66">
        <f>RANK(J8,J$8:J$18,0)</f>
        <v>1</v>
      </c>
      <c r="L8" s="65">
        <f>VLOOKUP($A8,'Return Data'!$B$7:$R$2700,13,0)</f>
        <v>30.204699999999999</v>
      </c>
      <c r="M8" s="66">
        <f>RANK(L8,L$8:L$18,0)</f>
        <v>1</v>
      </c>
      <c r="N8" s="65">
        <f>VLOOKUP($A8,'Return Data'!$B$7:$R$2700,17,0)</f>
        <v>25.364000000000001</v>
      </c>
      <c r="O8" s="66">
        <f>RANK(N8,N$8:N$18,0)</f>
        <v>2</v>
      </c>
      <c r="P8" s="65">
        <f>VLOOKUP($A8,'Return Data'!$B$7:$R$2700,14,0)</f>
        <v>19.169</v>
      </c>
      <c r="Q8" s="66">
        <f>RANK(P8,P$8:P$18,0)</f>
        <v>3</v>
      </c>
      <c r="R8" s="65">
        <f>VLOOKUP($A8,'Return Data'!$B$7:$R$2700,16,0)</f>
        <v>7.7164000000000001</v>
      </c>
      <c r="S8" s="67">
        <f>RANK(R8,R$8:R$18,0)</f>
        <v>10</v>
      </c>
    </row>
    <row r="9" spans="1:19" x14ac:dyDescent="0.3">
      <c r="A9" s="82" t="s">
        <v>894</v>
      </c>
      <c r="B9" s="64">
        <f>VLOOKUP($A9,'Return Data'!$B$7:$R$2700,3,0)</f>
        <v>44174</v>
      </c>
      <c r="C9" s="65">
        <f>VLOOKUP($A9,'Return Data'!$B$7:$R$2700,4,0)</f>
        <v>43.066800000000001</v>
      </c>
      <c r="D9" s="65">
        <f>VLOOKUP($A9,'Return Data'!$B$7:$R$2700,9,0)</f>
        <v>-62.5321</v>
      </c>
      <c r="E9" s="66">
        <f t="shared" ref="E9:E18" si="0">RANK(D9,D$8:D$18,0)</f>
        <v>1</v>
      </c>
      <c r="F9" s="65">
        <f>VLOOKUP($A9,'Return Data'!$B$7:$R$2700,10,0)</f>
        <v>-16.099299999999999</v>
      </c>
      <c r="G9" s="66">
        <f t="shared" ref="G9:G18" si="1">RANK(F9,F$8:F$18,0)</f>
        <v>2</v>
      </c>
      <c r="H9" s="65">
        <f>VLOOKUP($A9,'Return Data'!$B$7:$R$2700,11,0)</f>
        <v>10.9985</v>
      </c>
      <c r="I9" s="66">
        <f t="shared" ref="I9:I18" si="2">RANK(H9,H$8:H$18,0)</f>
        <v>2</v>
      </c>
      <c r="J9" s="65">
        <f>VLOOKUP($A9,'Return Data'!$B$7:$R$2700,12,0)</f>
        <v>12.7637</v>
      </c>
      <c r="K9" s="66">
        <f t="shared" ref="K9:K18" si="3">RANK(J9,J$8:J$18,0)</f>
        <v>7</v>
      </c>
      <c r="L9" s="65">
        <f>VLOOKUP($A9,'Return Data'!$B$7:$R$2700,13,0)</f>
        <v>29.606200000000001</v>
      </c>
      <c r="M9" s="66">
        <f t="shared" ref="M9:M18" si="4">RANK(L9,L$8:L$18,0)</f>
        <v>8</v>
      </c>
      <c r="N9" s="65">
        <f>VLOOKUP($A9,'Return Data'!$B$7:$R$2700,17,0)</f>
        <v>25.2226</v>
      </c>
      <c r="O9" s="66">
        <f t="shared" ref="O9:O18" si="5">RANK(N9,N$8:N$18,0)</f>
        <v>5</v>
      </c>
      <c r="P9" s="65">
        <f>VLOOKUP($A9,'Return Data'!$B$7:$R$2700,14,0)</f>
        <v>19.178999999999998</v>
      </c>
      <c r="Q9" s="66">
        <f t="shared" ref="Q9:Q18" si="6">RANK(P9,P$8:P$18,0)</f>
        <v>2</v>
      </c>
      <c r="R9" s="65">
        <f>VLOOKUP($A9,'Return Data'!$B$7:$R$2700,16,0)</f>
        <v>7.7576000000000001</v>
      </c>
      <c r="S9" s="67">
        <f t="shared" ref="S9:S18" si="7">RANK(R9,R$8:R$18,0)</f>
        <v>9</v>
      </c>
    </row>
    <row r="10" spans="1:19" x14ac:dyDescent="0.3">
      <c r="A10" s="82" t="s">
        <v>897</v>
      </c>
      <c r="B10" s="64">
        <f>VLOOKUP($A10,'Return Data'!$B$7:$R$2700,3,0)</f>
        <v>44174</v>
      </c>
      <c r="C10" s="65">
        <f>VLOOKUP($A10,'Return Data'!$B$7:$R$2700,4,0)</f>
        <v>4430.3050000000003</v>
      </c>
      <c r="D10" s="65">
        <f>VLOOKUP($A10,'Return Data'!$B$7:$R$2700,9,0)</f>
        <v>-63.313200000000002</v>
      </c>
      <c r="E10" s="66">
        <f t="shared" si="0"/>
        <v>4</v>
      </c>
      <c r="F10" s="65">
        <f>VLOOKUP($A10,'Return Data'!$B$7:$R$2700,10,0)</f>
        <v>-16.4922</v>
      </c>
      <c r="G10" s="66">
        <f t="shared" si="1"/>
        <v>9</v>
      </c>
      <c r="H10" s="65">
        <f>VLOOKUP($A10,'Return Data'!$B$7:$R$2700,11,0)</f>
        <v>10.7608</v>
      </c>
      <c r="I10" s="66">
        <f t="shared" si="2"/>
        <v>7</v>
      </c>
      <c r="J10" s="65">
        <f>VLOOKUP($A10,'Return Data'!$B$7:$R$2700,12,0)</f>
        <v>13.0524</v>
      </c>
      <c r="K10" s="66">
        <f t="shared" si="3"/>
        <v>2</v>
      </c>
      <c r="L10" s="65">
        <f>VLOOKUP($A10,'Return Data'!$B$7:$R$2700,13,0)</f>
        <v>29.956900000000001</v>
      </c>
      <c r="M10" s="66">
        <f t="shared" si="4"/>
        <v>5</v>
      </c>
      <c r="N10" s="65">
        <f>VLOOKUP($A10,'Return Data'!$B$7:$R$2700,17,0)</f>
        <v>24.8552</v>
      </c>
      <c r="O10" s="66">
        <f t="shared" si="5"/>
        <v>11</v>
      </c>
      <c r="P10" s="65">
        <f>VLOOKUP($A10,'Return Data'!$B$7:$R$2700,14,0)</f>
        <v>18.777899999999999</v>
      </c>
      <c r="Q10" s="66">
        <f t="shared" si="6"/>
        <v>11</v>
      </c>
      <c r="R10" s="65">
        <f>VLOOKUP($A10,'Return Data'!$B$7:$R$2700,16,0)</f>
        <v>9.1072000000000006</v>
      </c>
      <c r="S10" s="67">
        <f t="shared" si="7"/>
        <v>7</v>
      </c>
    </row>
    <row r="11" spans="1:19" x14ac:dyDescent="0.3">
      <c r="A11" s="82" t="s">
        <v>899</v>
      </c>
      <c r="B11" s="64">
        <f>VLOOKUP($A11,'Return Data'!$B$7:$R$2700,3,0)</f>
        <v>44174</v>
      </c>
      <c r="C11" s="65">
        <f>VLOOKUP($A11,'Return Data'!$B$7:$R$2700,4,0)</f>
        <v>44.217799999999997</v>
      </c>
      <c r="D11" s="65">
        <f>VLOOKUP($A11,'Return Data'!$B$7:$R$2700,9,0)</f>
        <v>-62.864699999999999</v>
      </c>
      <c r="E11" s="66">
        <f t="shared" si="0"/>
        <v>2</v>
      </c>
      <c r="F11" s="65">
        <f>VLOOKUP($A11,'Return Data'!$B$7:$R$2700,10,0)</f>
        <v>-16.369599999999998</v>
      </c>
      <c r="G11" s="66">
        <f t="shared" si="1"/>
        <v>5</v>
      </c>
      <c r="H11" s="65">
        <f>VLOOKUP($A11,'Return Data'!$B$7:$R$2700,11,0)</f>
        <v>10.6707</v>
      </c>
      <c r="I11" s="66">
        <f t="shared" si="2"/>
        <v>8</v>
      </c>
      <c r="J11" s="65">
        <f>VLOOKUP($A11,'Return Data'!$B$7:$R$2700,12,0)</f>
        <v>12.5726</v>
      </c>
      <c r="K11" s="66">
        <f t="shared" si="3"/>
        <v>10</v>
      </c>
      <c r="L11" s="65">
        <f>VLOOKUP($A11,'Return Data'!$B$7:$R$2700,13,0)</f>
        <v>29.271000000000001</v>
      </c>
      <c r="M11" s="66">
        <f t="shared" si="4"/>
        <v>11</v>
      </c>
      <c r="N11" s="65">
        <f>VLOOKUP($A11,'Return Data'!$B$7:$R$2700,17,0)</f>
        <v>24.885899999999999</v>
      </c>
      <c r="O11" s="66">
        <f t="shared" si="5"/>
        <v>10</v>
      </c>
      <c r="P11" s="65">
        <f>VLOOKUP($A11,'Return Data'!$B$7:$R$2700,14,0)</f>
        <v>18.843</v>
      </c>
      <c r="Q11" s="66">
        <f t="shared" si="6"/>
        <v>10</v>
      </c>
      <c r="R11" s="65">
        <f>VLOOKUP($A11,'Return Data'!$B$7:$R$2700,16,0)</f>
        <v>8.5871999999999993</v>
      </c>
      <c r="S11" s="67">
        <f t="shared" si="7"/>
        <v>8</v>
      </c>
    </row>
    <row r="12" spans="1:19" x14ac:dyDescent="0.3">
      <c r="A12" s="82" t="s">
        <v>901</v>
      </c>
      <c r="B12" s="64">
        <f>VLOOKUP($A12,'Return Data'!$B$7:$R$2700,3,0)</f>
        <v>44174</v>
      </c>
      <c r="C12" s="65">
        <f>VLOOKUP($A12,'Return Data'!$B$7:$R$2700,4,0)</f>
        <v>4583.5619999999999</v>
      </c>
      <c r="D12" s="65">
        <f>VLOOKUP($A12,'Return Data'!$B$7:$R$2700,9,0)</f>
        <v>-63.712299999999999</v>
      </c>
      <c r="E12" s="66">
        <f t="shared" si="0"/>
        <v>9</v>
      </c>
      <c r="F12" s="65">
        <f>VLOOKUP($A12,'Return Data'!$B$7:$R$2700,10,0)</f>
        <v>-16.394400000000001</v>
      </c>
      <c r="G12" s="66">
        <f t="shared" si="1"/>
        <v>6</v>
      </c>
      <c r="H12" s="65">
        <f>VLOOKUP($A12,'Return Data'!$B$7:$R$2700,11,0)</f>
        <v>10.5228</v>
      </c>
      <c r="I12" s="66">
        <f t="shared" si="2"/>
        <v>10</v>
      </c>
      <c r="J12" s="65">
        <f>VLOOKUP($A12,'Return Data'!$B$7:$R$2700,12,0)</f>
        <v>12.723699999999999</v>
      </c>
      <c r="K12" s="66">
        <f t="shared" si="3"/>
        <v>9</v>
      </c>
      <c r="L12" s="65">
        <f>VLOOKUP($A12,'Return Data'!$B$7:$R$2700,13,0)</f>
        <v>29.3096</v>
      </c>
      <c r="M12" s="66">
        <f t="shared" si="4"/>
        <v>10</v>
      </c>
      <c r="N12" s="65">
        <f>VLOOKUP($A12,'Return Data'!$B$7:$R$2700,17,0)</f>
        <v>24.981400000000001</v>
      </c>
      <c r="O12" s="66">
        <f t="shared" si="5"/>
        <v>6</v>
      </c>
      <c r="P12" s="65">
        <f>VLOOKUP($A12,'Return Data'!$B$7:$R$2700,14,0)</f>
        <v>19.138100000000001</v>
      </c>
      <c r="Q12" s="66">
        <f t="shared" si="6"/>
        <v>4</v>
      </c>
      <c r="R12" s="65">
        <f>VLOOKUP($A12,'Return Data'!$B$7:$R$2700,16,0)</f>
        <v>5.1584000000000003</v>
      </c>
      <c r="S12" s="67">
        <f t="shared" si="7"/>
        <v>11</v>
      </c>
    </row>
    <row r="13" spans="1:19" x14ac:dyDescent="0.3">
      <c r="A13" s="82" t="s">
        <v>903</v>
      </c>
      <c r="B13" s="64">
        <f>VLOOKUP($A13,'Return Data'!$B$7:$R$2700,3,0)</f>
        <v>44174</v>
      </c>
      <c r="C13" s="65">
        <f>VLOOKUP($A13,'Return Data'!$B$7:$R$2700,4,0)</f>
        <v>4483.4773999999998</v>
      </c>
      <c r="D13" s="65">
        <f>VLOOKUP($A13,'Return Data'!$B$7:$R$2700,9,0)</f>
        <v>-63.404000000000003</v>
      </c>
      <c r="E13" s="66">
        <f t="shared" si="0"/>
        <v>6</v>
      </c>
      <c r="F13" s="65">
        <f>VLOOKUP($A13,'Return Data'!$B$7:$R$2700,10,0)</f>
        <v>-16.351199999999999</v>
      </c>
      <c r="G13" s="66">
        <f t="shared" si="1"/>
        <v>3</v>
      </c>
      <c r="H13" s="65">
        <f>VLOOKUP($A13,'Return Data'!$B$7:$R$2700,11,0)</f>
        <v>10.9054</v>
      </c>
      <c r="I13" s="66">
        <f t="shared" si="2"/>
        <v>4</v>
      </c>
      <c r="J13" s="65">
        <f>VLOOKUP($A13,'Return Data'!$B$7:$R$2700,12,0)</f>
        <v>12.991099999999999</v>
      </c>
      <c r="K13" s="66">
        <f t="shared" si="3"/>
        <v>6</v>
      </c>
      <c r="L13" s="65">
        <f>VLOOKUP($A13,'Return Data'!$B$7:$R$2700,13,0)</f>
        <v>30.163599999999999</v>
      </c>
      <c r="M13" s="66">
        <f t="shared" si="4"/>
        <v>2</v>
      </c>
      <c r="N13" s="65">
        <f>VLOOKUP($A13,'Return Data'!$B$7:$R$2700,17,0)</f>
        <v>25.4208</v>
      </c>
      <c r="O13" s="66">
        <f t="shared" si="5"/>
        <v>1</v>
      </c>
      <c r="P13" s="65">
        <f>VLOOKUP($A13,'Return Data'!$B$7:$R$2700,14,0)</f>
        <v>19.207799999999999</v>
      </c>
      <c r="Q13" s="66">
        <f t="shared" si="6"/>
        <v>1</v>
      </c>
      <c r="R13" s="65">
        <f>VLOOKUP($A13,'Return Data'!$B$7:$R$2700,16,0)</f>
        <v>9.5403000000000002</v>
      </c>
      <c r="S13" s="67">
        <f t="shared" si="7"/>
        <v>6</v>
      </c>
    </row>
    <row r="14" spans="1:19" x14ac:dyDescent="0.3">
      <c r="A14" s="82" t="s">
        <v>905</v>
      </c>
      <c r="B14" s="64">
        <f>VLOOKUP($A14,'Return Data'!$B$7:$R$2700,3,0)</f>
        <v>44174</v>
      </c>
      <c r="C14" s="65">
        <f>VLOOKUP($A14,'Return Data'!$B$7:$R$2700,4,0)</f>
        <v>432.09160000000003</v>
      </c>
      <c r="D14" s="65">
        <f>VLOOKUP($A14,'Return Data'!$B$7:$R$2700,9,0)</f>
        <v>-63.323</v>
      </c>
      <c r="E14" s="66">
        <f t="shared" si="0"/>
        <v>5</v>
      </c>
      <c r="F14" s="65">
        <f>VLOOKUP($A14,'Return Data'!$B$7:$R$2700,10,0)</f>
        <v>-16.47</v>
      </c>
      <c r="G14" s="66">
        <f t="shared" si="1"/>
        <v>7</v>
      </c>
      <c r="H14" s="65">
        <f>VLOOKUP($A14,'Return Data'!$B$7:$R$2700,11,0)</f>
        <v>10.801399999999999</v>
      </c>
      <c r="I14" s="66">
        <f t="shared" si="2"/>
        <v>6</v>
      </c>
      <c r="J14" s="65">
        <f>VLOOKUP($A14,'Return Data'!$B$7:$R$2700,12,0)</f>
        <v>13.004099999999999</v>
      </c>
      <c r="K14" s="66">
        <f t="shared" si="3"/>
        <v>5</v>
      </c>
      <c r="L14" s="65">
        <f>VLOOKUP($A14,'Return Data'!$B$7:$R$2700,13,0)</f>
        <v>29.923999999999999</v>
      </c>
      <c r="M14" s="66">
        <f t="shared" si="4"/>
        <v>6</v>
      </c>
      <c r="N14" s="65">
        <f>VLOOKUP($A14,'Return Data'!$B$7:$R$2700,17,0)</f>
        <v>25.238499999999998</v>
      </c>
      <c r="O14" s="66">
        <f t="shared" si="5"/>
        <v>4</v>
      </c>
      <c r="P14" s="65">
        <f>VLOOKUP($A14,'Return Data'!$B$7:$R$2700,14,0)</f>
        <v>19.102900000000002</v>
      </c>
      <c r="Q14" s="66">
        <f t="shared" si="6"/>
        <v>5</v>
      </c>
      <c r="R14" s="65">
        <f>VLOOKUP($A14,'Return Data'!$B$7:$R$2700,16,0)</f>
        <v>12.628500000000001</v>
      </c>
      <c r="S14" s="67">
        <f t="shared" si="7"/>
        <v>1</v>
      </c>
    </row>
    <row r="15" spans="1:19" x14ac:dyDescent="0.3">
      <c r="A15" s="82" t="s">
        <v>907</v>
      </c>
      <c r="B15" s="64">
        <f>VLOOKUP($A15,'Return Data'!$B$7:$R$2700,3,0)</f>
        <v>44174</v>
      </c>
      <c r="C15" s="65">
        <f>VLOOKUP($A15,'Return Data'!$B$7:$R$2700,4,0)</f>
        <v>43.360799999999998</v>
      </c>
      <c r="D15" s="65">
        <f>VLOOKUP($A15,'Return Data'!$B$7:$R$2700,9,0)</f>
        <v>-62.9756</v>
      </c>
      <c r="E15" s="66">
        <f t="shared" si="0"/>
        <v>3</v>
      </c>
      <c r="F15" s="65">
        <f>VLOOKUP($A15,'Return Data'!$B$7:$R$2700,10,0)</f>
        <v>-15.788</v>
      </c>
      <c r="G15" s="66">
        <f t="shared" si="1"/>
        <v>1</v>
      </c>
      <c r="H15" s="65">
        <f>VLOOKUP($A15,'Return Data'!$B$7:$R$2700,11,0)</f>
        <v>11.1974</v>
      </c>
      <c r="I15" s="66">
        <f t="shared" si="2"/>
        <v>1</v>
      </c>
      <c r="J15" s="65">
        <f>VLOOKUP($A15,'Return Data'!$B$7:$R$2700,12,0)</f>
        <v>13.033899999999999</v>
      </c>
      <c r="K15" s="66">
        <f t="shared" si="3"/>
        <v>3</v>
      </c>
      <c r="L15" s="65">
        <f>VLOOKUP($A15,'Return Data'!$B$7:$R$2700,13,0)</f>
        <v>30.039400000000001</v>
      </c>
      <c r="M15" s="66">
        <f t="shared" si="4"/>
        <v>3</v>
      </c>
      <c r="N15" s="65">
        <f>VLOOKUP($A15,'Return Data'!$B$7:$R$2700,17,0)</f>
        <v>24.9682</v>
      </c>
      <c r="O15" s="66">
        <f t="shared" si="5"/>
        <v>7</v>
      </c>
      <c r="P15" s="65">
        <f>VLOOKUP($A15,'Return Data'!$B$7:$R$2700,14,0)</f>
        <v>18.9909</v>
      </c>
      <c r="Q15" s="66">
        <f t="shared" si="6"/>
        <v>7</v>
      </c>
      <c r="R15" s="65">
        <f>VLOOKUP($A15,'Return Data'!$B$7:$R$2700,16,0)</f>
        <v>11.695499999999999</v>
      </c>
      <c r="S15" s="67">
        <f t="shared" si="7"/>
        <v>3</v>
      </c>
    </row>
    <row r="16" spans="1:19" x14ac:dyDescent="0.3">
      <c r="A16" s="82" t="s">
        <v>909</v>
      </c>
      <c r="B16" s="64">
        <f>VLOOKUP($A16,'Return Data'!$B$7:$R$2700,3,0)</f>
        <v>44174</v>
      </c>
      <c r="C16" s="65">
        <f>VLOOKUP($A16,'Return Data'!$B$7:$R$2700,4,0)</f>
        <v>2149.5713999999998</v>
      </c>
      <c r="D16" s="65">
        <f>VLOOKUP($A16,'Return Data'!$B$7:$R$2700,9,0)</f>
        <v>-63.7286</v>
      </c>
      <c r="E16" s="66">
        <f t="shared" si="0"/>
        <v>10</v>
      </c>
      <c r="F16" s="65">
        <f>VLOOKUP($A16,'Return Data'!$B$7:$R$2700,10,0)</f>
        <v>-16.728300000000001</v>
      </c>
      <c r="G16" s="66">
        <f t="shared" si="1"/>
        <v>10</v>
      </c>
      <c r="H16" s="65">
        <f>VLOOKUP($A16,'Return Data'!$B$7:$R$2700,11,0)</f>
        <v>10.551399999999999</v>
      </c>
      <c r="I16" s="66">
        <f t="shared" si="2"/>
        <v>9</v>
      </c>
      <c r="J16" s="65">
        <f>VLOOKUP($A16,'Return Data'!$B$7:$R$2700,12,0)</f>
        <v>12.7523</v>
      </c>
      <c r="K16" s="66">
        <f t="shared" si="3"/>
        <v>8</v>
      </c>
      <c r="L16" s="65">
        <f>VLOOKUP($A16,'Return Data'!$B$7:$R$2700,13,0)</f>
        <v>29.652899999999999</v>
      </c>
      <c r="M16" s="66">
        <f t="shared" si="4"/>
        <v>7</v>
      </c>
      <c r="N16" s="65">
        <f>VLOOKUP($A16,'Return Data'!$B$7:$R$2700,17,0)</f>
        <v>24.965</v>
      </c>
      <c r="O16" s="66">
        <f t="shared" si="5"/>
        <v>8</v>
      </c>
      <c r="P16" s="65">
        <f>VLOOKUP($A16,'Return Data'!$B$7:$R$2700,14,0)</f>
        <v>18.910299999999999</v>
      </c>
      <c r="Q16" s="66">
        <f t="shared" si="6"/>
        <v>9</v>
      </c>
      <c r="R16" s="65">
        <f>VLOOKUP($A16,'Return Data'!$B$7:$R$2700,16,0)</f>
        <v>10.581799999999999</v>
      </c>
      <c r="S16" s="67">
        <f t="shared" si="7"/>
        <v>4</v>
      </c>
    </row>
    <row r="17" spans="1:19" x14ac:dyDescent="0.3">
      <c r="A17" s="82" t="s">
        <v>912</v>
      </c>
      <c r="B17" s="64">
        <f>VLOOKUP($A17,'Return Data'!$B$7:$R$2700,3,0)</f>
        <v>44174</v>
      </c>
      <c r="C17" s="65">
        <f>VLOOKUP($A17,'Return Data'!$B$7:$R$2700,4,0)</f>
        <v>4434.7060000000001</v>
      </c>
      <c r="D17" s="65">
        <f>VLOOKUP($A17,'Return Data'!$B$7:$R$2700,9,0)</f>
        <v>-63.473999999999997</v>
      </c>
      <c r="E17" s="66">
        <f t="shared" si="0"/>
        <v>7</v>
      </c>
      <c r="F17" s="65">
        <f>VLOOKUP($A17,'Return Data'!$B$7:$R$2700,10,0)</f>
        <v>-16.478100000000001</v>
      </c>
      <c r="G17" s="66">
        <f t="shared" si="1"/>
        <v>8</v>
      </c>
      <c r="H17" s="65">
        <f>VLOOKUP($A17,'Return Data'!$B$7:$R$2700,11,0)</f>
        <v>10.8497</v>
      </c>
      <c r="I17" s="66">
        <f t="shared" si="2"/>
        <v>5</v>
      </c>
      <c r="J17" s="65">
        <f>VLOOKUP($A17,'Return Data'!$B$7:$R$2700,12,0)</f>
        <v>13.0146</v>
      </c>
      <c r="K17" s="66">
        <f t="shared" si="3"/>
        <v>4</v>
      </c>
      <c r="L17" s="65">
        <f>VLOOKUP($A17,'Return Data'!$B$7:$R$2700,13,0)</f>
        <v>30.023599999999998</v>
      </c>
      <c r="M17" s="66">
        <f t="shared" si="4"/>
        <v>4</v>
      </c>
      <c r="N17" s="65">
        <f>VLOOKUP($A17,'Return Data'!$B$7:$R$2700,17,0)</f>
        <v>25.273700000000002</v>
      </c>
      <c r="O17" s="66">
        <f t="shared" si="5"/>
        <v>3</v>
      </c>
      <c r="P17" s="65">
        <f>VLOOKUP($A17,'Return Data'!$B$7:$R$2700,14,0)</f>
        <v>19.030200000000001</v>
      </c>
      <c r="Q17" s="66">
        <f t="shared" si="6"/>
        <v>6</v>
      </c>
      <c r="R17" s="65">
        <f>VLOOKUP($A17,'Return Data'!$B$7:$R$2700,16,0)</f>
        <v>10.0589</v>
      </c>
      <c r="S17" s="67">
        <f t="shared" si="7"/>
        <v>5</v>
      </c>
    </row>
    <row r="18" spans="1:19" x14ac:dyDescent="0.3">
      <c r="A18" s="82" t="s">
        <v>913</v>
      </c>
      <c r="B18" s="64">
        <f>VLOOKUP($A18,'Return Data'!$B$7:$R$2700,3,0)</f>
        <v>44174</v>
      </c>
      <c r="C18" s="65">
        <f>VLOOKUP($A18,'Return Data'!$B$7:$R$2700,4,0)</f>
        <v>4347.8582999999999</v>
      </c>
      <c r="D18" s="65">
        <f>VLOOKUP($A18,'Return Data'!$B$7:$R$2700,9,0)</f>
        <v>-64.9298</v>
      </c>
      <c r="E18" s="66">
        <f t="shared" si="0"/>
        <v>11</v>
      </c>
      <c r="F18" s="65">
        <f>VLOOKUP($A18,'Return Data'!$B$7:$R$2700,10,0)</f>
        <v>-17.3</v>
      </c>
      <c r="G18" s="66">
        <f t="shared" si="1"/>
        <v>11</v>
      </c>
      <c r="H18" s="65">
        <f>VLOOKUP($A18,'Return Data'!$B$7:$R$2700,11,0)</f>
        <v>10.320600000000001</v>
      </c>
      <c r="I18" s="66">
        <f t="shared" si="2"/>
        <v>11</v>
      </c>
      <c r="J18" s="65">
        <f>VLOOKUP($A18,'Return Data'!$B$7:$R$2700,12,0)</f>
        <v>12.465400000000001</v>
      </c>
      <c r="K18" s="66">
        <f t="shared" si="3"/>
        <v>11</v>
      </c>
      <c r="L18" s="65">
        <f>VLOOKUP($A18,'Return Data'!$B$7:$R$2700,13,0)</f>
        <v>29.455500000000001</v>
      </c>
      <c r="M18" s="66">
        <f t="shared" si="4"/>
        <v>9</v>
      </c>
      <c r="N18" s="65">
        <f>VLOOKUP($A18,'Return Data'!$B$7:$R$2700,17,0)</f>
        <v>24.931000000000001</v>
      </c>
      <c r="O18" s="66">
        <f t="shared" si="5"/>
        <v>9</v>
      </c>
      <c r="P18" s="65">
        <f>VLOOKUP($A18,'Return Data'!$B$7:$R$2700,14,0)</f>
        <v>18.977799999999998</v>
      </c>
      <c r="Q18" s="66">
        <f t="shared" si="6"/>
        <v>8</v>
      </c>
      <c r="R18" s="65">
        <f>VLOOKUP($A18,'Return Data'!$B$7:$R$2700,16,0)</f>
        <v>11.8064</v>
      </c>
      <c r="S18" s="67">
        <f t="shared" si="7"/>
        <v>2</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-63.43090909090909</v>
      </c>
      <c r="E20" s="88"/>
      <c r="F20" s="89">
        <f>AVERAGE(F8:F18)</f>
        <v>-16.439245454545457</v>
      </c>
      <c r="G20" s="88"/>
      <c r="H20" s="89">
        <f>AVERAGE(H8:H18)</f>
        <v>10.7722</v>
      </c>
      <c r="I20" s="88"/>
      <c r="J20" s="89">
        <f>AVERAGE(J8:J18)</f>
        <v>12.876063636363636</v>
      </c>
      <c r="K20" s="88"/>
      <c r="L20" s="89">
        <f>AVERAGE(L8:L18)</f>
        <v>29.782490909090907</v>
      </c>
      <c r="M20" s="88"/>
      <c r="N20" s="89">
        <f>AVERAGE(N8:N18)</f>
        <v>25.100572727272723</v>
      </c>
      <c r="O20" s="88"/>
      <c r="P20" s="89">
        <f>AVERAGE(P8:P18)</f>
        <v>19.029718181818183</v>
      </c>
      <c r="Q20" s="88"/>
      <c r="R20" s="89">
        <f>AVERAGE(R8:R18)</f>
        <v>9.5125636363636357</v>
      </c>
      <c r="S20" s="90"/>
    </row>
    <row r="21" spans="1:19" x14ac:dyDescent="0.3">
      <c r="A21" s="87" t="s">
        <v>28</v>
      </c>
      <c r="B21" s="88"/>
      <c r="C21" s="88"/>
      <c r="D21" s="89">
        <f>MIN(D8:D18)</f>
        <v>-64.9298</v>
      </c>
      <c r="E21" s="88"/>
      <c r="F21" s="89">
        <f>MIN(F8:F18)</f>
        <v>-17.3</v>
      </c>
      <c r="G21" s="88"/>
      <c r="H21" s="89">
        <f>MIN(H8:H18)</f>
        <v>10.320600000000001</v>
      </c>
      <c r="I21" s="88"/>
      <c r="J21" s="89">
        <f>MIN(J8:J18)</f>
        <v>12.465400000000001</v>
      </c>
      <c r="K21" s="88"/>
      <c r="L21" s="89">
        <f>MIN(L8:L18)</f>
        <v>29.271000000000001</v>
      </c>
      <c r="M21" s="88"/>
      <c r="N21" s="89">
        <f>MIN(N8:N18)</f>
        <v>24.8552</v>
      </c>
      <c r="O21" s="88"/>
      <c r="P21" s="89">
        <f>MIN(P8:P18)</f>
        <v>18.777899999999999</v>
      </c>
      <c r="Q21" s="88"/>
      <c r="R21" s="89">
        <f>MIN(R8:R18)</f>
        <v>5.1584000000000003</v>
      </c>
      <c r="S21" s="90"/>
    </row>
    <row r="22" spans="1:19" ht="15" thickBot="1" x14ac:dyDescent="0.35">
      <c r="A22" s="91" t="s">
        <v>29</v>
      </c>
      <c r="B22" s="92"/>
      <c r="C22" s="92"/>
      <c r="D22" s="93">
        <f>MAX(D8:D18)</f>
        <v>-62.5321</v>
      </c>
      <c r="E22" s="92"/>
      <c r="F22" s="93">
        <f>MAX(F8:F18)</f>
        <v>-15.788</v>
      </c>
      <c r="G22" s="92"/>
      <c r="H22" s="93">
        <f>MAX(H8:H18)</f>
        <v>11.1974</v>
      </c>
      <c r="I22" s="92"/>
      <c r="J22" s="93">
        <f>MAX(J8:J18)</f>
        <v>13.2629</v>
      </c>
      <c r="K22" s="92"/>
      <c r="L22" s="93">
        <f>MAX(L8:L18)</f>
        <v>30.204699999999999</v>
      </c>
      <c r="M22" s="92"/>
      <c r="N22" s="93">
        <f>MAX(N8:N18)</f>
        <v>25.4208</v>
      </c>
      <c r="O22" s="92"/>
      <c r="P22" s="93">
        <f>MAX(P8:P18)</f>
        <v>19.207799999999999</v>
      </c>
      <c r="Q22" s="92"/>
      <c r="R22" s="93">
        <f>MAX(R8:R18)</f>
        <v>12.628500000000001</v>
      </c>
      <c r="S22" s="94"/>
    </row>
    <row r="23" spans="1:19" x14ac:dyDescent="0.3">
      <c r="A23" s="112" t="s">
        <v>433</v>
      </c>
    </row>
    <row r="24" spans="1:19" x14ac:dyDescent="0.3">
      <c r="A24" s="14" t="s">
        <v>340</v>
      </c>
    </row>
  </sheetData>
  <sheetProtection algorithmName="SHA-512" hashValue="X/KpL9PPWF2LTr6KtXc0rBmCRQuRlD/qlSmDHP0Cd+wbzM+3J2BisDWaFyuXVRLq2CfF52mBpHvWH1R5IXWJWw==" saltValue="HAytKH286XxeGukXjAOwg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6C0CDA2-2F3D-4338-8001-3F9F6ECB121B}"/>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6F57A-D4AD-476D-A511-929868B1EC83}">
  <sheetPr codeName="Sheet54"/>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1696</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893</v>
      </c>
      <c r="B8" s="64">
        <f>VLOOKUP($A8,'Return Data'!$B$7:$R$2700,3,0)</f>
        <v>44174</v>
      </c>
      <c r="C8" s="65">
        <f>VLOOKUP($A8,'Return Data'!$B$7:$R$2700,4,0)</f>
        <v>15.331899999999999</v>
      </c>
      <c r="D8" s="65">
        <f>VLOOKUP($A8,'Return Data'!$B$7:$R$2700,9,0)</f>
        <v>-62.682299999999998</v>
      </c>
      <c r="E8" s="66">
        <f>RANK(D8,D$8:D$18,0)</f>
        <v>3</v>
      </c>
      <c r="F8" s="65">
        <f>VLOOKUP($A8,'Return Data'!$B$7:$R$2700,10,0)</f>
        <v>-14.0463</v>
      </c>
      <c r="G8" s="66">
        <f>RANK(F8,F$8:F$18,0)</f>
        <v>3</v>
      </c>
      <c r="H8" s="65">
        <f>VLOOKUP($A8,'Return Data'!$B$7:$R$2700,11,0)</f>
        <v>10.999000000000001</v>
      </c>
      <c r="I8" s="66">
        <f>RANK(H8,H$8:H$18,0)</f>
        <v>3</v>
      </c>
      <c r="J8" s="65">
        <f>VLOOKUP($A8,'Return Data'!$B$7:$R$2700,12,0)</f>
        <v>14.8995</v>
      </c>
      <c r="K8" s="66">
        <f>RANK(J8,J$8:J$18,0)</f>
        <v>10</v>
      </c>
      <c r="L8" s="65">
        <f>VLOOKUP($A8,'Return Data'!$B$7:$R$2700,13,0)</f>
        <v>27.574300000000001</v>
      </c>
      <c r="M8" s="66">
        <f>RANK(L8,L$8:L$18,0)</f>
        <v>10</v>
      </c>
      <c r="N8" s="65">
        <f>VLOOKUP($A8,'Return Data'!$B$7:$R$2700,17,0)</f>
        <v>23.903400000000001</v>
      </c>
      <c r="O8" s="66">
        <f>RANK(N8,N$8:N$18,0)</f>
        <v>10</v>
      </c>
      <c r="P8" s="65">
        <f>VLOOKUP($A8,'Return Data'!$B$7:$R$2700,14,0)</f>
        <v>17.470800000000001</v>
      </c>
      <c r="Q8" s="66">
        <f>RANK(P8,P$8:P$18,0)</f>
        <v>10</v>
      </c>
      <c r="R8" s="65">
        <f>VLOOKUP($A8,'Return Data'!$B$7:$R$2700,16,0)</f>
        <v>5.0176999999999996</v>
      </c>
      <c r="S8" s="67">
        <f>RANK(R8,R$8:R$18,0)</f>
        <v>6</v>
      </c>
    </row>
    <row r="9" spans="1:19" x14ac:dyDescent="0.3">
      <c r="A9" s="82" t="s">
        <v>895</v>
      </c>
      <c r="B9" s="64">
        <f>VLOOKUP($A9,'Return Data'!$B$7:$R$2700,3,0)</f>
        <v>44174</v>
      </c>
      <c r="C9" s="65">
        <f>VLOOKUP($A9,'Return Data'!$B$7:$R$2700,4,0)</f>
        <v>15.2782</v>
      </c>
      <c r="D9" s="65">
        <f>VLOOKUP($A9,'Return Data'!$B$7:$R$2700,9,0)</f>
        <v>-62.282200000000003</v>
      </c>
      <c r="E9" s="66">
        <f t="shared" ref="E9:E18" si="0">RANK(D9,D$8:D$18,0)</f>
        <v>2</v>
      </c>
      <c r="F9" s="65">
        <f>VLOOKUP($A9,'Return Data'!$B$7:$R$2700,10,0)</f>
        <v>-12.951599999999999</v>
      </c>
      <c r="G9" s="66">
        <f t="shared" ref="G9:G18" si="1">RANK(F9,F$8:F$18,0)</f>
        <v>1</v>
      </c>
      <c r="H9" s="65">
        <f>VLOOKUP($A9,'Return Data'!$B$7:$R$2700,11,0)</f>
        <v>10.584199999999999</v>
      </c>
      <c r="I9" s="66">
        <f t="shared" ref="I9:I18" si="2">RANK(H9,H$8:H$18,0)</f>
        <v>6</v>
      </c>
      <c r="J9" s="65">
        <f>VLOOKUP($A9,'Return Data'!$B$7:$R$2700,12,0)</f>
        <v>16.746300000000002</v>
      </c>
      <c r="K9" s="66">
        <f t="shared" ref="K9:K18" si="3">RANK(J9,J$8:J$18,0)</f>
        <v>5</v>
      </c>
      <c r="L9" s="65">
        <f>VLOOKUP($A9,'Return Data'!$B$7:$R$2700,13,0)</f>
        <v>30.0457</v>
      </c>
      <c r="M9" s="66">
        <f t="shared" ref="M9:M18" si="4">RANK(L9,L$8:L$18,0)</f>
        <v>3</v>
      </c>
      <c r="N9" s="65">
        <f>VLOOKUP($A9,'Return Data'!$B$7:$R$2700,17,0)</f>
        <v>24.636399999999998</v>
      </c>
      <c r="O9" s="66">
        <f t="shared" ref="O9:O18" si="5">RANK(N9,N$8:N$18,0)</f>
        <v>7</v>
      </c>
      <c r="P9" s="65">
        <f>VLOOKUP($A9,'Return Data'!$B$7:$R$2700,14,0)</f>
        <v>19.601800000000001</v>
      </c>
      <c r="Q9" s="66">
        <f t="shared" ref="Q9:Q18" si="6">RANK(P9,P$8:P$18,0)</f>
        <v>1</v>
      </c>
      <c r="R9" s="65">
        <f>VLOOKUP($A9,'Return Data'!$B$7:$R$2700,16,0)</f>
        <v>4.7436999999999996</v>
      </c>
      <c r="S9" s="67">
        <f t="shared" ref="S9:S18" si="7">RANK(R9,R$8:R$18,0)</f>
        <v>9</v>
      </c>
    </row>
    <row r="10" spans="1:19" x14ac:dyDescent="0.3">
      <c r="A10" s="82" t="s">
        <v>896</v>
      </c>
      <c r="B10" s="64">
        <f>VLOOKUP($A10,'Return Data'!$B$7:$R$2700,3,0)</f>
        <v>44174</v>
      </c>
      <c r="C10" s="65">
        <f>VLOOKUP($A10,'Return Data'!$B$7:$R$2700,4,0)</f>
        <v>18.997199999999999</v>
      </c>
      <c r="D10" s="65">
        <f>VLOOKUP($A10,'Return Data'!$B$7:$R$2700,9,0)</f>
        <v>-85.786900000000003</v>
      </c>
      <c r="E10" s="66">
        <f t="shared" si="0"/>
        <v>11</v>
      </c>
      <c r="F10" s="65">
        <f>VLOOKUP($A10,'Return Data'!$B$7:$R$2700,10,0)</f>
        <v>-51.352200000000003</v>
      </c>
      <c r="G10" s="66">
        <f t="shared" si="1"/>
        <v>11</v>
      </c>
      <c r="H10" s="65">
        <f>VLOOKUP($A10,'Return Data'!$B$7:$R$2700,11,0)</f>
        <v>13.614800000000001</v>
      </c>
      <c r="I10" s="66">
        <f t="shared" si="2"/>
        <v>1</v>
      </c>
      <c r="J10" s="65">
        <f>VLOOKUP($A10,'Return Data'!$B$7:$R$2700,12,0)</f>
        <v>37.363799999999998</v>
      </c>
      <c r="K10" s="66">
        <f t="shared" si="3"/>
        <v>1</v>
      </c>
      <c r="L10" s="65">
        <f>VLOOKUP($A10,'Return Data'!$B$7:$R$2700,13,0)</f>
        <v>41.123100000000001</v>
      </c>
      <c r="M10" s="66">
        <f t="shared" si="4"/>
        <v>1</v>
      </c>
      <c r="N10" s="65">
        <f>VLOOKUP($A10,'Return Data'!$B$7:$R$2700,17,0)</f>
        <v>34.996899999999997</v>
      </c>
      <c r="O10" s="66">
        <f t="shared" si="5"/>
        <v>1</v>
      </c>
      <c r="P10" s="65">
        <f>VLOOKUP($A10,'Return Data'!$B$7:$R$2700,14,0)</f>
        <v>18.6981</v>
      </c>
      <c r="Q10" s="66">
        <f t="shared" si="6"/>
        <v>6</v>
      </c>
      <c r="R10" s="65">
        <f>VLOOKUP($A10,'Return Data'!$B$7:$R$2700,16,0)</f>
        <v>4.9635999999999996</v>
      </c>
      <c r="S10" s="67">
        <f t="shared" si="7"/>
        <v>7</v>
      </c>
    </row>
    <row r="11" spans="1:19" x14ac:dyDescent="0.3">
      <c r="A11" s="82" t="s">
        <v>898</v>
      </c>
      <c r="B11" s="64">
        <f>VLOOKUP($A11,'Return Data'!$B$7:$R$2700,3,0)</f>
        <v>44174</v>
      </c>
      <c r="C11" s="65">
        <f>VLOOKUP($A11,'Return Data'!$B$7:$R$2700,4,0)</f>
        <v>15.792999999999999</v>
      </c>
      <c r="D11" s="65">
        <f>VLOOKUP($A11,'Return Data'!$B$7:$R$2700,9,0)</f>
        <v>-68.306799999999996</v>
      </c>
      <c r="E11" s="66">
        <f t="shared" si="0"/>
        <v>8</v>
      </c>
      <c r="F11" s="65">
        <f>VLOOKUP($A11,'Return Data'!$B$7:$R$2700,10,0)</f>
        <v>-15.252599999999999</v>
      </c>
      <c r="G11" s="66">
        <f t="shared" si="1"/>
        <v>7</v>
      </c>
      <c r="H11" s="65">
        <f>VLOOKUP($A11,'Return Data'!$B$7:$R$2700,11,0)</f>
        <v>10.068099999999999</v>
      </c>
      <c r="I11" s="66">
        <f t="shared" si="2"/>
        <v>8</v>
      </c>
      <c r="J11" s="65">
        <f>VLOOKUP($A11,'Return Data'!$B$7:$R$2700,12,0)</f>
        <v>17.003900000000002</v>
      </c>
      <c r="K11" s="66">
        <f t="shared" si="3"/>
        <v>3</v>
      </c>
      <c r="L11" s="65">
        <f>VLOOKUP($A11,'Return Data'!$B$7:$R$2700,13,0)</f>
        <v>30.163499999999999</v>
      </c>
      <c r="M11" s="66">
        <f t="shared" si="4"/>
        <v>2</v>
      </c>
      <c r="N11" s="65">
        <f>VLOOKUP($A11,'Return Data'!$B$7:$R$2700,17,0)</f>
        <v>24.775400000000001</v>
      </c>
      <c r="O11" s="66">
        <f t="shared" si="5"/>
        <v>5</v>
      </c>
      <c r="P11" s="65">
        <f>VLOOKUP($A11,'Return Data'!$B$7:$R$2700,14,0)</f>
        <v>18.703700000000001</v>
      </c>
      <c r="Q11" s="66">
        <f t="shared" si="6"/>
        <v>5</v>
      </c>
      <c r="R11" s="65">
        <f>VLOOKUP($A11,'Return Data'!$B$7:$R$2700,16,0)</f>
        <v>5.1429</v>
      </c>
      <c r="S11" s="67">
        <f t="shared" si="7"/>
        <v>5</v>
      </c>
    </row>
    <row r="12" spans="1:19" x14ac:dyDescent="0.3">
      <c r="A12" s="82" t="s">
        <v>900</v>
      </c>
      <c r="B12" s="64">
        <f>VLOOKUP($A12,'Return Data'!$B$7:$R$2700,3,0)</f>
        <v>44174</v>
      </c>
      <c r="C12" s="65">
        <f>VLOOKUP($A12,'Return Data'!$B$7:$R$2700,4,0)</f>
        <v>16.335000000000001</v>
      </c>
      <c r="D12" s="65">
        <f>VLOOKUP($A12,'Return Data'!$B$7:$R$2700,9,0)</f>
        <v>-65.870500000000007</v>
      </c>
      <c r="E12" s="66">
        <f t="shared" si="0"/>
        <v>6</v>
      </c>
      <c r="F12" s="65">
        <f>VLOOKUP($A12,'Return Data'!$B$7:$R$2700,10,0)</f>
        <v>-15.006399999999999</v>
      </c>
      <c r="G12" s="66">
        <f t="shared" si="1"/>
        <v>5</v>
      </c>
      <c r="H12" s="65">
        <f>VLOOKUP($A12,'Return Data'!$B$7:$R$2700,11,0)</f>
        <v>9.9368999999999996</v>
      </c>
      <c r="I12" s="66">
        <f t="shared" si="2"/>
        <v>9</v>
      </c>
      <c r="J12" s="65">
        <f>VLOOKUP($A12,'Return Data'!$B$7:$R$2700,12,0)</f>
        <v>16.137799999999999</v>
      </c>
      <c r="K12" s="66">
        <f t="shared" si="3"/>
        <v>8</v>
      </c>
      <c r="L12" s="65">
        <f>VLOOKUP($A12,'Return Data'!$B$7:$R$2700,13,0)</f>
        <v>29.255800000000001</v>
      </c>
      <c r="M12" s="66">
        <f t="shared" si="4"/>
        <v>8</v>
      </c>
      <c r="N12" s="65">
        <f>VLOOKUP($A12,'Return Data'!$B$7:$R$2700,17,0)</f>
        <v>24.211500000000001</v>
      </c>
      <c r="O12" s="66">
        <f t="shared" si="5"/>
        <v>9</v>
      </c>
      <c r="P12" s="65">
        <f>VLOOKUP($A12,'Return Data'!$B$7:$R$2700,14,0)</f>
        <v>18.409400000000002</v>
      </c>
      <c r="Q12" s="66">
        <f t="shared" si="6"/>
        <v>9</v>
      </c>
      <c r="R12" s="65">
        <f>VLOOKUP($A12,'Return Data'!$B$7:$R$2700,16,0)</f>
        <v>5.4973000000000001</v>
      </c>
      <c r="S12" s="67">
        <f t="shared" si="7"/>
        <v>4</v>
      </c>
    </row>
    <row r="13" spans="1:19" x14ac:dyDescent="0.3">
      <c r="A13" s="82" t="s">
        <v>902</v>
      </c>
      <c r="B13" s="64">
        <f>VLOOKUP($A13,'Return Data'!$B$7:$R$2700,3,0)</f>
        <v>44174</v>
      </c>
      <c r="C13" s="65">
        <f>VLOOKUP($A13,'Return Data'!$B$7:$R$2700,4,0)</f>
        <v>13.5593</v>
      </c>
      <c r="D13" s="65">
        <f>VLOOKUP($A13,'Return Data'!$B$7:$R$2700,9,0)</f>
        <v>-50.2547</v>
      </c>
      <c r="E13" s="66">
        <f t="shared" si="0"/>
        <v>1</v>
      </c>
      <c r="F13" s="65">
        <f>VLOOKUP($A13,'Return Data'!$B$7:$R$2700,10,0)</f>
        <v>-16.039300000000001</v>
      </c>
      <c r="G13" s="66">
        <f t="shared" si="1"/>
        <v>9</v>
      </c>
      <c r="H13" s="65">
        <f>VLOOKUP($A13,'Return Data'!$B$7:$R$2700,11,0)</f>
        <v>-23.8034</v>
      </c>
      <c r="I13" s="66">
        <f t="shared" si="2"/>
        <v>11</v>
      </c>
      <c r="J13" s="65">
        <f>VLOOKUP($A13,'Return Data'!$B$7:$R$2700,12,0)</f>
        <v>11.092499999999999</v>
      </c>
      <c r="K13" s="66">
        <f t="shared" si="3"/>
        <v>11</v>
      </c>
      <c r="L13" s="65">
        <f>VLOOKUP($A13,'Return Data'!$B$7:$R$2700,13,0)</f>
        <v>27.558299999999999</v>
      </c>
      <c r="M13" s="66">
        <f t="shared" si="4"/>
        <v>11</v>
      </c>
      <c r="N13" s="65">
        <f>VLOOKUP($A13,'Return Data'!$B$7:$R$2700,17,0)</f>
        <v>23.363900000000001</v>
      </c>
      <c r="O13" s="66">
        <f t="shared" si="5"/>
        <v>11</v>
      </c>
      <c r="P13" s="65">
        <f>VLOOKUP($A13,'Return Data'!$B$7:$R$2700,14,0)</f>
        <v>17.459</v>
      </c>
      <c r="Q13" s="66">
        <f t="shared" si="6"/>
        <v>11</v>
      </c>
      <c r="R13" s="65">
        <f>VLOOKUP($A13,'Return Data'!$B$7:$R$2700,16,0)</f>
        <v>3.7246999999999999</v>
      </c>
      <c r="S13" s="67">
        <f t="shared" si="7"/>
        <v>11</v>
      </c>
    </row>
    <row r="14" spans="1:19" x14ac:dyDescent="0.3">
      <c r="A14" s="82" t="s">
        <v>904</v>
      </c>
      <c r="B14" s="64">
        <f>VLOOKUP($A14,'Return Data'!$B$7:$R$2700,3,0)</f>
        <v>44174</v>
      </c>
      <c r="C14" s="65">
        <f>VLOOKUP($A14,'Return Data'!$B$7:$R$2700,4,0)</f>
        <v>14.9733</v>
      </c>
      <c r="D14" s="65">
        <f>VLOOKUP($A14,'Return Data'!$B$7:$R$2700,9,0)</f>
        <v>-63.038800000000002</v>
      </c>
      <c r="E14" s="66">
        <f t="shared" si="0"/>
        <v>4</v>
      </c>
      <c r="F14" s="65">
        <f>VLOOKUP($A14,'Return Data'!$B$7:$R$2700,10,0)</f>
        <v>-14.902799999999999</v>
      </c>
      <c r="G14" s="66">
        <f t="shared" si="1"/>
        <v>4</v>
      </c>
      <c r="H14" s="65">
        <f>VLOOKUP($A14,'Return Data'!$B$7:$R$2700,11,0)</f>
        <v>11.6005</v>
      </c>
      <c r="I14" s="66">
        <f t="shared" si="2"/>
        <v>2</v>
      </c>
      <c r="J14" s="65">
        <f>VLOOKUP($A14,'Return Data'!$B$7:$R$2700,12,0)</f>
        <v>18.4285</v>
      </c>
      <c r="K14" s="66">
        <f t="shared" si="3"/>
        <v>2</v>
      </c>
      <c r="L14" s="65">
        <f>VLOOKUP($A14,'Return Data'!$B$7:$R$2700,13,0)</f>
        <v>30.021899999999999</v>
      </c>
      <c r="M14" s="66">
        <f t="shared" si="4"/>
        <v>4</v>
      </c>
      <c r="N14" s="65">
        <f>VLOOKUP($A14,'Return Data'!$B$7:$R$2700,17,0)</f>
        <v>24.421299999999999</v>
      </c>
      <c r="O14" s="66">
        <f t="shared" si="5"/>
        <v>8</v>
      </c>
      <c r="P14" s="65">
        <f>VLOOKUP($A14,'Return Data'!$B$7:$R$2700,14,0)</f>
        <v>18.655100000000001</v>
      </c>
      <c r="Q14" s="66">
        <f t="shared" si="6"/>
        <v>7</v>
      </c>
      <c r="R14" s="65">
        <f>VLOOKUP($A14,'Return Data'!$B$7:$R$2700,16,0)</f>
        <v>4.5774999999999997</v>
      </c>
      <c r="S14" s="67">
        <f t="shared" si="7"/>
        <v>10</v>
      </c>
    </row>
    <row r="15" spans="1:19" x14ac:dyDescent="0.3">
      <c r="A15" s="82" t="s">
        <v>906</v>
      </c>
      <c r="B15" s="64">
        <f>VLOOKUP($A15,'Return Data'!$B$7:$R$2700,3,0)</f>
        <v>44174</v>
      </c>
      <c r="C15" s="65">
        <f>VLOOKUP($A15,'Return Data'!$B$7:$R$2700,4,0)</f>
        <v>20.446400000000001</v>
      </c>
      <c r="D15" s="65">
        <f>VLOOKUP($A15,'Return Data'!$B$7:$R$2700,9,0)</f>
        <v>-66.89</v>
      </c>
      <c r="E15" s="66">
        <f t="shared" si="0"/>
        <v>7</v>
      </c>
      <c r="F15" s="65">
        <f>VLOOKUP($A15,'Return Data'!$B$7:$R$2700,10,0)</f>
        <v>-15.153600000000001</v>
      </c>
      <c r="G15" s="66">
        <f t="shared" si="1"/>
        <v>6</v>
      </c>
      <c r="H15" s="65">
        <f>VLOOKUP($A15,'Return Data'!$B$7:$R$2700,11,0)</f>
        <v>10.9664</v>
      </c>
      <c r="I15" s="66">
        <f t="shared" si="2"/>
        <v>4</v>
      </c>
      <c r="J15" s="65">
        <f>VLOOKUP($A15,'Return Data'!$B$7:$R$2700,12,0)</f>
        <v>16.5669</v>
      </c>
      <c r="K15" s="66">
        <f t="shared" si="3"/>
        <v>6</v>
      </c>
      <c r="L15" s="65">
        <f>VLOOKUP($A15,'Return Data'!$B$7:$R$2700,13,0)</f>
        <v>29.258700000000001</v>
      </c>
      <c r="M15" s="66">
        <f t="shared" si="4"/>
        <v>7</v>
      </c>
      <c r="N15" s="65">
        <f>VLOOKUP($A15,'Return Data'!$B$7:$R$2700,17,0)</f>
        <v>25.659099999999999</v>
      </c>
      <c r="O15" s="66">
        <f t="shared" si="5"/>
        <v>2</v>
      </c>
      <c r="P15" s="65">
        <f>VLOOKUP($A15,'Return Data'!$B$7:$R$2700,14,0)</f>
        <v>19.460699999999999</v>
      </c>
      <c r="Q15" s="66">
        <f t="shared" si="6"/>
        <v>2</v>
      </c>
      <c r="R15" s="65">
        <f>VLOOKUP($A15,'Return Data'!$B$7:$R$2700,16,0)</f>
        <v>7.6375000000000002</v>
      </c>
      <c r="S15" s="67">
        <f t="shared" si="7"/>
        <v>1</v>
      </c>
    </row>
    <row r="16" spans="1:19" x14ac:dyDescent="0.3">
      <c r="A16" s="82" t="s">
        <v>908</v>
      </c>
      <c r="B16" s="64">
        <f>VLOOKUP($A16,'Return Data'!$B$7:$R$2700,3,0)</f>
        <v>44174</v>
      </c>
      <c r="C16" s="65">
        <f>VLOOKUP($A16,'Return Data'!$B$7:$R$2700,4,0)</f>
        <v>20.2789</v>
      </c>
      <c r="D16" s="65">
        <f>VLOOKUP($A16,'Return Data'!$B$7:$R$2700,9,0)</f>
        <v>-70.572299999999998</v>
      </c>
      <c r="E16" s="66">
        <f t="shared" si="0"/>
        <v>9</v>
      </c>
      <c r="F16" s="65">
        <f>VLOOKUP($A16,'Return Data'!$B$7:$R$2700,10,0)</f>
        <v>-16.048400000000001</v>
      </c>
      <c r="G16" s="66">
        <f t="shared" si="1"/>
        <v>10</v>
      </c>
      <c r="H16" s="65">
        <f>VLOOKUP($A16,'Return Data'!$B$7:$R$2700,11,0)</f>
        <v>10.2239</v>
      </c>
      <c r="I16" s="66">
        <f t="shared" si="2"/>
        <v>7</v>
      </c>
      <c r="J16" s="65">
        <f>VLOOKUP($A16,'Return Data'!$B$7:$R$2700,12,0)</f>
        <v>15.929399999999999</v>
      </c>
      <c r="K16" s="66">
        <f t="shared" si="3"/>
        <v>9</v>
      </c>
      <c r="L16" s="65">
        <f>VLOOKUP($A16,'Return Data'!$B$7:$R$2700,13,0)</f>
        <v>29.482800000000001</v>
      </c>
      <c r="M16" s="66">
        <f t="shared" si="4"/>
        <v>6</v>
      </c>
      <c r="N16" s="65">
        <f>VLOOKUP($A16,'Return Data'!$B$7:$R$2700,17,0)</f>
        <v>24.705100000000002</v>
      </c>
      <c r="O16" s="66">
        <f t="shared" si="5"/>
        <v>6</v>
      </c>
      <c r="P16" s="65">
        <f>VLOOKUP($A16,'Return Data'!$B$7:$R$2700,14,0)</f>
        <v>18.423200000000001</v>
      </c>
      <c r="Q16" s="66">
        <f t="shared" si="6"/>
        <v>8</v>
      </c>
      <c r="R16" s="65">
        <f>VLOOKUP($A16,'Return Data'!$B$7:$R$2700,16,0)</f>
        <v>7.5068999999999999</v>
      </c>
      <c r="S16" s="67">
        <f t="shared" si="7"/>
        <v>2</v>
      </c>
    </row>
    <row r="17" spans="1:19" x14ac:dyDescent="0.3">
      <c r="A17" s="82" t="s">
        <v>910</v>
      </c>
      <c r="B17" s="64">
        <f>VLOOKUP($A17,'Return Data'!$B$7:$R$2700,3,0)</f>
        <v>44174</v>
      </c>
      <c r="C17" s="65">
        <f>VLOOKUP($A17,'Return Data'!$B$7:$R$2700,4,0)</f>
        <v>19.9269</v>
      </c>
      <c r="D17" s="65">
        <f>VLOOKUP($A17,'Return Data'!$B$7:$R$2700,9,0)</f>
        <v>-70.587199999999996</v>
      </c>
      <c r="E17" s="66">
        <f t="shared" si="0"/>
        <v>10</v>
      </c>
      <c r="F17" s="65">
        <f>VLOOKUP($A17,'Return Data'!$B$7:$R$2700,10,0)</f>
        <v>-15.8307</v>
      </c>
      <c r="G17" s="66">
        <f t="shared" si="1"/>
        <v>8</v>
      </c>
      <c r="H17" s="65">
        <f>VLOOKUP($A17,'Return Data'!$B$7:$R$2700,11,0)</f>
        <v>9.7180999999999997</v>
      </c>
      <c r="I17" s="66">
        <f t="shared" si="2"/>
        <v>10</v>
      </c>
      <c r="J17" s="65">
        <f>VLOOKUP($A17,'Return Data'!$B$7:$R$2700,12,0)</f>
        <v>16.267900000000001</v>
      </c>
      <c r="K17" s="66">
        <f t="shared" si="3"/>
        <v>7</v>
      </c>
      <c r="L17" s="65">
        <f>VLOOKUP($A17,'Return Data'!$B$7:$R$2700,13,0)</f>
        <v>29.115200000000002</v>
      </c>
      <c r="M17" s="66">
        <f t="shared" si="4"/>
        <v>9</v>
      </c>
      <c r="N17" s="65">
        <f>VLOOKUP($A17,'Return Data'!$B$7:$R$2700,17,0)</f>
        <v>24.799800000000001</v>
      </c>
      <c r="O17" s="66">
        <f t="shared" si="5"/>
        <v>4</v>
      </c>
      <c r="P17" s="65">
        <f>VLOOKUP($A17,'Return Data'!$B$7:$R$2700,14,0)</f>
        <v>18.7346</v>
      </c>
      <c r="Q17" s="66">
        <f t="shared" si="6"/>
        <v>4</v>
      </c>
      <c r="R17" s="65">
        <f>VLOOKUP($A17,'Return Data'!$B$7:$R$2700,16,0)</f>
        <v>7.4729000000000001</v>
      </c>
      <c r="S17" s="67">
        <f t="shared" si="7"/>
        <v>3</v>
      </c>
    </row>
    <row r="18" spans="1:19" x14ac:dyDescent="0.3">
      <c r="A18" s="82" t="s">
        <v>911</v>
      </c>
      <c r="B18" s="64">
        <f>VLOOKUP($A18,'Return Data'!$B$7:$R$2700,3,0)</f>
        <v>44174</v>
      </c>
      <c r="C18" s="65">
        <f>VLOOKUP($A18,'Return Data'!$B$7:$R$2700,4,0)</f>
        <v>15.3908</v>
      </c>
      <c r="D18" s="65">
        <f>VLOOKUP($A18,'Return Data'!$B$7:$R$2700,9,0)</f>
        <v>-65.470399999999998</v>
      </c>
      <c r="E18" s="66">
        <f t="shared" si="0"/>
        <v>5</v>
      </c>
      <c r="F18" s="65">
        <f>VLOOKUP($A18,'Return Data'!$B$7:$R$2700,10,0)</f>
        <v>-13.807399999999999</v>
      </c>
      <c r="G18" s="66">
        <f t="shared" si="1"/>
        <v>2</v>
      </c>
      <c r="H18" s="65">
        <f>VLOOKUP($A18,'Return Data'!$B$7:$R$2700,11,0)</f>
        <v>10.7155</v>
      </c>
      <c r="I18" s="66">
        <f t="shared" si="2"/>
        <v>5</v>
      </c>
      <c r="J18" s="65">
        <f>VLOOKUP($A18,'Return Data'!$B$7:$R$2700,12,0)</f>
        <v>16.929099999999998</v>
      </c>
      <c r="K18" s="66">
        <f t="shared" si="3"/>
        <v>4</v>
      </c>
      <c r="L18" s="65">
        <f>VLOOKUP($A18,'Return Data'!$B$7:$R$2700,13,0)</f>
        <v>29.9178</v>
      </c>
      <c r="M18" s="66">
        <f t="shared" si="4"/>
        <v>5</v>
      </c>
      <c r="N18" s="65">
        <f>VLOOKUP($A18,'Return Data'!$B$7:$R$2700,17,0)</f>
        <v>25.2181</v>
      </c>
      <c r="O18" s="66">
        <f t="shared" si="5"/>
        <v>3</v>
      </c>
      <c r="P18" s="65">
        <f>VLOOKUP($A18,'Return Data'!$B$7:$R$2700,14,0)</f>
        <v>18.9101</v>
      </c>
      <c r="Q18" s="66">
        <f t="shared" si="6"/>
        <v>3</v>
      </c>
      <c r="R18" s="65">
        <f>VLOOKUP($A18,'Return Data'!$B$7:$R$2700,16,0)</f>
        <v>4.7721999999999998</v>
      </c>
      <c r="S18" s="67">
        <f t="shared" si="7"/>
        <v>8</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-66.522009090909094</v>
      </c>
      <c r="E20" s="88"/>
      <c r="F20" s="89">
        <f>AVERAGE(F8:F18)</f>
        <v>-18.217390909090909</v>
      </c>
      <c r="G20" s="88"/>
      <c r="H20" s="89">
        <f>AVERAGE(H8:H18)</f>
        <v>7.6930909090909099</v>
      </c>
      <c r="I20" s="88"/>
      <c r="J20" s="89">
        <f>AVERAGE(J8:J18)</f>
        <v>17.942327272727272</v>
      </c>
      <c r="K20" s="88"/>
      <c r="L20" s="89">
        <f>AVERAGE(L8:L18)</f>
        <v>30.319736363636366</v>
      </c>
      <c r="M20" s="88"/>
      <c r="N20" s="89">
        <f>AVERAGE(N8:N18)</f>
        <v>25.517354545454545</v>
      </c>
      <c r="O20" s="88"/>
      <c r="P20" s="89">
        <f>AVERAGE(P8:P18)</f>
        <v>18.593318181818184</v>
      </c>
      <c r="Q20" s="88"/>
      <c r="R20" s="89">
        <f>AVERAGE(R8:R18)</f>
        <v>5.5506272727272723</v>
      </c>
      <c r="S20" s="90"/>
    </row>
    <row r="21" spans="1:19" x14ac:dyDescent="0.3">
      <c r="A21" s="87" t="s">
        <v>28</v>
      </c>
      <c r="B21" s="88"/>
      <c r="C21" s="88"/>
      <c r="D21" s="89">
        <f>MIN(D8:D18)</f>
        <v>-85.786900000000003</v>
      </c>
      <c r="E21" s="88"/>
      <c r="F21" s="89">
        <f>MIN(F8:F18)</f>
        <v>-51.352200000000003</v>
      </c>
      <c r="G21" s="88"/>
      <c r="H21" s="89">
        <f>MIN(H8:H18)</f>
        <v>-23.8034</v>
      </c>
      <c r="I21" s="88"/>
      <c r="J21" s="89">
        <f>MIN(J8:J18)</f>
        <v>11.092499999999999</v>
      </c>
      <c r="K21" s="88"/>
      <c r="L21" s="89">
        <f>MIN(L8:L18)</f>
        <v>27.558299999999999</v>
      </c>
      <c r="M21" s="88"/>
      <c r="N21" s="89">
        <f>MIN(N8:N18)</f>
        <v>23.363900000000001</v>
      </c>
      <c r="O21" s="88"/>
      <c r="P21" s="89">
        <f>MIN(P8:P18)</f>
        <v>17.459</v>
      </c>
      <c r="Q21" s="88"/>
      <c r="R21" s="89">
        <f>MIN(R8:R18)</f>
        <v>3.7246999999999999</v>
      </c>
      <c r="S21" s="90"/>
    </row>
    <row r="22" spans="1:19" ht="15" thickBot="1" x14ac:dyDescent="0.35">
      <c r="A22" s="91" t="s">
        <v>29</v>
      </c>
      <c r="B22" s="92"/>
      <c r="C22" s="92"/>
      <c r="D22" s="93">
        <f>MAX(D8:D18)</f>
        <v>-50.2547</v>
      </c>
      <c r="E22" s="92"/>
      <c r="F22" s="93">
        <f>MAX(F8:F18)</f>
        <v>-12.951599999999999</v>
      </c>
      <c r="G22" s="92"/>
      <c r="H22" s="93">
        <f>MAX(H8:H18)</f>
        <v>13.614800000000001</v>
      </c>
      <c r="I22" s="92"/>
      <c r="J22" s="93">
        <f>MAX(J8:J18)</f>
        <v>37.363799999999998</v>
      </c>
      <c r="K22" s="92"/>
      <c r="L22" s="93">
        <f>MAX(L8:L18)</f>
        <v>41.123100000000001</v>
      </c>
      <c r="M22" s="92"/>
      <c r="N22" s="93">
        <f>MAX(N8:N18)</f>
        <v>34.996899999999997</v>
      </c>
      <c r="O22" s="92"/>
      <c r="P22" s="93">
        <f>MAX(P8:P18)</f>
        <v>19.601800000000001</v>
      </c>
      <c r="Q22" s="92"/>
      <c r="R22" s="93">
        <f>MAX(R8:R18)</f>
        <v>7.6375000000000002</v>
      </c>
      <c r="S22" s="94"/>
    </row>
    <row r="23" spans="1:19" x14ac:dyDescent="0.3">
      <c r="A23" s="112" t="s">
        <v>433</v>
      </c>
    </row>
    <row r="24" spans="1:19" x14ac:dyDescent="0.3">
      <c r="A24" s="14" t="s">
        <v>340</v>
      </c>
    </row>
  </sheetData>
  <sheetProtection algorithmName="SHA-512" hashValue="p5hrJayQdq+1hLDxseKyDJ2cjSyi8wRE1YHjYYXHrNOG2zO2oGCiMbdrrVKzbJwvNIZa0K+y7IEw3RN8shwIDQ==" saltValue="fLUy+dtv97IZ8ONKWpBSM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1E85FE8-8434-496A-8AA0-6728B7E3E6C4}"/>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F455-775F-467F-A03F-16E48C662999}">
  <sheetPr codeName="Sheet55"/>
  <dimension ref="A1:S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1693</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664</v>
      </c>
      <c r="B8" s="64">
        <f>VLOOKUP($A8,'Return Data'!$B$7:$R$2700,3,0)</f>
        <v>44174</v>
      </c>
      <c r="C8" s="65">
        <f>VLOOKUP($A8,'Return Data'!$B$7:$R$2700,4,0)</f>
        <v>15.7712</v>
      </c>
      <c r="D8" s="65">
        <f>VLOOKUP($A8,'Return Data'!$B$7:$R$2700,9,0)</f>
        <v>15.057600000000001</v>
      </c>
      <c r="E8" s="66">
        <f t="shared" ref="E8:E30" si="0">RANK(D8,D$8:D$30,0)</f>
        <v>2</v>
      </c>
      <c r="F8" s="65">
        <f>VLOOKUP($A8,'Return Data'!$B$7:$R$2700,10,0)</f>
        <v>11.7376</v>
      </c>
      <c r="G8" s="66">
        <f t="shared" ref="G8:G30" si="1">RANK(F8,F$8:F$30,0)</f>
        <v>10</v>
      </c>
      <c r="H8" s="65">
        <f>VLOOKUP($A8,'Return Data'!$B$7:$R$2700,11,0)</f>
        <v>15.3893</v>
      </c>
      <c r="I8" s="66">
        <f t="shared" ref="I8:I30" si="2">RANK(H8,H$8:H$30,0)</f>
        <v>3</v>
      </c>
      <c r="J8" s="65">
        <f>VLOOKUP($A8,'Return Data'!$B$7:$R$2700,12,0)</f>
        <v>9.7902000000000005</v>
      </c>
      <c r="K8" s="66">
        <f t="shared" ref="K8:K23" si="3">RANK(J8,J$8:J$30,0)</f>
        <v>5</v>
      </c>
      <c r="L8" s="65">
        <f>VLOOKUP($A8,'Return Data'!$B$7:$R$2700,13,0)</f>
        <v>9.9425000000000008</v>
      </c>
      <c r="M8" s="66">
        <f>RANK(L8,L$8:L$30,0)</f>
        <v>4</v>
      </c>
      <c r="N8" s="65">
        <f>VLOOKUP($A8,'Return Data'!$B$7:$R$2700,17,0)</f>
        <v>6.5054999999999996</v>
      </c>
      <c r="O8" s="66">
        <f>RANK(N8,N$8:N$30,0)</f>
        <v>8</v>
      </c>
      <c r="P8" s="65">
        <f>VLOOKUP($A8,'Return Data'!$B$7:$R$2700,14,0)</f>
        <v>6.6692999999999998</v>
      </c>
      <c r="Q8" s="66">
        <f>RANK(P8,P$8:P$30,0)</f>
        <v>7</v>
      </c>
      <c r="R8" s="65">
        <f>VLOOKUP($A8,'Return Data'!$B$7:$R$2700,16,0)</f>
        <v>8.3809000000000005</v>
      </c>
      <c r="S8" s="67">
        <f t="shared" ref="S8:S30" si="4">RANK(R8,R$8:R$30,0)</f>
        <v>6</v>
      </c>
    </row>
    <row r="9" spans="1:19" x14ac:dyDescent="0.3">
      <c r="A9" s="82" t="s">
        <v>666</v>
      </c>
      <c r="B9" s="64">
        <f>VLOOKUP($A9,'Return Data'!$B$7:$R$2700,3,0)</f>
        <v>44174</v>
      </c>
      <c r="C9" s="65">
        <f>VLOOKUP($A9,'Return Data'!$B$7:$R$2700,4,0)</f>
        <v>0.41570000000000001</v>
      </c>
      <c r="D9" s="65">
        <f>VLOOKUP($A9,'Return Data'!$B$7:$R$2700,9,0)</f>
        <v>0</v>
      </c>
      <c r="E9" s="66">
        <f t="shared" si="0"/>
        <v>22</v>
      </c>
      <c r="F9" s="65">
        <f>VLOOKUP($A9,'Return Data'!$B$7:$R$2700,10,0)</f>
        <v>0</v>
      </c>
      <c r="G9" s="66">
        <f t="shared" si="1"/>
        <v>21</v>
      </c>
      <c r="H9" s="65">
        <f>VLOOKUP($A9,'Return Data'!$B$7:$R$2700,11,0)</f>
        <v>0</v>
      </c>
      <c r="I9" s="66">
        <f t="shared" si="2"/>
        <v>20</v>
      </c>
      <c r="J9" s="65">
        <f>VLOOKUP($A9,'Return Data'!$B$7:$R$2700,12,0)</f>
        <v>-34.411700000000003</v>
      </c>
      <c r="K9" s="66">
        <f t="shared" si="3"/>
        <v>20</v>
      </c>
      <c r="L9" s="65"/>
      <c r="M9" s="66"/>
      <c r="N9" s="65"/>
      <c r="O9" s="66"/>
      <c r="P9" s="65"/>
      <c r="Q9" s="66"/>
      <c r="R9" s="65">
        <f>VLOOKUP($A9,'Return Data'!$B$7:$R$2700,16,0)</f>
        <v>-23.1083</v>
      </c>
      <c r="S9" s="67">
        <f t="shared" si="4"/>
        <v>21</v>
      </c>
    </row>
    <row r="10" spans="1:19" x14ac:dyDescent="0.3">
      <c r="A10" s="82" t="s">
        <v>668</v>
      </c>
      <c r="B10" s="64">
        <f>VLOOKUP($A10,'Return Data'!$B$7:$R$2700,3,0)</f>
        <v>44174</v>
      </c>
      <c r="C10" s="65">
        <f>VLOOKUP($A10,'Return Data'!$B$7:$R$2700,4,0)</f>
        <v>17.2227</v>
      </c>
      <c r="D10" s="65">
        <f>VLOOKUP($A10,'Return Data'!$B$7:$R$2700,9,0)</f>
        <v>9.3036999999999992</v>
      </c>
      <c r="E10" s="66">
        <f t="shared" si="0"/>
        <v>10</v>
      </c>
      <c r="F10" s="65">
        <f>VLOOKUP($A10,'Return Data'!$B$7:$R$2700,10,0)</f>
        <v>11.0708</v>
      </c>
      <c r="G10" s="66">
        <f t="shared" si="1"/>
        <v>12</v>
      </c>
      <c r="H10" s="65">
        <f>VLOOKUP($A10,'Return Data'!$B$7:$R$2700,11,0)</f>
        <v>11.413399999999999</v>
      </c>
      <c r="I10" s="66">
        <f t="shared" si="2"/>
        <v>12</v>
      </c>
      <c r="J10" s="65">
        <f>VLOOKUP($A10,'Return Data'!$B$7:$R$2700,12,0)</f>
        <v>8.5298999999999996</v>
      </c>
      <c r="K10" s="66">
        <f t="shared" si="3"/>
        <v>7</v>
      </c>
      <c r="L10" s="65">
        <f>VLOOKUP($A10,'Return Data'!$B$7:$R$2700,13,0)</f>
        <v>9.4461999999999993</v>
      </c>
      <c r="M10" s="66">
        <f t="shared" ref="M10:M23" si="5">RANK(L10,L$8:L$30,0)</f>
        <v>5</v>
      </c>
      <c r="N10" s="65">
        <f>VLOOKUP($A10,'Return Data'!$B$7:$R$2700,17,0)</f>
        <v>7.5849000000000002</v>
      </c>
      <c r="O10" s="66">
        <f t="shared" ref="O10:O23" si="6">RANK(N10,N$8:N$30,0)</f>
        <v>7</v>
      </c>
      <c r="P10" s="65">
        <f>VLOOKUP($A10,'Return Data'!$B$7:$R$2700,14,0)</f>
        <v>7.2092000000000001</v>
      </c>
      <c r="Q10" s="66">
        <f t="shared" ref="Q10:Q21" si="7">RANK(P10,P$8:P$30,0)</f>
        <v>6</v>
      </c>
      <c r="R10" s="65">
        <f>VLOOKUP($A10,'Return Data'!$B$7:$R$2700,16,0)</f>
        <v>8.8537999999999997</v>
      </c>
      <c r="S10" s="67">
        <f t="shared" si="4"/>
        <v>5</v>
      </c>
    </row>
    <row r="11" spans="1:19" x14ac:dyDescent="0.3">
      <c r="A11" s="82" t="s">
        <v>672</v>
      </c>
      <c r="B11" s="64">
        <f>VLOOKUP($A11,'Return Data'!$B$7:$R$2700,3,0)</f>
        <v>44174</v>
      </c>
      <c r="C11" s="65">
        <f>VLOOKUP($A11,'Return Data'!$B$7:$R$2700,4,0)</f>
        <v>15.498200000000001</v>
      </c>
      <c r="D11" s="65">
        <f>VLOOKUP($A11,'Return Data'!$B$7:$R$2700,9,0)</f>
        <v>10.0204</v>
      </c>
      <c r="E11" s="66">
        <f t="shared" si="0"/>
        <v>9</v>
      </c>
      <c r="F11" s="65">
        <f>VLOOKUP($A11,'Return Data'!$B$7:$R$2700,10,0)</f>
        <v>12.77</v>
      </c>
      <c r="G11" s="66">
        <f t="shared" si="1"/>
        <v>6</v>
      </c>
      <c r="H11" s="65">
        <f>VLOOKUP($A11,'Return Data'!$B$7:$R$2700,11,0)</f>
        <v>15.060600000000001</v>
      </c>
      <c r="I11" s="66">
        <f t="shared" si="2"/>
        <v>4</v>
      </c>
      <c r="J11" s="65">
        <f>VLOOKUP($A11,'Return Data'!$B$7:$R$2700,12,0)</f>
        <v>5.0808</v>
      </c>
      <c r="K11" s="66">
        <f t="shared" si="3"/>
        <v>14</v>
      </c>
      <c r="L11" s="65">
        <f>VLOOKUP($A11,'Return Data'!$B$7:$R$2700,13,0)</f>
        <v>2.7873999999999999</v>
      </c>
      <c r="M11" s="66">
        <f t="shared" si="5"/>
        <v>13</v>
      </c>
      <c r="N11" s="65">
        <f>VLOOKUP($A11,'Return Data'!$B$7:$R$2700,17,0)</f>
        <v>3.1577000000000002</v>
      </c>
      <c r="O11" s="66">
        <f t="shared" si="6"/>
        <v>11</v>
      </c>
      <c r="P11" s="65">
        <f>VLOOKUP($A11,'Return Data'!$B$7:$R$2700,14,0)</f>
        <v>4.1688000000000001</v>
      </c>
      <c r="Q11" s="66">
        <f t="shared" si="7"/>
        <v>10</v>
      </c>
      <c r="R11" s="65">
        <f>VLOOKUP($A11,'Return Data'!$B$7:$R$2700,16,0)</f>
        <v>7.7329999999999997</v>
      </c>
      <c r="S11" s="67">
        <f t="shared" si="4"/>
        <v>9</v>
      </c>
    </row>
    <row r="12" spans="1:19" x14ac:dyDescent="0.3">
      <c r="A12" s="82" t="s">
        <v>674</v>
      </c>
      <c r="B12" s="64">
        <f>VLOOKUP($A12,'Return Data'!$B$7:$R$2700,3,0)</f>
        <v>44174</v>
      </c>
      <c r="C12" s="65">
        <f>VLOOKUP($A12,'Return Data'!$B$7:$R$2700,4,0)</f>
        <v>3.9929000000000001</v>
      </c>
      <c r="D12" s="65">
        <f>VLOOKUP($A12,'Return Data'!$B$7:$R$2700,9,0)</f>
        <v>3.1465999999999998</v>
      </c>
      <c r="E12" s="66">
        <f t="shared" si="0"/>
        <v>20</v>
      </c>
      <c r="F12" s="65">
        <f>VLOOKUP($A12,'Return Data'!$B$7:$R$2700,10,0)</f>
        <v>6.0674000000000001</v>
      </c>
      <c r="G12" s="66">
        <f t="shared" si="1"/>
        <v>19</v>
      </c>
      <c r="H12" s="65">
        <f>VLOOKUP($A12,'Return Data'!$B$7:$R$2700,11,0)</f>
        <v>14.029400000000001</v>
      </c>
      <c r="I12" s="66">
        <f t="shared" si="2"/>
        <v>6</v>
      </c>
      <c r="J12" s="65">
        <f>VLOOKUP($A12,'Return Data'!$B$7:$R$2700,12,0)</f>
        <v>-63.119399999999999</v>
      </c>
      <c r="K12" s="66">
        <f t="shared" si="3"/>
        <v>21</v>
      </c>
      <c r="L12" s="65">
        <f>VLOOKUP($A12,'Return Data'!$B$7:$R$2700,13,0)</f>
        <v>-44.399799999999999</v>
      </c>
      <c r="M12" s="66">
        <f t="shared" si="5"/>
        <v>20</v>
      </c>
      <c r="N12" s="65">
        <f>VLOOKUP($A12,'Return Data'!$B$7:$R$2700,17,0)</f>
        <v>-44.371200000000002</v>
      </c>
      <c r="O12" s="66">
        <f t="shared" si="6"/>
        <v>19</v>
      </c>
      <c r="P12" s="65">
        <f>VLOOKUP($A12,'Return Data'!$B$7:$R$2700,14,0)</f>
        <v>-32.629600000000003</v>
      </c>
      <c r="Q12" s="66">
        <f t="shared" si="7"/>
        <v>18</v>
      </c>
      <c r="R12" s="65">
        <f>VLOOKUP($A12,'Return Data'!$B$7:$R$2700,16,0)</f>
        <v>-14.6715</v>
      </c>
      <c r="S12" s="67">
        <f t="shared" si="4"/>
        <v>20</v>
      </c>
    </row>
    <row r="13" spans="1:19" x14ac:dyDescent="0.3">
      <c r="A13" s="82" t="s">
        <v>676</v>
      </c>
      <c r="B13" s="64">
        <f>VLOOKUP($A13,'Return Data'!$B$7:$R$2700,3,0)</f>
        <v>44174</v>
      </c>
      <c r="C13" s="65">
        <f>VLOOKUP($A13,'Return Data'!$B$7:$R$2700,4,0)</f>
        <v>31.481200000000001</v>
      </c>
      <c r="D13" s="65">
        <f>VLOOKUP($A13,'Return Data'!$B$7:$R$2700,9,0)</f>
        <v>4.1726999999999999</v>
      </c>
      <c r="E13" s="66">
        <f t="shared" si="0"/>
        <v>19</v>
      </c>
      <c r="F13" s="65">
        <f>VLOOKUP($A13,'Return Data'!$B$7:$R$2700,10,0)</f>
        <v>11.0159</v>
      </c>
      <c r="G13" s="66">
        <f t="shared" si="1"/>
        <v>13</v>
      </c>
      <c r="H13" s="65">
        <f>VLOOKUP($A13,'Return Data'!$B$7:$R$2700,11,0)</f>
        <v>10.051600000000001</v>
      </c>
      <c r="I13" s="66">
        <f t="shared" si="2"/>
        <v>14</v>
      </c>
      <c r="J13" s="65">
        <f>VLOOKUP($A13,'Return Data'!$B$7:$R$2700,12,0)</f>
        <v>4.4165000000000001</v>
      </c>
      <c r="K13" s="66">
        <f t="shared" si="3"/>
        <v>15</v>
      </c>
      <c r="L13" s="65">
        <f>VLOOKUP($A13,'Return Data'!$B$7:$R$2700,13,0)</f>
        <v>5.8053999999999997</v>
      </c>
      <c r="M13" s="66">
        <f t="shared" si="5"/>
        <v>12</v>
      </c>
      <c r="N13" s="65">
        <f>VLOOKUP($A13,'Return Data'!$B$7:$R$2700,17,0)</f>
        <v>3.2892999999999999</v>
      </c>
      <c r="O13" s="66">
        <f t="shared" si="6"/>
        <v>10</v>
      </c>
      <c r="P13" s="65">
        <f>VLOOKUP($A13,'Return Data'!$B$7:$R$2700,14,0)</f>
        <v>2.7915999999999999</v>
      </c>
      <c r="Q13" s="66">
        <f t="shared" si="7"/>
        <v>12</v>
      </c>
      <c r="R13" s="65">
        <f>VLOOKUP($A13,'Return Data'!$B$7:$R$2700,16,0)</f>
        <v>7.1421000000000001</v>
      </c>
      <c r="S13" s="67">
        <f t="shared" si="4"/>
        <v>12</v>
      </c>
    </row>
    <row r="14" spans="1:19" x14ac:dyDescent="0.3">
      <c r="A14" s="82" t="s">
        <v>679</v>
      </c>
      <c r="B14" s="64">
        <f>VLOOKUP($A14,'Return Data'!$B$7:$R$2700,3,0)</f>
        <v>44174</v>
      </c>
      <c r="C14" s="65">
        <f>VLOOKUP($A14,'Return Data'!$B$7:$R$2700,4,0)</f>
        <v>20.849599999999999</v>
      </c>
      <c r="D14" s="65">
        <f>VLOOKUP($A14,'Return Data'!$B$7:$R$2700,9,0)</f>
        <v>26.424399999999999</v>
      </c>
      <c r="E14" s="66">
        <f t="shared" si="0"/>
        <v>1</v>
      </c>
      <c r="F14" s="65">
        <f>VLOOKUP($A14,'Return Data'!$B$7:$R$2700,10,0)</f>
        <v>23.079000000000001</v>
      </c>
      <c r="G14" s="66">
        <f t="shared" si="1"/>
        <v>1</v>
      </c>
      <c r="H14" s="65">
        <f>VLOOKUP($A14,'Return Data'!$B$7:$R$2700,11,0)</f>
        <v>13.3611</v>
      </c>
      <c r="I14" s="66">
        <f t="shared" si="2"/>
        <v>8</v>
      </c>
      <c r="J14" s="65">
        <f>VLOOKUP($A14,'Return Data'!$B$7:$R$2700,12,0)</f>
        <v>7.5936000000000003</v>
      </c>
      <c r="K14" s="66">
        <f t="shared" si="3"/>
        <v>10</v>
      </c>
      <c r="L14" s="65">
        <f>VLOOKUP($A14,'Return Data'!$B$7:$R$2700,13,0)</f>
        <v>-0.52390000000000003</v>
      </c>
      <c r="M14" s="66">
        <f t="shared" si="5"/>
        <v>14</v>
      </c>
      <c r="N14" s="65">
        <f>VLOOKUP($A14,'Return Data'!$B$7:$R$2700,17,0)</f>
        <v>2.4533</v>
      </c>
      <c r="O14" s="66">
        <f t="shared" si="6"/>
        <v>13</v>
      </c>
      <c r="P14" s="65">
        <f>VLOOKUP($A14,'Return Data'!$B$7:$R$2700,14,0)</f>
        <v>4.1939000000000002</v>
      </c>
      <c r="Q14" s="66">
        <f t="shared" si="7"/>
        <v>9</v>
      </c>
      <c r="R14" s="65">
        <f>VLOOKUP($A14,'Return Data'!$B$7:$R$2700,16,0)</f>
        <v>7.9912000000000001</v>
      </c>
      <c r="S14" s="67">
        <f t="shared" si="4"/>
        <v>8</v>
      </c>
    </row>
    <row r="15" spans="1:19" x14ac:dyDescent="0.3">
      <c r="A15" s="82" t="s">
        <v>687</v>
      </c>
      <c r="B15" s="64">
        <f>VLOOKUP($A15,'Return Data'!$B$7:$R$2700,3,0)</f>
        <v>44174</v>
      </c>
      <c r="C15" s="65">
        <f>VLOOKUP($A15,'Return Data'!$B$7:$R$2700,4,0)</f>
        <v>18.8386</v>
      </c>
      <c r="D15" s="65">
        <f>VLOOKUP($A15,'Return Data'!$B$7:$R$2700,9,0)</f>
        <v>13.286300000000001</v>
      </c>
      <c r="E15" s="66">
        <f t="shared" si="0"/>
        <v>4</v>
      </c>
      <c r="F15" s="65">
        <f>VLOOKUP($A15,'Return Data'!$B$7:$R$2700,10,0)</f>
        <v>15.7296</v>
      </c>
      <c r="G15" s="66">
        <f t="shared" si="1"/>
        <v>2</v>
      </c>
      <c r="H15" s="65">
        <f>VLOOKUP($A15,'Return Data'!$B$7:$R$2700,11,0)</f>
        <v>16.430900000000001</v>
      </c>
      <c r="I15" s="66">
        <f t="shared" si="2"/>
        <v>2</v>
      </c>
      <c r="J15" s="65">
        <f>VLOOKUP($A15,'Return Data'!$B$7:$R$2700,12,0)</f>
        <v>10.6424</v>
      </c>
      <c r="K15" s="66">
        <f t="shared" si="3"/>
        <v>2</v>
      </c>
      <c r="L15" s="65">
        <f>VLOOKUP($A15,'Return Data'!$B$7:$R$2700,13,0)</f>
        <v>11.061400000000001</v>
      </c>
      <c r="M15" s="66">
        <f t="shared" si="5"/>
        <v>1</v>
      </c>
      <c r="N15" s="65">
        <f>VLOOKUP($A15,'Return Data'!$B$7:$R$2700,17,0)</f>
        <v>10.2636</v>
      </c>
      <c r="O15" s="66">
        <f t="shared" si="6"/>
        <v>2</v>
      </c>
      <c r="P15" s="65">
        <f>VLOOKUP($A15,'Return Data'!$B$7:$R$2700,14,0)</f>
        <v>8.6112000000000002</v>
      </c>
      <c r="Q15" s="66">
        <f t="shared" si="7"/>
        <v>2</v>
      </c>
      <c r="R15" s="65">
        <f>VLOOKUP($A15,'Return Data'!$B$7:$R$2700,16,0)</f>
        <v>9.8903999999999996</v>
      </c>
      <c r="S15" s="67">
        <f t="shared" si="4"/>
        <v>1</v>
      </c>
    </row>
    <row r="16" spans="1:19" x14ac:dyDescent="0.3">
      <c r="A16" s="82" t="s">
        <v>689</v>
      </c>
      <c r="B16" s="64">
        <f>VLOOKUP($A16,'Return Data'!$B$7:$R$2700,3,0)</f>
        <v>44174</v>
      </c>
      <c r="C16" s="65">
        <f>VLOOKUP($A16,'Return Data'!$B$7:$R$2700,4,0)</f>
        <v>24.899000000000001</v>
      </c>
      <c r="D16" s="65">
        <f>VLOOKUP($A16,'Return Data'!$B$7:$R$2700,9,0)</f>
        <v>11.2689</v>
      </c>
      <c r="E16" s="66">
        <f t="shared" si="0"/>
        <v>5</v>
      </c>
      <c r="F16" s="65">
        <f>VLOOKUP($A16,'Return Data'!$B$7:$R$2700,10,0)</f>
        <v>12.015599999999999</v>
      </c>
      <c r="G16" s="66">
        <f t="shared" si="1"/>
        <v>9</v>
      </c>
      <c r="H16" s="65">
        <f>VLOOKUP($A16,'Return Data'!$B$7:$R$2700,11,0)</f>
        <v>13.3718</v>
      </c>
      <c r="I16" s="66">
        <f t="shared" si="2"/>
        <v>7</v>
      </c>
      <c r="J16" s="65">
        <f>VLOOKUP($A16,'Return Data'!$B$7:$R$2700,12,0)</f>
        <v>10.1381</v>
      </c>
      <c r="K16" s="66">
        <f t="shared" si="3"/>
        <v>3</v>
      </c>
      <c r="L16" s="65">
        <f>VLOOKUP($A16,'Return Data'!$B$7:$R$2700,13,0)</f>
        <v>10.653700000000001</v>
      </c>
      <c r="M16" s="66">
        <f t="shared" si="5"/>
        <v>2</v>
      </c>
      <c r="N16" s="65">
        <f>VLOOKUP($A16,'Return Data'!$B$7:$R$2700,17,0)</f>
        <v>10.367000000000001</v>
      </c>
      <c r="O16" s="66">
        <f t="shared" si="6"/>
        <v>1</v>
      </c>
      <c r="P16" s="65">
        <f>VLOOKUP($A16,'Return Data'!$B$7:$R$2700,14,0)</f>
        <v>9.2898999999999994</v>
      </c>
      <c r="Q16" s="66">
        <f t="shared" si="7"/>
        <v>1</v>
      </c>
      <c r="R16" s="65">
        <f>VLOOKUP($A16,'Return Data'!$B$7:$R$2700,16,0)</f>
        <v>9.6359999999999992</v>
      </c>
      <c r="S16" s="67">
        <f t="shared" si="4"/>
        <v>2</v>
      </c>
    </row>
    <row r="17" spans="1:19" x14ac:dyDescent="0.3">
      <c r="A17" s="82" t="s">
        <v>691</v>
      </c>
      <c r="B17" s="64">
        <f>VLOOKUP($A17,'Return Data'!$B$7:$R$2700,3,0)</f>
        <v>44174</v>
      </c>
      <c r="C17" s="65">
        <f>VLOOKUP($A17,'Return Data'!$B$7:$R$2700,4,0)</f>
        <v>13.7745</v>
      </c>
      <c r="D17" s="65">
        <f>VLOOKUP($A17,'Return Data'!$B$7:$R$2700,9,0)</f>
        <v>11.0251</v>
      </c>
      <c r="E17" s="66">
        <f t="shared" si="0"/>
        <v>7</v>
      </c>
      <c r="F17" s="65">
        <f>VLOOKUP($A17,'Return Data'!$B$7:$R$2700,10,0)</f>
        <v>14.0383</v>
      </c>
      <c r="G17" s="66">
        <f t="shared" si="1"/>
        <v>3</v>
      </c>
      <c r="H17" s="65">
        <f>VLOOKUP($A17,'Return Data'!$B$7:$R$2700,11,0)</f>
        <v>14.7532</v>
      </c>
      <c r="I17" s="66">
        <f t="shared" si="2"/>
        <v>5</v>
      </c>
      <c r="J17" s="65">
        <f>VLOOKUP($A17,'Return Data'!$B$7:$R$2700,12,0)</f>
        <v>11.7072</v>
      </c>
      <c r="K17" s="66">
        <f t="shared" si="3"/>
        <v>1</v>
      </c>
      <c r="L17" s="65">
        <f>VLOOKUP($A17,'Return Data'!$B$7:$R$2700,13,0)</f>
        <v>-3.0142000000000002</v>
      </c>
      <c r="M17" s="66">
        <f t="shared" si="5"/>
        <v>16</v>
      </c>
      <c r="N17" s="65">
        <f>VLOOKUP($A17,'Return Data'!$B$7:$R$2700,17,0)</f>
        <v>-3.6850999999999998</v>
      </c>
      <c r="O17" s="66">
        <f t="shared" si="6"/>
        <v>17</v>
      </c>
      <c r="P17" s="65">
        <f>VLOOKUP($A17,'Return Data'!$B$7:$R$2700,14,0)</f>
        <v>-0.59670000000000001</v>
      </c>
      <c r="Q17" s="66">
        <f t="shared" si="7"/>
        <v>16</v>
      </c>
      <c r="R17" s="65">
        <f>VLOOKUP($A17,'Return Data'!$B$7:$R$2700,16,0)</f>
        <v>4.8399000000000001</v>
      </c>
      <c r="S17" s="67">
        <f t="shared" si="4"/>
        <v>17</v>
      </c>
    </row>
    <row r="18" spans="1:19" x14ac:dyDescent="0.3">
      <c r="A18" s="82" t="s">
        <v>692</v>
      </c>
      <c r="B18" s="64">
        <f>VLOOKUP($A18,'Return Data'!$B$7:$R$2700,3,0)</f>
        <v>44174</v>
      </c>
      <c r="C18" s="65">
        <f>VLOOKUP($A18,'Return Data'!$B$7:$R$2700,4,0)</f>
        <v>13.4215</v>
      </c>
      <c r="D18" s="65">
        <f>VLOOKUP($A18,'Return Data'!$B$7:$R$2700,9,0)</f>
        <v>10.6348</v>
      </c>
      <c r="E18" s="66">
        <f t="shared" si="0"/>
        <v>8</v>
      </c>
      <c r="F18" s="65">
        <f>VLOOKUP($A18,'Return Data'!$B$7:$R$2700,10,0)</f>
        <v>10.402900000000001</v>
      </c>
      <c r="G18" s="66">
        <f t="shared" si="1"/>
        <v>14</v>
      </c>
      <c r="H18" s="65">
        <f>VLOOKUP($A18,'Return Data'!$B$7:$R$2700,11,0)</f>
        <v>10.6347</v>
      </c>
      <c r="I18" s="66">
        <f t="shared" si="2"/>
        <v>13</v>
      </c>
      <c r="J18" s="65">
        <f>VLOOKUP($A18,'Return Data'!$B$7:$R$2700,12,0)</f>
        <v>7.4973000000000001</v>
      </c>
      <c r="K18" s="66">
        <f t="shared" si="3"/>
        <v>11</v>
      </c>
      <c r="L18" s="65">
        <f>VLOOKUP($A18,'Return Data'!$B$7:$R$2700,13,0)</f>
        <v>8.4579000000000004</v>
      </c>
      <c r="M18" s="66">
        <f t="shared" si="5"/>
        <v>7</v>
      </c>
      <c r="N18" s="65">
        <f>VLOOKUP($A18,'Return Data'!$B$7:$R$2700,17,0)</f>
        <v>9.2058999999999997</v>
      </c>
      <c r="O18" s="66">
        <f t="shared" si="6"/>
        <v>3</v>
      </c>
      <c r="P18" s="65">
        <f>VLOOKUP($A18,'Return Data'!$B$7:$R$2700,14,0)</f>
        <v>7.9619999999999997</v>
      </c>
      <c r="Q18" s="66">
        <f t="shared" si="7"/>
        <v>5</v>
      </c>
      <c r="R18" s="65">
        <f>VLOOKUP($A18,'Return Data'!$B$7:$R$2700,16,0)</f>
        <v>8.1125000000000007</v>
      </c>
      <c r="S18" s="67">
        <f t="shared" si="4"/>
        <v>7</v>
      </c>
    </row>
    <row r="19" spans="1:19" x14ac:dyDescent="0.3">
      <c r="A19" s="82" t="s">
        <v>695</v>
      </c>
      <c r="B19" s="64">
        <f>VLOOKUP($A19,'Return Data'!$B$7:$R$2700,3,0)</f>
        <v>44174</v>
      </c>
      <c r="C19" s="65">
        <f>VLOOKUP($A19,'Return Data'!$B$7:$R$2700,4,0)</f>
        <v>1520.7436</v>
      </c>
      <c r="D19" s="65">
        <f>VLOOKUP($A19,'Return Data'!$B$7:$R$2700,9,0)</f>
        <v>6.3009000000000004</v>
      </c>
      <c r="E19" s="66">
        <f t="shared" si="0"/>
        <v>16</v>
      </c>
      <c r="F19" s="65">
        <f>VLOOKUP($A19,'Return Data'!$B$7:$R$2700,10,0)</f>
        <v>7.3624999999999998</v>
      </c>
      <c r="G19" s="66">
        <f t="shared" si="1"/>
        <v>17</v>
      </c>
      <c r="H19" s="65">
        <f>VLOOKUP($A19,'Return Data'!$B$7:$R$2700,11,0)</f>
        <v>9.3695000000000004</v>
      </c>
      <c r="I19" s="66">
        <f t="shared" si="2"/>
        <v>15</v>
      </c>
      <c r="J19" s="65">
        <f>VLOOKUP($A19,'Return Data'!$B$7:$R$2700,12,0)</f>
        <v>9.7123000000000008</v>
      </c>
      <c r="K19" s="66">
        <f t="shared" si="3"/>
        <v>6</v>
      </c>
      <c r="L19" s="65">
        <f>VLOOKUP($A19,'Return Data'!$B$7:$R$2700,13,0)</f>
        <v>9.4254999999999995</v>
      </c>
      <c r="M19" s="66">
        <f t="shared" si="5"/>
        <v>6</v>
      </c>
      <c r="N19" s="65">
        <f>VLOOKUP($A19,'Return Data'!$B$7:$R$2700,17,0)</f>
        <v>2.8544999999999998</v>
      </c>
      <c r="O19" s="66">
        <f t="shared" si="6"/>
        <v>12</v>
      </c>
      <c r="P19" s="65">
        <f>VLOOKUP($A19,'Return Data'!$B$7:$R$2700,14,0)</f>
        <v>3.2919999999999998</v>
      </c>
      <c r="Q19" s="66">
        <f t="shared" si="7"/>
        <v>11</v>
      </c>
      <c r="R19" s="65">
        <f>VLOOKUP($A19,'Return Data'!$B$7:$R$2700,16,0)</f>
        <v>6.9161000000000001</v>
      </c>
      <c r="S19" s="67">
        <f t="shared" si="4"/>
        <v>14</v>
      </c>
    </row>
    <row r="20" spans="1:19" x14ac:dyDescent="0.3">
      <c r="A20" s="82" t="s">
        <v>697</v>
      </c>
      <c r="B20" s="64">
        <f>VLOOKUP($A20,'Return Data'!$B$7:$R$2700,3,0)</f>
        <v>44174</v>
      </c>
      <c r="C20" s="65">
        <f>VLOOKUP($A20,'Return Data'!$B$7:$R$2700,4,0)</f>
        <v>24.8096</v>
      </c>
      <c r="D20" s="65">
        <f>VLOOKUP($A20,'Return Data'!$B$7:$R$2700,9,0)</f>
        <v>8.9314999999999998</v>
      </c>
      <c r="E20" s="66">
        <f t="shared" si="0"/>
        <v>12</v>
      </c>
      <c r="F20" s="65">
        <f>VLOOKUP($A20,'Return Data'!$B$7:$R$2700,10,0)</f>
        <v>8.4957999999999991</v>
      </c>
      <c r="G20" s="66">
        <f t="shared" si="1"/>
        <v>16</v>
      </c>
      <c r="H20" s="65">
        <f>VLOOKUP($A20,'Return Data'!$B$7:$R$2700,11,0)</f>
        <v>12.208500000000001</v>
      </c>
      <c r="I20" s="66">
        <f t="shared" si="2"/>
        <v>10</v>
      </c>
      <c r="J20" s="65">
        <f>VLOOKUP($A20,'Return Data'!$B$7:$R$2700,12,0)</f>
        <v>8.0693999999999999</v>
      </c>
      <c r="K20" s="66">
        <f t="shared" si="3"/>
        <v>9</v>
      </c>
      <c r="L20" s="65">
        <f>VLOOKUP($A20,'Return Data'!$B$7:$R$2700,13,0)</f>
        <v>7.6740000000000004</v>
      </c>
      <c r="M20" s="66">
        <f t="shared" si="5"/>
        <v>8</v>
      </c>
      <c r="N20" s="65">
        <f>VLOOKUP($A20,'Return Data'!$B$7:$R$2700,17,0)</f>
        <v>8.8422999999999998</v>
      </c>
      <c r="O20" s="66">
        <f t="shared" si="6"/>
        <v>4</v>
      </c>
      <c r="P20" s="65">
        <f>VLOOKUP($A20,'Return Data'!$B$7:$R$2700,14,0)</f>
        <v>8.0416000000000007</v>
      </c>
      <c r="Q20" s="66">
        <f t="shared" si="7"/>
        <v>3</v>
      </c>
      <c r="R20" s="65">
        <f>VLOOKUP($A20,'Return Data'!$B$7:$R$2700,16,0)</f>
        <v>9.2711000000000006</v>
      </c>
      <c r="S20" s="67">
        <f t="shared" si="4"/>
        <v>4</v>
      </c>
    </row>
    <row r="21" spans="1:19" x14ac:dyDescent="0.3">
      <c r="A21" s="82" t="s">
        <v>699</v>
      </c>
      <c r="B21" s="64">
        <f>VLOOKUP($A21,'Return Data'!$B$7:$R$2700,3,0)</f>
        <v>44174</v>
      </c>
      <c r="C21" s="65">
        <f>VLOOKUP($A21,'Return Data'!$B$7:$R$2700,4,0)</f>
        <v>23.119599999999998</v>
      </c>
      <c r="D21" s="65">
        <f>VLOOKUP($A21,'Return Data'!$B$7:$R$2700,9,0)</f>
        <v>5.5296000000000003</v>
      </c>
      <c r="E21" s="66">
        <f t="shared" si="0"/>
        <v>17</v>
      </c>
      <c r="F21" s="65">
        <f>VLOOKUP($A21,'Return Data'!$B$7:$R$2700,10,0)</f>
        <v>12.049799999999999</v>
      </c>
      <c r="G21" s="66">
        <f t="shared" si="1"/>
        <v>8</v>
      </c>
      <c r="H21" s="65">
        <f>VLOOKUP($A21,'Return Data'!$B$7:$R$2700,11,0)</f>
        <v>16.614699999999999</v>
      </c>
      <c r="I21" s="66">
        <f t="shared" si="2"/>
        <v>1</v>
      </c>
      <c r="J21" s="65">
        <f>VLOOKUP($A21,'Return Data'!$B$7:$R$2700,12,0)</f>
        <v>4.2914000000000003</v>
      </c>
      <c r="K21" s="66">
        <f t="shared" si="3"/>
        <v>17</v>
      </c>
      <c r="L21" s="65">
        <f>VLOOKUP($A21,'Return Data'!$B$7:$R$2700,13,0)</f>
        <v>6.2295999999999996</v>
      </c>
      <c r="M21" s="66">
        <f t="shared" si="5"/>
        <v>10</v>
      </c>
      <c r="N21" s="65">
        <f>VLOOKUP($A21,'Return Data'!$B$7:$R$2700,17,0)</f>
        <v>4.6050000000000004</v>
      </c>
      <c r="O21" s="66">
        <f t="shared" si="6"/>
        <v>9</v>
      </c>
      <c r="P21" s="65">
        <f>VLOOKUP($A21,'Return Data'!$B$7:$R$2700,14,0)</f>
        <v>4.9273999999999996</v>
      </c>
      <c r="Q21" s="66">
        <f t="shared" si="7"/>
        <v>8</v>
      </c>
      <c r="R21" s="65">
        <f>VLOOKUP($A21,'Return Data'!$B$7:$R$2700,16,0)</f>
        <v>7.6589</v>
      </c>
      <c r="S21" s="67">
        <f t="shared" si="4"/>
        <v>10</v>
      </c>
    </row>
    <row r="22" spans="1:19" x14ac:dyDescent="0.3">
      <c r="A22" s="82" t="s">
        <v>700</v>
      </c>
      <c r="B22" s="64">
        <f>VLOOKUP($A22,'Return Data'!$B$7:$R$2700,3,0)</f>
        <v>44174</v>
      </c>
      <c r="C22" s="65">
        <f>VLOOKUP($A22,'Return Data'!$B$7:$R$2700,4,0)</f>
        <v>11.847099999999999</v>
      </c>
      <c r="D22" s="65">
        <f>VLOOKUP($A22,'Return Data'!$B$7:$R$2700,9,0)</f>
        <v>5.0012999999999996</v>
      </c>
      <c r="E22" s="66">
        <f t="shared" si="0"/>
        <v>18</v>
      </c>
      <c r="F22" s="65">
        <f>VLOOKUP($A22,'Return Data'!$B$7:$R$2700,10,0)</f>
        <v>6.9786000000000001</v>
      </c>
      <c r="G22" s="66">
        <f t="shared" si="1"/>
        <v>18</v>
      </c>
      <c r="H22" s="65">
        <f>VLOOKUP($A22,'Return Data'!$B$7:$R$2700,11,0)</f>
        <v>7.1662999999999997</v>
      </c>
      <c r="I22" s="66">
        <f t="shared" si="2"/>
        <v>17</v>
      </c>
      <c r="J22" s="65">
        <f>VLOOKUP($A22,'Return Data'!$B$7:$R$2700,12,0)</f>
        <v>5.9438000000000004</v>
      </c>
      <c r="K22" s="66">
        <f t="shared" si="3"/>
        <v>12</v>
      </c>
      <c r="L22" s="65">
        <f>VLOOKUP($A22,'Return Data'!$B$7:$R$2700,13,0)</f>
        <v>7.0335000000000001</v>
      </c>
      <c r="M22" s="66">
        <f t="shared" si="5"/>
        <v>9</v>
      </c>
      <c r="N22" s="65">
        <f>VLOOKUP($A22,'Return Data'!$B$7:$R$2700,17,0)</f>
        <v>7.8211000000000004</v>
      </c>
      <c r="O22" s="66">
        <f t="shared" si="6"/>
        <v>6</v>
      </c>
      <c r="P22" s="65"/>
      <c r="Q22" s="66"/>
      <c r="R22" s="65">
        <f>VLOOKUP($A22,'Return Data'!$B$7:$R$2700,16,0)</f>
        <v>7.6242999999999999</v>
      </c>
      <c r="S22" s="67">
        <f t="shared" si="4"/>
        <v>11</v>
      </c>
    </row>
    <row r="23" spans="1:19" x14ac:dyDescent="0.3">
      <c r="A23" s="82" t="s">
        <v>703</v>
      </c>
      <c r="B23" s="64">
        <f>VLOOKUP($A23,'Return Data'!$B$7:$R$2700,3,0)</f>
        <v>44174</v>
      </c>
      <c r="C23" s="65">
        <f>VLOOKUP($A23,'Return Data'!$B$7:$R$2700,4,0)</f>
        <v>25.671199999999999</v>
      </c>
      <c r="D23" s="65">
        <f>VLOOKUP($A23,'Return Data'!$B$7:$R$2700,9,0)</f>
        <v>11.182600000000001</v>
      </c>
      <c r="E23" s="66">
        <f t="shared" si="0"/>
        <v>6</v>
      </c>
      <c r="F23" s="65">
        <f>VLOOKUP($A23,'Return Data'!$B$7:$R$2700,10,0)</f>
        <v>12.953200000000001</v>
      </c>
      <c r="G23" s="66">
        <f t="shared" si="1"/>
        <v>5</v>
      </c>
      <c r="H23" s="65">
        <f>VLOOKUP($A23,'Return Data'!$B$7:$R$2700,11,0)</f>
        <v>12.0634</v>
      </c>
      <c r="I23" s="66">
        <f t="shared" si="2"/>
        <v>11</v>
      </c>
      <c r="J23" s="65">
        <f>VLOOKUP($A23,'Return Data'!$B$7:$R$2700,12,0)</f>
        <v>8.0957000000000008</v>
      </c>
      <c r="K23" s="66">
        <f t="shared" si="3"/>
        <v>8</v>
      </c>
      <c r="L23" s="65">
        <f>VLOOKUP($A23,'Return Data'!$B$7:$R$2700,13,0)</f>
        <v>-5.2286000000000001</v>
      </c>
      <c r="M23" s="66">
        <f t="shared" si="5"/>
        <v>17</v>
      </c>
      <c r="N23" s="65">
        <f>VLOOKUP($A23,'Return Data'!$B$7:$R$2700,17,0)</f>
        <v>-1.3359000000000001</v>
      </c>
      <c r="O23" s="66">
        <f t="shared" si="6"/>
        <v>16</v>
      </c>
      <c r="P23" s="65">
        <f>VLOOKUP($A23,'Return Data'!$B$7:$R$2700,14,0)</f>
        <v>1.0835999999999999</v>
      </c>
      <c r="Q23" s="66">
        <f>RANK(P23,P$8:P$30,0)</f>
        <v>15</v>
      </c>
      <c r="R23" s="65">
        <f>VLOOKUP($A23,'Return Data'!$B$7:$R$2700,16,0)</f>
        <v>6.5566000000000004</v>
      </c>
      <c r="S23" s="67">
        <f t="shared" si="4"/>
        <v>15</v>
      </c>
    </row>
    <row r="24" spans="1:19" x14ac:dyDescent="0.3">
      <c r="A24" s="82" t="s">
        <v>705</v>
      </c>
      <c r="B24" s="64">
        <f>VLOOKUP($A24,'Return Data'!$B$7:$R$2700,3,0)</f>
        <v>44174</v>
      </c>
      <c r="C24" s="65">
        <f>VLOOKUP($A24,'Return Data'!$B$7:$R$2700,4,0)</f>
        <v>0.1593</v>
      </c>
      <c r="D24" s="65">
        <f>VLOOKUP($A24,'Return Data'!$B$7:$R$2700,9,0)</f>
        <v>8.4597999999999995</v>
      </c>
      <c r="E24" s="66">
        <f t="shared" si="0"/>
        <v>14</v>
      </c>
      <c r="F24" s="65">
        <f>VLOOKUP($A24,'Return Data'!$B$7:$R$2700,10,0)</f>
        <v>-8.8641000000000005</v>
      </c>
      <c r="G24" s="66">
        <f t="shared" si="1"/>
        <v>22</v>
      </c>
      <c r="H24" s="65">
        <f>VLOOKUP($A24,'Return Data'!$B$7:$R$2700,11,0)</f>
        <v>0.12529999999999999</v>
      </c>
      <c r="I24" s="66">
        <f t="shared" si="2"/>
        <v>19</v>
      </c>
      <c r="J24" s="65"/>
      <c r="K24" s="66"/>
      <c r="L24" s="65"/>
      <c r="M24" s="66"/>
      <c r="N24" s="65"/>
      <c r="O24" s="66"/>
      <c r="P24" s="65"/>
      <c r="Q24" s="66"/>
      <c r="R24" s="65">
        <f>VLOOKUP($A24,'Return Data'!$B$7:$R$2700,16,0)</f>
        <v>3.6665999999999999</v>
      </c>
      <c r="S24" s="67">
        <f t="shared" si="4"/>
        <v>18</v>
      </c>
    </row>
    <row r="25" spans="1:19" x14ac:dyDescent="0.3">
      <c r="A25" s="82" t="s">
        <v>708</v>
      </c>
      <c r="B25" s="64">
        <f>VLOOKUP($A25,'Return Data'!$B$7:$R$2700,3,0)</f>
        <v>44174</v>
      </c>
      <c r="C25" s="65">
        <f>VLOOKUP($A25,'Return Data'!$B$7:$R$2700,4,0)</f>
        <v>15.144600000000001</v>
      </c>
      <c r="D25" s="65">
        <f>VLOOKUP($A25,'Return Data'!$B$7:$R$2700,9,0)</f>
        <v>13.705500000000001</v>
      </c>
      <c r="E25" s="66">
        <f t="shared" si="0"/>
        <v>3</v>
      </c>
      <c r="F25" s="65">
        <f>VLOOKUP($A25,'Return Data'!$B$7:$R$2700,10,0)</f>
        <v>12.620900000000001</v>
      </c>
      <c r="G25" s="66">
        <f t="shared" si="1"/>
        <v>7</v>
      </c>
      <c r="H25" s="65">
        <f>VLOOKUP($A25,'Return Data'!$B$7:$R$2700,11,0)</f>
        <v>8.4524000000000008</v>
      </c>
      <c r="I25" s="66">
        <f t="shared" si="2"/>
        <v>16</v>
      </c>
      <c r="J25" s="65">
        <f>VLOOKUP($A25,'Return Data'!$B$7:$R$2700,12,0)</f>
        <v>4.3612000000000002</v>
      </c>
      <c r="K25" s="66">
        <f>RANK(J25,J$8:J$30,0)</f>
        <v>16</v>
      </c>
      <c r="L25" s="65">
        <f>VLOOKUP($A25,'Return Data'!$B$7:$R$2700,13,0)</f>
        <v>-1.6080000000000001</v>
      </c>
      <c r="M25" s="66">
        <f>RANK(L25,L$8:L$30,0)</f>
        <v>15</v>
      </c>
      <c r="N25" s="65">
        <f>VLOOKUP($A25,'Return Data'!$B$7:$R$2700,17,0)</f>
        <v>1.3206</v>
      </c>
      <c r="O25" s="66">
        <f>RANK(N25,N$8:N$30,0)</f>
        <v>14</v>
      </c>
      <c r="P25" s="65">
        <f>VLOOKUP($A25,'Return Data'!$B$7:$R$2700,14,0)</f>
        <v>2.6815000000000002</v>
      </c>
      <c r="Q25" s="66">
        <f>RANK(P25,P$8:P$30,0)</f>
        <v>13</v>
      </c>
      <c r="R25" s="65">
        <f>VLOOKUP($A25,'Return Data'!$B$7:$R$2700,16,0)</f>
        <v>6.9237000000000002</v>
      </c>
      <c r="S25" s="67">
        <f t="shared" si="4"/>
        <v>13</v>
      </c>
    </row>
    <row r="26" spans="1:19" x14ac:dyDescent="0.3">
      <c r="A26" s="82" t="s">
        <v>714</v>
      </c>
      <c r="B26" s="64">
        <f>VLOOKUP($A26,'Return Data'!$B$7:$R$2700,3,0)</f>
        <v>44174</v>
      </c>
      <c r="C26" s="65">
        <f>VLOOKUP($A26,'Return Data'!$B$7:$R$2700,4,0)</f>
        <v>35.617400000000004</v>
      </c>
      <c r="D26" s="65">
        <f>VLOOKUP($A26,'Return Data'!$B$7:$R$2700,9,0)</f>
        <v>9.1859999999999999</v>
      </c>
      <c r="E26" s="66">
        <f t="shared" si="0"/>
        <v>11</v>
      </c>
      <c r="F26" s="65">
        <f>VLOOKUP($A26,'Return Data'!$B$7:$R$2700,10,0)</f>
        <v>12.981400000000001</v>
      </c>
      <c r="G26" s="66">
        <f t="shared" si="1"/>
        <v>4</v>
      </c>
      <c r="H26" s="65">
        <f>VLOOKUP($A26,'Return Data'!$B$7:$R$2700,11,0)</f>
        <v>13.100899999999999</v>
      </c>
      <c r="I26" s="66">
        <f t="shared" si="2"/>
        <v>9</v>
      </c>
      <c r="J26" s="65">
        <f>VLOOKUP($A26,'Return Data'!$B$7:$R$2700,12,0)</f>
        <v>9.9315999999999995</v>
      </c>
      <c r="K26" s="66">
        <f>RANK(J26,J$8:J$30,0)</f>
        <v>4</v>
      </c>
      <c r="L26" s="65">
        <f>VLOOKUP($A26,'Return Data'!$B$7:$R$2700,13,0)</f>
        <v>10.5587</v>
      </c>
      <c r="M26" s="66">
        <f>RANK(L26,L$8:L$30,0)</f>
        <v>3</v>
      </c>
      <c r="N26" s="65">
        <f>VLOOKUP($A26,'Return Data'!$B$7:$R$2700,17,0)</f>
        <v>8.82</v>
      </c>
      <c r="O26" s="66">
        <f>RANK(N26,N$8:N$30,0)</f>
        <v>5</v>
      </c>
      <c r="P26" s="65">
        <f>VLOOKUP($A26,'Return Data'!$B$7:$R$2700,14,0)</f>
        <v>8.0136000000000003</v>
      </c>
      <c r="Q26" s="66">
        <f>RANK(P26,P$8:P$30,0)</f>
        <v>4</v>
      </c>
      <c r="R26" s="65">
        <f>VLOOKUP($A26,'Return Data'!$B$7:$R$2700,16,0)</f>
        <v>9.4344000000000001</v>
      </c>
      <c r="S26" s="67">
        <f t="shared" si="4"/>
        <v>3</v>
      </c>
    </row>
    <row r="27" spans="1:19" x14ac:dyDescent="0.3">
      <c r="A27" s="82" t="s">
        <v>717</v>
      </c>
      <c r="B27" s="64">
        <f>VLOOKUP($A27,'Return Data'!$B$7:$R$2700,3,0)</f>
        <v>44174</v>
      </c>
      <c r="C27" s="65">
        <f>VLOOKUP($A27,'Return Data'!$B$7:$R$2700,4,0)</f>
        <v>27.6676</v>
      </c>
      <c r="D27" s="65">
        <f>VLOOKUP($A27,'Return Data'!$B$7:$R$2700,9,0)</f>
        <v>2.9887999999999999</v>
      </c>
      <c r="E27" s="66">
        <f t="shared" si="0"/>
        <v>21</v>
      </c>
      <c r="F27" s="65">
        <f>VLOOKUP($A27,'Return Data'!$B$7:$R$2700,10,0)</f>
        <v>3.8123999999999998</v>
      </c>
      <c r="G27" s="66">
        <f t="shared" si="1"/>
        <v>20</v>
      </c>
      <c r="H27" s="65">
        <f>VLOOKUP($A27,'Return Data'!$B$7:$R$2700,11,0)</f>
        <v>5.1013999999999999</v>
      </c>
      <c r="I27" s="66">
        <f t="shared" si="2"/>
        <v>18</v>
      </c>
      <c r="J27" s="65">
        <f>VLOOKUP($A27,'Return Data'!$B$7:$R$2700,12,0)</f>
        <v>5.4455</v>
      </c>
      <c r="K27" s="66">
        <f>RANK(J27,J$8:J$30,0)</f>
        <v>13</v>
      </c>
      <c r="L27" s="65">
        <f>VLOOKUP($A27,'Return Data'!$B$7:$R$2700,13,0)</f>
        <v>5.8315999999999999</v>
      </c>
      <c r="M27" s="66">
        <f>RANK(L27,L$8:L$30,0)</f>
        <v>11</v>
      </c>
      <c r="N27" s="65">
        <f>VLOOKUP($A27,'Return Data'!$B$7:$R$2700,17,0)</f>
        <v>0.1293</v>
      </c>
      <c r="O27" s="66">
        <f>RANK(N27,N$8:N$30,0)</f>
        <v>15</v>
      </c>
      <c r="P27" s="65">
        <f>VLOOKUP($A27,'Return Data'!$B$7:$R$2700,14,0)</f>
        <v>2.5474000000000001</v>
      </c>
      <c r="Q27" s="66">
        <f>RANK(P27,P$8:P$30,0)</f>
        <v>14</v>
      </c>
      <c r="R27" s="65">
        <f>VLOOKUP($A27,'Return Data'!$B$7:$R$2700,16,0)</f>
        <v>5.4372999999999996</v>
      </c>
      <c r="S27" s="67">
        <f t="shared" si="4"/>
        <v>16</v>
      </c>
    </row>
    <row r="28" spans="1:19" x14ac:dyDescent="0.3">
      <c r="A28" s="82" t="s">
        <v>720</v>
      </c>
      <c r="B28" s="64">
        <f>VLOOKUP($A28,'Return Data'!$B$7:$R$2700,3,0)</f>
        <v>44174</v>
      </c>
      <c r="C28" s="65">
        <f>VLOOKUP($A28,'Return Data'!$B$7:$R$2700,4,0)</f>
        <v>0.15989999999999999</v>
      </c>
      <c r="D28" s="65">
        <f>VLOOKUP($A28,'Return Data'!$B$7:$R$2700,9,0)</f>
        <v>0</v>
      </c>
      <c r="E28" s="66">
        <f t="shared" si="0"/>
        <v>22</v>
      </c>
      <c r="F28" s="65">
        <f>VLOOKUP($A28,'Return Data'!$B$7:$R$2700,10,0)</f>
        <v>-77.181200000000004</v>
      </c>
      <c r="G28" s="66">
        <f t="shared" si="1"/>
        <v>23</v>
      </c>
      <c r="H28" s="65">
        <f>VLOOKUP($A28,'Return Data'!$B$7:$R$2700,11,0)</f>
        <v>-38.3797</v>
      </c>
      <c r="I28" s="66">
        <f t="shared" si="2"/>
        <v>22</v>
      </c>
      <c r="J28" s="65">
        <f>VLOOKUP($A28,'Return Data'!$B$7:$R$2700,12,0)</f>
        <v>-25.539899999999999</v>
      </c>
      <c r="K28" s="66">
        <f>RANK(J28,J$8:J$30,0)</f>
        <v>19</v>
      </c>
      <c r="L28" s="65">
        <f>VLOOKUP($A28,'Return Data'!$B$7:$R$2700,13,0)</f>
        <v>-40.247799999999998</v>
      </c>
      <c r="M28" s="66">
        <f>RANK(L28,L$8:L$30,0)</f>
        <v>19</v>
      </c>
      <c r="N28" s="65"/>
      <c r="O28" s="66"/>
      <c r="P28" s="65"/>
      <c r="Q28" s="66"/>
      <c r="R28" s="65">
        <f>VLOOKUP($A28,'Return Data'!$B$7:$R$2700,16,0)</f>
        <v>-34.039499999999997</v>
      </c>
      <c r="S28" s="67">
        <f t="shared" si="4"/>
        <v>22</v>
      </c>
    </row>
    <row r="29" spans="1:19" x14ac:dyDescent="0.3">
      <c r="A29" s="82" t="s">
        <v>722</v>
      </c>
      <c r="B29" s="64">
        <f>VLOOKUP($A29,'Return Data'!$B$7:$R$2700,3,0)</f>
        <v>44174</v>
      </c>
      <c r="C29" s="65">
        <f>VLOOKUP($A29,'Return Data'!$B$7:$R$2700,4,0)</f>
        <v>0.79649999999999999</v>
      </c>
      <c r="D29" s="65">
        <f>VLOOKUP($A29,'Return Data'!$B$7:$R$2700,9,0)</f>
        <v>8.4597999999999995</v>
      </c>
      <c r="E29" s="66">
        <f t="shared" si="0"/>
        <v>14</v>
      </c>
      <c r="F29" s="65">
        <f>VLOOKUP($A29,'Return Data'!$B$7:$R$2700,10,0)</f>
        <v>8.5898000000000003</v>
      </c>
      <c r="G29" s="66">
        <f t="shared" si="1"/>
        <v>15</v>
      </c>
      <c r="H29" s="65">
        <f>VLOOKUP($A29,'Return Data'!$B$7:$R$2700,11,0)</f>
        <v>-97.381600000000006</v>
      </c>
      <c r="I29" s="66">
        <f t="shared" si="2"/>
        <v>23</v>
      </c>
      <c r="J29" s="65"/>
      <c r="K29" s="66"/>
      <c r="L29" s="65"/>
      <c r="M29" s="66"/>
      <c r="N29" s="65"/>
      <c r="O29" s="66"/>
      <c r="P29" s="65"/>
      <c r="Q29" s="66"/>
      <c r="R29" s="65">
        <f>VLOOKUP($A29,'Return Data'!$B$7:$R$2700,16,0)</f>
        <v>-58.587899999999998</v>
      </c>
      <c r="S29" s="67">
        <f t="shared" si="4"/>
        <v>23</v>
      </c>
    </row>
    <row r="30" spans="1:19" x14ac:dyDescent="0.3">
      <c r="A30" s="82" t="s">
        <v>724</v>
      </c>
      <c r="B30" s="64">
        <f>VLOOKUP($A30,'Return Data'!$B$7:$R$2700,3,0)</f>
        <v>44174</v>
      </c>
      <c r="C30" s="65">
        <f>VLOOKUP($A30,'Return Data'!$B$7:$R$2700,4,0)</f>
        <v>12.312200000000001</v>
      </c>
      <c r="D30" s="65">
        <f>VLOOKUP($A30,'Return Data'!$B$7:$R$2700,9,0)</f>
        <v>8.7085000000000008</v>
      </c>
      <c r="E30" s="66">
        <f t="shared" si="0"/>
        <v>13</v>
      </c>
      <c r="F30" s="65">
        <f>VLOOKUP($A30,'Return Data'!$B$7:$R$2700,10,0)</f>
        <v>11.301299999999999</v>
      </c>
      <c r="G30" s="66">
        <f t="shared" si="1"/>
        <v>11</v>
      </c>
      <c r="H30" s="65">
        <f>VLOOKUP($A30,'Return Data'!$B$7:$R$2700,11,0)</f>
        <v>-9.9125999999999994</v>
      </c>
      <c r="I30" s="66">
        <f t="shared" si="2"/>
        <v>21</v>
      </c>
      <c r="J30" s="65">
        <f>VLOOKUP($A30,'Return Data'!$B$7:$R$2700,12,0)</f>
        <v>-4.6519000000000004</v>
      </c>
      <c r="K30" s="66">
        <f>RANK(J30,J$8:J$30,0)</f>
        <v>18</v>
      </c>
      <c r="L30" s="65">
        <f>VLOOKUP($A30,'Return Data'!$B$7:$R$2700,13,0)</f>
        <v>-27.0425</v>
      </c>
      <c r="M30" s="66">
        <f>RANK(L30,L$8:L$30,0)</f>
        <v>18</v>
      </c>
      <c r="N30" s="65">
        <f>VLOOKUP($A30,'Return Data'!$B$7:$R$2700,17,0)</f>
        <v>-16.1616</v>
      </c>
      <c r="O30" s="66">
        <f>RANK(N30,N$8:N$30,0)</f>
        <v>18</v>
      </c>
      <c r="P30" s="65">
        <f>VLOOKUP($A30,'Return Data'!$B$7:$R$2700,14,0)</f>
        <v>-9.3800000000000008</v>
      </c>
      <c r="Q30" s="66">
        <f>RANK(P30,P$8:P$30,0)</f>
        <v>17</v>
      </c>
      <c r="R30" s="65">
        <f>VLOOKUP($A30,'Return Data'!$B$7:$R$2700,16,0)</f>
        <v>2.496</v>
      </c>
      <c r="S30" s="67">
        <f t="shared" si="4"/>
        <v>19</v>
      </c>
    </row>
    <row r="31" spans="1:19" x14ac:dyDescent="0.3">
      <c r="A31" s="83"/>
      <c r="B31" s="84"/>
      <c r="C31" s="84"/>
      <c r="D31" s="85"/>
      <c r="E31" s="84"/>
      <c r="F31" s="85"/>
      <c r="G31" s="84"/>
      <c r="H31" s="85"/>
      <c r="I31" s="84"/>
      <c r="J31" s="85"/>
      <c r="K31" s="84"/>
      <c r="L31" s="85"/>
      <c r="M31" s="84"/>
      <c r="N31" s="85"/>
      <c r="O31" s="84"/>
      <c r="P31" s="85"/>
      <c r="Q31" s="84"/>
      <c r="R31" s="85"/>
      <c r="S31" s="86"/>
    </row>
    <row r="32" spans="1:19" x14ac:dyDescent="0.3">
      <c r="A32" s="87" t="s">
        <v>27</v>
      </c>
      <c r="B32" s="88"/>
      <c r="C32" s="88"/>
      <c r="D32" s="89">
        <f>AVERAGE(D8:D30)</f>
        <v>8.8171652173913042</v>
      </c>
      <c r="E32" s="88"/>
      <c r="F32" s="89">
        <f>AVERAGE(F8:F30)</f>
        <v>6.0446739130434795</v>
      </c>
      <c r="G32" s="88"/>
      <c r="H32" s="89">
        <f>AVERAGE(H8:H30)</f>
        <v>3.1749782608695667</v>
      </c>
      <c r="I32" s="88"/>
      <c r="J32" s="89">
        <f>AVERAGE(J8:J30)</f>
        <v>0.16780952380952391</v>
      </c>
      <c r="K32" s="88"/>
      <c r="L32" s="89">
        <f>AVERAGE(L8:L30)</f>
        <v>-0.85786999999999958</v>
      </c>
      <c r="M32" s="88"/>
      <c r="N32" s="89">
        <f>AVERAGE(N8:N30)</f>
        <v>1.1403263157894739</v>
      </c>
      <c r="O32" s="88"/>
      <c r="P32" s="89">
        <f>AVERAGE(P8:P30)</f>
        <v>2.1598166666666665</v>
      </c>
      <c r="Q32" s="88"/>
      <c r="R32" s="89">
        <f>AVERAGE(R8:R30)</f>
        <v>0.35467826086956583</v>
      </c>
      <c r="S32" s="90"/>
    </row>
    <row r="33" spans="1:19" x14ac:dyDescent="0.3">
      <c r="A33" s="87" t="s">
        <v>28</v>
      </c>
      <c r="B33" s="88"/>
      <c r="C33" s="88"/>
      <c r="D33" s="89">
        <f>MIN(D8:D30)</f>
        <v>0</v>
      </c>
      <c r="E33" s="88"/>
      <c r="F33" s="89">
        <f>MIN(F8:F30)</f>
        <v>-77.181200000000004</v>
      </c>
      <c r="G33" s="88"/>
      <c r="H33" s="89">
        <f>MIN(H8:H30)</f>
        <v>-97.381600000000006</v>
      </c>
      <c r="I33" s="88"/>
      <c r="J33" s="89">
        <f>MIN(J8:J30)</f>
        <v>-63.119399999999999</v>
      </c>
      <c r="K33" s="88"/>
      <c r="L33" s="89">
        <f>MIN(L8:L30)</f>
        <v>-44.399799999999999</v>
      </c>
      <c r="M33" s="88"/>
      <c r="N33" s="89">
        <f>MIN(N8:N30)</f>
        <v>-44.371200000000002</v>
      </c>
      <c r="O33" s="88"/>
      <c r="P33" s="89">
        <f>MIN(P8:P30)</f>
        <v>-32.629600000000003</v>
      </c>
      <c r="Q33" s="88"/>
      <c r="R33" s="89">
        <f>MIN(R8:R30)</f>
        <v>-58.587899999999998</v>
      </c>
      <c r="S33" s="90"/>
    </row>
    <row r="34" spans="1:19" ht="15" thickBot="1" x14ac:dyDescent="0.35">
      <c r="A34" s="91" t="s">
        <v>29</v>
      </c>
      <c r="B34" s="92"/>
      <c r="C34" s="92"/>
      <c r="D34" s="93">
        <f>MAX(D8:D30)</f>
        <v>26.424399999999999</v>
      </c>
      <c r="E34" s="92"/>
      <c r="F34" s="93">
        <f>MAX(F8:F30)</f>
        <v>23.079000000000001</v>
      </c>
      <c r="G34" s="92"/>
      <c r="H34" s="93">
        <f>MAX(H8:H30)</f>
        <v>16.614699999999999</v>
      </c>
      <c r="I34" s="92"/>
      <c r="J34" s="93">
        <f>MAX(J8:J30)</f>
        <v>11.7072</v>
      </c>
      <c r="K34" s="92"/>
      <c r="L34" s="93">
        <f>MAX(L8:L30)</f>
        <v>11.061400000000001</v>
      </c>
      <c r="M34" s="92"/>
      <c r="N34" s="93">
        <f>MAX(N8:N30)</f>
        <v>10.367000000000001</v>
      </c>
      <c r="O34" s="92"/>
      <c r="P34" s="93">
        <f>MAX(P8:P30)</f>
        <v>9.2898999999999994</v>
      </c>
      <c r="Q34" s="92"/>
      <c r="R34" s="93">
        <f>MAX(R8:R30)</f>
        <v>9.8903999999999996</v>
      </c>
      <c r="S34" s="94"/>
    </row>
    <row r="35" spans="1:19" x14ac:dyDescent="0.3">
      <c r="A35" s="112" t="s">
        <v>433</v>
      </c>
    </row>
    <row r="36" spans="1:19" x14ac:dyDescent="0.3">
      <c r="A36" s="14" t="s">
        <v>340</v>
      </c>
    </row>
  </sheetData>
  <sheetProtection algorithmName="SHA-512" hashValue="/0TqZKZQVNdBCUn1h97cXrf7iLT0nL4iAnZkj7gQh6u8WBi/qGNIGckEEzhYjoakyl/AYHD/g3szE7U94Iuf4A==" saltValue="Z9maozRWiAr8cE088qSzK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4F4BEA9-8420-40E5-8BBC-B3484C01B2FF}"/>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1C5A5-2943-4874-92FF-98B31E8FE1A4}">
  <sheetPr codeName="Sheet56"/>
  <dimension ref="A1:S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1694</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665</v>
      </c>
      <c r="B8" s="64">
        <f>VLOOKUP($A8,'Return Data'!$B$7:$R$2700,3,0)</f>
        <v>44174</v>
      </c>
      <c r="C8" s="65">
        <f>VLOOKUP($A8,'Return Data'!$B$7:$R$2700,4,0)</f>
        <v>14.974</v>
      </c>
      <c r="D8" s="65">
        <f>VLOOKUP($A8,'Return Data'!$B$7:$R$2700,9,0)</f>
        <v>14.2957</v>
      </c>
      <c r="E8" s="66">
        <f t="shared" ref="E8:E30" si="0">RANK(D8,D$8:D$30,0)</f>
        <v>2</v>
      </c>
      <c r="F8" s="65">
        <f>VLOOKUP($A8,'Return Data'!$B$7:$R$2700,10,0)</f>
        <v>10.966200000000001</v>
      </c>
      <c r="G8" s="66">
        <f t="shared" ref="G8:G30" si="1">RANK(F8,F$8:F$30,0)</f>
        <v>9</v>
      </c>
      <c r="H8" s="65">
        <f>VLOOKUP($A8,'Return Data'!$B$7:$R$2700,11,0)</f>
        <v>14.5473</v>
      </c>
      <c r="I8" s="66">
        <f t="shared" ref="I8:I30" si="2">RANK(H8,H$8:H$30,0)</f>
        <v>3</v>
      </c>
      <c r="J8" s="65">
        <f>VLOOKUP($A8,'Return Data'!$B$7:$R$2700,12,0)</f>
        <v>8.9497</v>
      </c>
      <c r="K8" s="66">
        <f t="shared" ref="K8:K23" si="3">RANK(J8,J$8:J$30,0)</f>
        <v>5</v>
      </c>
      <c r="L8" s="65">
        <f>VLOOKUP($A8,'Return Data'!$B$7:$R$2700,13,0)</f>
        <v>9.0673999999999992</v>
      </c>
      <c r="M8" s="66">
        <f>RANK(L8,L$8:L$30,0)</f>
        <v>4</v>
      </c>
      <c r="N8" s="65">
        <f>VLOOKUP($A8,'Return Data'!$B$7:$R$2700,17,0)</f>
        <v>5.5963000000000003</v>
      </c>
      <c r="O8" s="66">
        <f>RANK(N8,N$8:N$30,0)</f>
        <v>8</v>
      </c>
      <c r="P8" s="65">
        <f>VLOOKUP($A8,'Return Data'!$B$7:$R$2700,14,0)</f>
        <v>5.6840999999999999</v>
      </c>
      <c r="Q8" s="66">
        <f>RANK(P8,P$8:P$30,0)</f>
        <v>7</v>
      </c>
      <c r="R8" s="65">
        <f>VLOOKUP($A8,'Return Data'!$B$7:$R$2700,16,0)</f>
        <v>7.3906999999999998</v>
      </c>
      <c r="S8" s="67">
        <f t="shared" ref="S8:S30" si="4">RANK(R8,R$8:R$30,0)</f>
        <v>7</v>
      </c>
    </row>
    <row r="9" spans="1:19" x14ac:dyDescent="0.3">
      <c r="A9" s="82" t="s">
        <v>667</v>
      </c>
      <c r="B9" s="64">
        <f>VLOOKUP($A9,'Return Data'!$B$7:$R$2700,3,0)</f>
        <v>44174</v>
      </c>
      <c r="C9" s="65">
        <f>VLOOKUP($A9,'Return Data'!$B$7:$R$2700,4,0)</f>
        <v>0.39800000000000002</v>
      </c>
      <c r="D9" s="65">
        <f>VLOOKUP($A9,'Return Data'!$B$7:$R$2700,9,0)</f>
        <v>0</v>
      </c>
      <c r="E9" s="66">
        <f t="shared" si="0"/>
        <v>22</v>
      </c>
      <c r="F9" s="65">
        <f>VLOOKUP($A9,'Return Data'!$B$7:$R$2700,10,0)</f>
        <v>0</v>
      </c>
      <c r="G9" s="66">
        <f t="shared" si="1"/>
        <v>21</v>
      </c>
      <c r="H9" s="65">
        <f>VLOOKUP($A9,'Return Data'!$B$7:$R$2700,11,0)</f>
        <v>0</v>
      </c>
      <c r="I9" s="66">
        <f t="shared" si="2"/>
        <v>20</v>
      </c>
      <c r="J9" s="65">
        <f>VLOOKUP($A9,'Return Data'!$B$7:$R$2700,12,0)</f>
        <v>-34.410800000000002</v>
      </c>
      <c r="K9" s="66">
        <f t="shared" si="3"/>
        <v>20</v>
      </c>
      <c r="L9" s="65"/>
      <c r="M9" s="66"/>
      <c r="N9" s="65"/>
      <c r="O9" s="66"/>
      <c r="P9" s="65"/>
      <c r="Q9" s="66"/>
      <c r="R9" s="65">
        <f>VLOOKUP($A9,'Return Data'!$B$7:$R$2700,16,0)</f>
        <v>-23.103899999999999</v>
      </c>
      <c r="S9" s="67">
        <f t="shared" si="4"/>
        <v>21</v>
      </c>
    </row>
    <row r="10" spans="1:19" x14ac:dyDescent="0.3">
      <c r="A10" s="82" t="s">
        <v>669</v>
      </c>
      <c r="B10" s="64">
        <f>VLOOKUP($A10,'Return Data'!$B$7:$R$2700,3,0)</f>
        <v>44174</v>
      </c>
      <c r="C10" s="65">
        <f>VLOOKUP($A10,'Return Data'!$B$7:$R$2700,4,0)</f>
        <v>16.001999999999999</v>
      </c>
      <c r="D10" s="65">
        <f>VLOOKUP($A10,'Return Data'!$B$7:$R$2700,9,0)</f>
        <v>8.1902000000000008</v>
      </c>
      <c r="E10" s="66">
        <f t="shared" si="0"/>
        <v>13</v>
      </c>
      <c r="F10" s="65">
        <f>VLOOKUP($A10,'Return Data'!$B$7:$R$2700,10,0)</f>
        <v>9.9407999999999994</v>
      </c>
      <c r="G10" s="66">
        <f t="shared" si="1"/>
        <v>13</v>
      </c>
      <c r="H10" s="65">
        <f>VLOOKUP($A10,'Return Data'!$B$7:$R$2700,11,0)</f>
        <v>10.258900000000001</v>
      </c>
      <c r="I10" s="66">
        <f t="shared" si="2"/>
        <v>12</v>
      </c>
      <c r="J10" s="65">
        <f>VLOOKUP($A10,'Return Data'!$B$7:$R$2700,12,0)</f>
        <v>7.3783000000000003</v>
      </c>
      <c r="K10" s="66">
        <f t="shared" si="3"/>
        <v>8</v>
      </c>
      <c r="L10" s="65">
        <f>VLOOKUP($A10,'Return Data'!$B$7:$R$2700,13,0)</f>
        <v>8.2658000000000005</v>
      </c>
      <c r="M10" s="66">
        <f t="shared" ref="M10:M23" si="5">RANK(L10,L$8:L$30,0)</f>
        <v>5</v>
      </c>
      <c r="N10" s="65">
        <f>VLOOKUP($A10,'Return Data'!$B$7:$R$2700,17,0)</f>
        <v>6.3555000000000001</v>
      </c>
      <c r="O10" s="66">
        <f t="shared" ref="O10:O23" si="6">RANK(N10,N$8:N$30,0)</f>
        <v>7</v>
      </c>
      <c r="P10" s="65">
        <f>VLOOKUP($A10,'Return Data'!$B$7:$R$2700,14,0)</f>
        <v>5.9446000000000003</v>
      </c>
      <c r="Q10" s="66">
        <f t="shared" ref="Q10:Q21" si="7">RANK(P10,P$8:P$30,0)</f>
        <v>6</v>
      </c>
      <c r="R10" s="65">
        <f>VLOOKUP($A10,'Return Data'!$B$7:$R$2700,16,0)</f>
        <v>7.6121999999999996</v>
      </c>
      <c r="S10" s="67">
        <f t="shared" si="4"/>
        <v>6</v>
      </c>
    </row>
    <row r="11" spans="1:19" x14ac:dyDescent="0.3">
      <c r="A11" s="82" t="s">
        <v>670</v>
      </c>
      <c r="B11" s="64">
        <f>VLOOKUP($A11,'Return Data'!$B$7:$R$2700,3,0)</f>
        <v>44174</v>
      </c>
      <c r="C11" s="65">
        <f>VLOOKUP($A11,'Return Data'!$B$7:$R$2700,4,0)</f>
        <v>14.586399999999999</v>
      </c>
      <c r="D11" s="65">
        <f>VLOOKUP($A11,'Return Data'!$B$7:$R$2700,9,0)</f>
        <v>9.2957000000000001</v>
      </c>
      <c r="E11" s="66">
        <f t="shared" si="0"/>
        <v>9</v>
      </c>
      <c r="F11" s="65">
        <f>VLOOKUP($A11,'Return Data'!$B$7:$R$2700,10,0)</f>
        <v>12.028700000000001</v>
      </c>
      <c r="G11" s="66">
        <f t="shared" si="1"/>
        <v>6</v>
      </c>
      <c r="H11" s="65">
        <f>VLOOKUP($A11,'Return Data'!$B$7:$R$2700,11,0)</f>
        <v>14.2887</v>
      </c>
      <c r="I11" s="66">
        <f t="shared" si="2"/>
        <v>4</v>
      </c>
      <c r="J11" s="65">
        <f>VLOOKUP($A11,'Return Data'!$B$7:$R$2700,12,0)</f>
        <v>4.3190999999999997</v>
      </c>
      <c r="K11" s="66">
        <f t="shared" si="3"/>
        <v>14</v>
      </c>
      <c r="L11" s="65">
        <f>VLOOKUP($A11,'Return Data'!$B$7:$R$2700,13,0)</f>
        <v>2.0272000000000001</v>
      </c>
      <c r="M11" s="66">
        <f t="shared" si="5"/>
        <v>13</v>
      </c>
      <c r="N11" s="65">
        <f>VLOOKUP($A11,'Return Data'!$B$7:$R$2700,17,0)</f>
        <v>2.3186</v>
      </c>
      <c r="O11" s="66">
        <f t="shared" si="6"/>
        <v>11</v>
      </c>
      <c r="P11" s="65">
        <f>VLOOKUP($A11,'Return Data'!$B$7:$R$2700,14,0)</f>
        <v>3.2764000000000002</v>
      </c>
      <c r="Q11" s="66">
        <f t="shared" si="7"/>
        <v>10</v>
      </c>
      <c r="R11" s="65">
        <f>VLOOKUP($A11,'Return Data'!$B$7:$R$2700,16,0)</f>
        <v>6.6281999999999996</v>
      </c>
      <c r="S11" s="67">
        <f t="shared" si="4"/>
        <v>10</v>
      </c>
    </row>
    <row r="12" spans="1:19" x14ac:dyDescent="0.3">
      <c r="A12" s="82" t="s">
        <v>675</v>
      </c>
      <c r="B12" s="64">
        <f>VLOOKUP($A12,'Return Data'!$B$7:$R$2700,3,0)</f>
        <v>44174</v>
      </c>
      <c r="C12" s="65">
        <f>VLOOKUP($A12,'Return Data'!$B$7:$R$2700,4,0)</f>
        <v>3.9512999999999998</v>
      </c>
      <c r="D12" s="65">
        <f>VLOOKUP($A12,'Return Data'!$B$7:$R$2700,9,0)</f>
        <v>2.8704000000000001</v>
      </c>
      <c r="E12" s="66">
        <f t="shared" si="0"/>
        <v>21</v>
      </c>
      <c r="F12" s="65">
        <f>VLOOKUP($A12,'Return Data'!$B$7:$R$2700,10,0)</f>
        <v>5.7872000000000003</v>
      </c>
      <c r="G12" s="66">
        <f t="shared" si="1"/>
        <v>19</v>
      </c>
      <c r="H12" s="65">
        <f>VLOOKUP($A12,'Return Data'!$B$7:$R$2700,11,0)</f>
        <v>13.731</v>
      </c>
      <c r="I12" s="66">
        <f t="shared" si="2"/>
        <v>6</v>
      </c>
      <c r="J12" s="65">
        <f>VLOOKUP($A12,'Return Data'!$B$7:$R$2700,12,0)</f>
        <v>-63.2652</v>
      </c>
      <c r="K12" s="66">
        <f t="shared" si="3"/>
        <v>21</v>
      </c>
      <c r="L12" s="65">
        <f>VLOOKUP($A12,'Return Data'!$B$7:$R$2700,13,0)</f>
        <v>-44.557000000000002</v>
      </c>
      <c r="M12" s="66">
        <f t="shared" si="5"/>
        <v>20</v>
      </c>
      <c r="N12" s="65">
        <f>VLOOKUP($A12,'Return Data'!$B$7:$R$2700,17,0)</f>
        <v>-44.517400000000002</v>
      </c>
      <c r="O12" s="66">
        <f t="shared" si="6"/>
        <v>19</v>
      </c>
      <c r="P12" s="65">
        <f>VLOOKUP($A12,'Return Data'!$B$7:$R$2700,14,0)</f>
        <v>-32.787599999999998</v>
      </c>
      <c r="Q12" s="66">
        <f t="shared" si="7"/>
        <v>18</v>
      </c>
      <c r="R12" s="65">
        <f>VLOOKUP($A12,'Return Data'!$B$7:$R$2700,16,0)</f>
        <v>-14.825799999999999</v>
      </c>
      <c r="S12" s="67">
        <f t="shared" si="4"/>
        <v>20</v>
      </c>
    </row>
    <row r="13" spans="1:19" x14ac:dyDescent="0.3">
      <c r="A13" s="82" t="s">
        <v>677</v>
      </c>
      <c r="B13" s="64">
        <f>VLOOKUP($A13,'Return Data'!$B$7:$R$2700,3,0)</f>
        <v>44174</v>
      </c>
      <c r="C13" s="65">
        <f>VLOOKUP($A13,'Return Data'!$B$7:$R$2700,4,0)</f>
        <v>29.917200000000001</v>
      </c>
      <c r="D13" s="65">
        <f>VLOOKUP($A13,'Return Data'!$B$7:$R$2700,9,0)</f>
        <v>3.3807</v>
      </c>
      <c r="E13" s="66">
        <f t="shared" si="0"/>
        <v>19</v>
      </c>
      <c r="F13" s="65">
        <f>VLOOKUP($A13,'Return Data'!$B$7:$R$2700,10,0)</f>
        <v>10.201000000000001</v>
      </c>
      <c r="G13" s="66">
        <f t="shared" si="1"/>
        <v>12</v>
      </c>
      <c r="H13" s="65">
        <f>VLOOKUP($A13,'Return Data'!$B$7:$R$2700,11,0)</f>
        <v>9.1815999999999995</v>
      </c>
      <c r="I13" s="66">
        <f t="shared" si="2"/>
        <v>14</v>
      </c>
      <c r="J13" s="65">
        <f>VLOOKUP($A13,'Return Data'!$B$7:$R$2700,12,0)</f>
        <v>3.6092</v>
      </c>
      <c r="K13" s="66">
        <f t="shared" si="3"/>
        <v>15</v>
      </c>
      <c r="L13" s="65">
        <f>VLOOKUP($A13,'Return Data'!$B$7:$R$2700,13,0)</f>
        <v>5.0240999999999998</v>
      </c>
      <c r="M13" s="66">
        <f t="shared" si="5"/>
        <v>12</v>
      </c>
      <c r="N13" s="65">
        <f>VLOOKUP($A13,'Return Data'!$B$7:$R$2700,17,0)</f>
        <v>2.4415</v>
      </c>
      <c r="O13" s="66">
        <f t="shared" si="6"/>
        <v>10</v>
      </c>
      <c r="P13" s="65">
        <f>VLOOKUP($A13,'Return Data'!$B$7:$R$2700,14,0)</f>
        <v>2.0146000000000002</v>
      </c>
      <c r="Q13" s="66">
        <f t="shared" si="7"/>
        <v>12</v>
      </c>
      <c r="R13" s="65">
        <f>VLOOKUP($A13,'Return Data'!$B$7:$R$2700,16,0)</f>
        <v>6.4284999999999997</v>
      </c>
      <c r="S13" s="67">
        <f t="shared" si="4"/>
        <v>12</v>
      </c>
    </row>
    <row r="14" spans="1:19" x14ac:dyDescent="0.3">
      <c r="A14" s="82" t="s">
        <v>678</v>
      </c>
      <c r="B14" s="64">
        <f>VLOOKUP($A14,'Return Data'!$B$7:$R$2700,3,0)</f>
        <v>44174</v>
      </c>
      <c r="C14" s="65">
        <f>VLOOKUP($A14,'Return Data'!$B$7:$R$2700,4,0)</f>
        <v>19.6038</v>
      </c>
      <c r="D14" s="65">
        <f>VLOOKUP($A14,'Return Data'!$B$7:$R$2700,9,0)</f>
        <v>25.840399999999999</v>
      </c>
      <c r="E14" s="66">
        <f t="shared" si="0"/>
        <v>1</v>
      </c>
      <c r="F14" s="65">
        <f>VLOOKUP($A14,'Return Data'!$B$7:$R$2700,10,0)</f>
        <v>22.468499999999999</v>
      </c>
      <c r="G14" s="66">
        <f t="shared" si="1"/>
        <v>1</v>
      </c>
      <c r="H14" s="65">
        <f>VLOOKUP($A14,'Return Data'!$B$7:$R$2700,11,0)</f>
        <v>12.743399999999999</v>
      </c>
      <c r="I14" s="66">
        <f t="shared" si="2"/>
        <v>7</v>
      </c>
      <c r="J14" s="65">
        <f>VLOOKUP($A14,'Return Data'!$B$7:$R$2700,12,0)</f>
        <v>6.9691999999999998</v>
      </c>
      <c r="K14" s="66">
        <f t="shared" si="3"/>
        <v>10</v>
      </c>
      <c r="L14" s="65">
        <f>VLOOKUP($A14,'Return Data'!$B$7:$R$2700,13,0)</f>
        <v>-1.1247</v>
      </c>
      <c r="M14" s="66">
        <f t="shared" si="5"/>
        <v>14</v>
      </c>
      <c r="N14" s="65">
        <f>VLOOKUP($A14,'Return Data'!$B$7:$R$2700,17,0)</f>
        <v>1.7790999999999999</v>
      </c>
      <c r="O14" s="66">
        <f t="shared" si="6"/>
        <v>12</v>
      </c>
      <c r="P14" s="65">
        <f>VLOOKUP($A14,'Return Data'!$B$7:$R$2700,14,0)</f>
        <v>3.4872999999999998</v>
      </c>
      <c r="Q14" s="66">
        <f t="shared" si="7"/>
        <v>9</v>
      </c>
      <c r="R14" s="65">
        <f>VLOOKUP($A14,'Return Data'!$B$7:$R$2700,16,0)</f>
        <v>7.7538999999999998</v>
      </c>
      <c r="S14" s="67">
        <f t="shared" si="4"/>
        <v>4</v>
      </c>
    </row>
    <row r="15" spans="1:19" x14ac:dyDescent="0.3">
      <c r="A15" s="82" t="s">
        <v>686</v>
      </c>
      <c r="B15" s="64">
        <f>VLOOKUP($A15,'Return Data'!$B$7:$R$2700,3,0)</f>
        <v>44174</v>
      </c>
      <c r="C15" s="65">
        <f>VLOOKUP($A15,'Return Data'!$B$7:$R$2700,4,0)</f>
        <v>17.918600000000001</v>
      </c>
      <c r="D15" s="65">
        <f>VLOOKUP($A15,'Return Data'!$B$7:$R$2700,9,0)</f>
        <v>12.761799999999999</v>
      </c>
      <c r="E15" s="66">
        <f t="shared" si="0"/>
        <v>3</v>
      </c>
      <c r="F15" s="65">
        <f>VLOOKUP($A15,'Return Data'!$B$7:$R$2700,10,0)</f>
        <v>15.210900000000001</v>
      </c>
      <c r="G15" s="66">
        <f t="shared" si="1"/>
        <v>2</v>
      </c>
      <c r="H15" s="65">
        <f>VLOOKUP($A15,'Return Data'!$B$7:$R$2700,11,0)</f>
        <v>15.912100000000001</v>
      </c>
      <c r="I15" s="66">
        <f t="shared" si="2"/>
        <v>1</v>
      </c>
      <c r="J15" s="65">
        <f>VLOOKUP($A15,'Return Data'!$B$7:$R$2700,12,0)</f>
        <v>10.129899999999999</v>
      </c>
      <c r="K15" s="66">
        <f t="shared" si="3"/>
        <v>2</v>
      </c>
      <c r="L15" s="65">
        <f>VLOOKUP($A15,'Return Data'!$B$7:$R$2700,13,0)</f>
        <v>10.553100000000001</v>
      </c>
      <c r="M15" s="66">
        <f t="shared" si="5"/>
        <v>1</v>
      </c>
      <c r="N15" s="65">
        <f>VLOOKUP($A15,'Return Data'!$B$7:$R$2700,17,0)</f>
        <v>9.7674000000000003</v>
      </c>
      <c r="O15" s="66">
        <f t="shared" si="6"/>
        <v>1</v>
      </c>
      <c r="P15" s="65">
        <f>VLOOKUP($A15,'Return Data'!$B$7:$R$2700,14,0)</f>
        <v>7.9981</v>
      </c>
      <c r="Q15" s="66">
        <f t="shared" si="7"/>
        <v>2</v>
      </c>
      <c r="R15" s="65">
        <f>VLOOKUP($A15,'Return Data'!$B$7:$R$2700,16,0)</f>
        <v>9.0740999999999996</v>
      </c>
      <c r="S15" s="67">
        <f t="shared" si="4"/>
        <v>1</v>
      </c>
    </row>
    <row r="16" spans="1:19" x14ac:dyDescent="0.3">
      <c r="A16" s="82" t="s">
        <v>688</v>
      </c>
      <c r="B16" s="64">
        <f>VLOOKUP($A16,'Return Data'!$B$7:$R$2700,3,0)</f>
        <v>44174</v>
      </c>
      <c r="C16" s="65">
        <f>VLOOKUP($A16,'Return Data'!$B$7:$R$2700,4,0)</f>
        <v>23.287800000000001</v>
      </c>
      <c r="D16" s="65">
        <f>VLOOKUP($A16,'Return Data'!$B$7:$R$2700,9,0)</f>
        <v>10.497</v>
      </c>
      <c r="E16" s="66">
        <f t="shared" si="0"/>
        <v>6</v>
      </c>
      <c r="F16" s="65">
        <f>VLOOKUP($A16,'Return Data'!$B$7:$R$2700,10,0)</f>
        <v>11.289099999999999</v>
      </c>
      <c r="G16" s="66">
        <f t="shared" si="1"/>
        <v>8</v>
      </c>
      <c r="H16" s="65">
        <f>VLOOKUP($A16,'Return Data'!$B$7:$R$2700,11,0)</f>
        <v>12.651</v>
      </c>
      <c r="I16" s="66">
        <f t="shared" si="2"/>
        <v>8</v>
      </c>
      <c r="J16" s="65">
        <f>VLOOKUP($A16,'Return Data'!$B$7:$R$2700,12,0)</f>
        <v>9.4443999999999999</v>
      </c>
      <c r="K16" s="66">
        <f t="shared" si="3"/>
        <v>3</v>
      </c>
      <c r="L16" s="65">
        <f>VLOOKUP($A16,'Return Data'!$B$7:$R$2700,13,0)</f>
        <v>9.9578000000000007</v>
      </c>
      <c r="M16" s="66">
        <f t="shared" si="5"/>
        <v>2</v>
      </c>
      <c r="N16" s="65">
        <f>VLOOKUP($A16,'Return Data'!$B$7:$R$2700,17,0)</f>
        <v>9.6704000000000008</v>
      </c>
      <c r="O16" s="66">
        <f t="shared" si="6"/>
        <v>2</v>
      </c>
      <c r="P16" s="65">
        <f>VLOOKUP($A16,'Return Data'!$B$7:$R$2700,14,0)</f>
        <v>8.4771000000000001</v>
      </c>
      <c r="Q16" s="66">
        <f t="shared" si="7"/>
        <v>1</v>
      </c>
      <c r="R16" s="65">
        <f>VLOOKUP($A16,'Return Data'!$B$7:$R$2700,16,0)</f>
        <v>8.7984000000000009</v>
      </c>
      <c r="S16" s="67">
        <f t="shared" si="4"/>
        <v>2</v>
      </c>
    </row>
    <row r="17" spans="1:19" x14ac:dyDescent="0.3">
      <c r="A17" s="82" t="s">
        <v>690</v>
      </c>
      <c r="B17" s="64">
        <f>VLOOKUP($A17,'Return Data'!$B$7:$R$2700,3,0)</f>
        <v>44174</v>
      </c>
      <c r="C17" s="65">
        <f>VLOOKUP($A17,'Return Data'!$B$7:$R$2700,4,0)</f>
        <v>12.9955</v>
      </c>
      <c r="D17" s="65">
        <f>VLOOKUP($A17,'Return Data'!$B$7:$R$2700,9,0)</f>
        <v>10.3673</v>
      </c>
      <c r="E17" s="66">
        <f t="shared" si="0"/>
        <v>7</v>
      </c>
      <c r="F17" s="65">
        <f>VLOOKUP($A17,'Return Data'!$B$7:$R$2700,10,0)</f>
        <v>13.3499</v>
      </c>
      <c r="G17" s="66">
        <f t="shared" si="1"/>
        <v>3</v>
      </c>
      <c r="H17" s="65">
        <f>VLOOKUP($A17,'Return Data'!$B$7:$R$2700,11,0)</f>
        <v>14.0396</v>
      </c>
      <c r="I17" s="66">
        <f t="shared" si="2"/>
        <v>5</v>
      </c>
      <c r="J17" s="65">
        <f>VLOOKUP($A17,'Return Data'!$B$7:$R$2700,12,0)</f>
        <v>11.015599999999999</v>
      </c>
      <c r="K17" s="66">
        <f t="shared" si="3"/>
        <v>1</v>
      </c>
      <c r="L17" s="65">
        <f>VLOOKUP($A17,'Return Data'!$B$7:$R$2700,13,0)</f>
        <v>-3.6158000000000001</v>
      </c>
      <c r="M17" s="66">
        <f t="shared" si="5"/>
        <v>16</v>
      </c>
      <c r="N17" s="65">
        <f>VLOOKUP($A17,'Return Data'!$B$7:$R$2700,17,0)</f>
        <v>-4.3249000000000004</v>
      </c>
      <c r="O17" s="66">
        <f t="shared" si="6"/>
        <v>17</v>
      </c>
      <c r="P17" s="65">
        <f>VLOOKUP($A17,'Return Data'!$B$7:$R$2700,14,0)</f>
        <v>-1.3843000000000001</v>
      </c>
      <c r="Q17" s="66">
        <f t="shared" si="7"/>
        <v>16</v>
      </c>
      <c r="R17" s="65">
        <f>VLOOKUP($A17,'Return Data'!$B$7:$R$2700,16,0)</f>
        <v>3.9430000000000001</v>
      </c>
      <c r="S17" s="67">
        <f t="shared" si="4"/>
        <v>17</v>
      </c>
    </row>
    <row r="18" spans="1:19" x14ac:dyDescent="0.3">
      <c r="A18" s="82" t="s">
        <v>693</v>
      </c>
      <c r="B18" s="64">
        <f>VLOOKUP($A18,'Return Data'!$B$7:$R$2700,3,0)</f>
        <v>44174</v>
      </c>
      <c r="C18" s="65">
        <f>VLOOKUP($A18,'Return Data'!$B$7:$R$2700,4,0)</f>
        <v>12.9262</v>
      </c>
      <c r="D18" s="65">
        <f>VLOOKUP($A18,'Return Data'!$B$7:$R$2700,9,0)</f>
        <v>9.6292000000000009</v>
      </c>
      <c r="E18" s="66">
        <f t="shared" si="0"/>
        <v>8</v>
      </c>
      <c r="F18" s="65">
        <f>VLOOKUP($A18,'Return Data'!$B$7:$R$2700,10,0)</f>
        <v>9.4065999999999992</v>
      </c>
      <c r="G18" s="66">
        <f t="shared" si="1"/>
        <v>14</v>
      </c>
      <c r="H18" s="65">
        <f>VLOOKUP($A18,'Return Data'!$B$7:$R$2700,11,0)</f>
        <v>9.6357999999999997</v>
      </c>
      <c r="I18" s="66">
        <f t="shared" si="2"/>
        <v>13</v>
      </c>
      <c r="J18" s="65">
        <f>VLOOKUP($A18,'Return Data'!$B$7:$R$2700,12,0)</f>
        <v>6.5330000000000004</v>
      </c>
      <c r="K18" s="66">
        <f t="shared" si="3"/>
        <v>11</v>
      </c>
      <c r="L18" s="65">
        <f>VLOOKUP($A18,'Return Data'!$B$7:$R$2700,13,0)</f>
        <v>7.4748000000000001</v>
      </c>
      <c r="M18" s="66">
        <f t="shared" si="5"/>
        <v>7</v>
      </c>
      <c r="N18" s="65">
        <f>VLOOKUP($A18,'Return Data'!$B$7:$R$2700,17,0)</f>
        <v>8.2485999999999997</v>
      </c>
      <c r="O18" s="66">
        <f t="shared" si="6"/>
        <v>3</v>
      </c>
      <c r="P18" s="65">
        <f>VLOOKUP($A18,'Return Data'!$B$7:$R$2700,14,0)</f>
        <v>6.9027000000000003</v>
      </c>
      <c r="Q18" s="66">
        <f t="shared" si="7"/>
        <v>5</v>
      </c>
      <c r="R18" s="65">
        <f>VLOOKUP($A18,'Return Data'!$B$7:$R$2700,16,0)</f>
        <v>7.0403000000000002</v>
      </c>
      <c r="S18" s="67">
        <f t="shared" si="4"/>
        <v>9</v>
      </c>
    </row>
    <row r="19" spans="1:19" x14ac:dyDescent="0.3">
      <c r="A19" s="82" t="s">
        <v>694</v>
      </c>
      <c r="B19" s="64">
        <f>VLOOKUP($A19,'Return Data'!$B$7:$R$2700,3,0)</f>
        <v>44174</v>
      </c>
      <c r="C19" s="65">
        <f>VLOOKUP($A19,'Return Data'!$B$7:$R$2700,4,0)</f>
        <v>1441.2052000000001</v>
      </c>
      <c r="D19" s="65">
        <f>VLOOKUP($A19,'Return Data'!$B$7:$R$2700,9,0)</f>
        <v>5.1555999999999997</v>
      </c>
      <c r="E19" s="66">
        <f t="shared" si="0"/>
        <v>16</v>
      </c>
      <c r="F19" s="65">
        <f>VLOOKUP($A19,'Return Data'!$B$7:$R$2700,10,0)</f>
        <v>6.2032999999999996</v>
      </c>
      <c r="G19" s="66">
        <f t="shared" si="1"/>
        <v>17</v>
      </c>
      <c r="H19" s="65">
        <f>VLOOKUP($A19,'Return Data'!$B$7:$R$2700,11,0)</f>
        <v>8.1793999999999993</v>
      </c>
      <c r="I19" s="66">
        <f t="shared" si="2"/>
        <v>15</v>
      </c>
      <c r="J19" s="65">
        <f>VLOOKUP($A19,'Return Data'!$B$7:$R$2700,12,0)</f>
        <v>8.3950999999999993</v>
      </c>
      <c r="K19" s="66">
        <f t="shared" si="3"/>
        <v>6</v>
      </c>
      <c r="L19" s="65">
        <f>VLOOKUP($A19,'Return Data'!$B$7:$R$2700,13,0)</f>
        <v>8.0993999999999993</v>
      </c>
      <c r="M19" s="66">
        <f t="shared" si="5"/>
        <v>6</v>
      </c>
      <c r="N19" s="65">
        <f>VLOOKUP($A19,'Return Data'!$B$7:$R$2700,17,0)</f>
        <v>1.7427999999999999</v>
      </c>
      <c r="O19" s="66">
        <f t="shared" si="6"/>
        <v>13</v>
      </c>
      <c r="P19" s="65">
        <f>VLOOKUP($A19,'Return Data'!$B$7:$R$2700,14,0)</f>
        <v>2.2915000000000001</v>
      </c>
      <c r="Q19" s="66">
        <f t="shared" si="7"/>
        <v>11</v>
      </c>
      <c r="R19" s="65">
        <f>VLOOKUP($A19,'Return Data'!$B$7:$R$2700,16,0)</f>
        <v>6.0037000000000003</v>
      </c>
      <c r="S19" s="67">
        <f t="shared" si="4"/>
        <v>13</v>
      </c>
    </row>
    <row r="20" spans="1:19" x14ac:dyDescent="0.3">
      <c r="A20" s="82" t="s">
        <v>696</v>
      </c>
      <c r="B20" s="64">
        <f>VLOOKUP($A20,'Return Data'!$B$7:$R$2700,3,0)</f>
        <v>44174</v>
      </c>
      <c r="C20" s="65">
        <f>VLOOKUP($A20,'Return Data'!$B$7:$R$2700,4,0)</f>
        <v>23.05</v>
      </c>
      <c r="D20" s="65">
        <f>VLOOKUP($A20,'Return Data'!$B$7:$R$2700,9,0)</f>
        <v>7.8304</v>
      </c>
      <c r="E20" s="66">
        <f t="shared" si="0"/>
        <v>15</v>
      </c>
      <c r="F20" s="65">
        <f>VLOOKUP($A20,'Return Data'!$B$7:$R$2700,10,0)</f>
        <v>7.3936000000000002</v>
      </c>
      <c r="G20" s="66">
        <f t="shared" si="1"/>
        <v>16</v>
      </c>
      <c r="H20" s="65">
        <f>VLOOKUP($A20,'Return Data'!$B$7:$R$2700,11,0)</f>
        <v>11.113</v>
      </c>
      <c r="I20" s="66">
        <f t="shared" si="2"/>
        <v>11</v>
      </c>
      <c r="J20" s="65">
        <f>VLOOKUP($A20,'Return Data'!$B$7:$R$2700,12,0)</f>
        <v>6.9970999999999997</v>
      </c>
      <c r="K20" s="66">
        <f t="shared" si="3"/>
        <v>9</v>
      </c>
      <c r="L20" s="65">
        <f>VLOOKUP($A20,'Return Data'!$B$7:$R$2700,13,0)</f>
        <v>6.6064999999999996</v>
      </c>
      <c r="M20" s="66">
        <f t="shared" si="5"/>
        <v>8</v>
      </c>
      <c r="N20" s="65">
        <f>VLOOKUP($A20,'Return Data'!$B$7:$R$2700,17,0)</f>
        <v>7.7907999999999999</v>
      </c>
      <c r="O20" s="66">
        <f t="shared" si="6"/>
        <v>5</v>
      </c>
      <c r="P20" s="65">
        <f>VLOOKUP($A20,'Return Data'!$B$7:$R$2700,14,0)</f>
        <v>7.0507999999999997</v>
      </c>
      <c r="Q20" s="66">
        <f t="shared" si="7"/>
        <v>4</v>
      </c>
      <c r="R20" s="65">
        <f>VLOOKUP($A20,'Return Data'!$B$7:$R$2700,16,0)</f>
        <v>8.2056000000000004</v>
      </c>
      <c r="S20" s="67">
        <f t="shared" si="4"/>
        <v>3</v>
      </c>
    </row>
    <row r="21" spans="1:19" x14ac:dyDescent="0.3">
      <c r="A21" s="82" t="s">
        <v>698</v>
      </c>
      <c r="B21" s="64">
        <f>VLOOKUP($A21,'Return Data'!$B$7:$R$2700,3,0)</f>
        <v>44174</v>
      </c>
      <c r="C21" s="65">
        <f>VLOOKUP($A21,'Return Data'!$B$7:$R$2700,4,0)</f>
        <v>22.120100000000001</v>
      </c>
      <c r="D21" s="65">
        <f>VLOOKUP($A21,'Return Data'!$B$7:$R$2700,9,0)</f>
        <v>4.7264999999999997</v>
      </c>
      <c r="E21" s="66">
        <f t="shared" si="0"/>
        <v>17</v>
      </c>
      <c r="F21" s="65">
        <f>VLOOKUP($A21,'Return Data'!$B$7:$R$2700,10,0)</f>
        <v>10.349399999999999</v>
      </c>
      <c r="G21" s="66">
        <f t="shared" si="1"/>
        <v>11</v>
      </c>
      <c r="H21" s="65">
        <f>VLOOKUP($A21,'Return Data'!$B$7:$R$2700,11,0)</f>
        <v>15.297499999999999</v>
      </c>
      <c r="I21" s="66">
        <f t="shared" si="2"/>
        <v>2</v>
      </c>
      <c r="J21" s="65">
        <f>VLOOKUP($A21,'Return Data'!$B$7:$R$2700,12,0)</f>
        <v>3.1865000000000001</v>
      </c>
      <c r="K21" s="66">
        <f t="shared" si="3"/>
        <v>16</v>
      </c>
      <c r="L21" s="65">
        <f>VLOOKUP($A21,'Return Data'!$B$7:$R$2700,13,0)</f>
        <v>5.1738999999999997</v>
      </c>
      <c r="M21" s="66">
        <f t="shared" si="5"/>
        <v>11</v>
      </c>
      <c r="N21" s="65">
        <f>VLOOKUP($A21,'Return Data'!$B$7:$R$2700,17,0)</f>
        <v>3.7397999999999998</v>
      </c>
      <c r="O21" s="66">
        <f t="shared" si="6"/>
        <v>9</v>
      </c>
      <c r="P21" s="65">
        <f>VLOOKUP($A21,'Return Data'!$B$7:$R$2700,14,0)</f>
        <v>4.1467999999999998</v>
      </c>
      <c r="Q21" s="66">
        <f t="shared" si="7"/>
        <v>8</v>
      </c>
      <c r="R21" s="65">
        <f>VLOOKUP($A21,'Return Data'!$B$7:$R$2700,16,0)</f>
        <v>7.3605999999999998</v>
      </c>
      <c r="S21" s="67">
        <f t="shared" si="4"/>
        <v>8</v>
      </c>
    </row>
    <row r="22" spans="1:19" x14ac:dyDescent="0.3">
      <c r="A22" s="82" t="s">
        <v>701</v>
      </c>
      <c r="B22" s="64">
        <f>VLOOKUP($A22,'Return Data'!$B$7:$R$2700,3,0)</f>
        <v>44174</v>
      </c>
      <c r="C22" s="65">
        <f>VLOOKUP($A22,'Return Data'!$B$7:$R$2700,4,0)</f>
        <v>11.5464</v>
      </c>
      <c r="D22" s="65">
        <f>VLOOKUP($A22,'Return Data'!$B$7:$R$2700,9,0)</f>
        <v>3.9430999999999998</v>
      </c>
      <c r="E22" s="66">
        <f t="shared" si="0"/>
        <v>18</v>
      </c>
      <c r="F22" s="65">
        <f>VLOOKUP($A22,'Return Data'!$B$7:$R$2700,10,0)</f>
        <v>5.9006999999999996</v>
      </c>
      <c r="G22" s="66">
        <f t="shared" si="1"/>
        <v>18</v>
      </c>
      <c r="H22" s="65">
        <f>VLOOKUP($A22,'Return Data'!$B$7:$R$2700,11,0)</f>
        <v>6.0202</v>
      </c>
      <c r="I22" s="66">
        <f t="shared" si="2"/>
        <v>17</v>
      </c>
      <c r="J22" s="65">
        <f>VLOOKUP($A22,'Return Data'!$B$7:$R$2700,12,0)</f>
        <v>4.7446000000000002</v>
      </c>
      <c r="K22" s="66">
        <f t="shared" si="3"/>
        <v>13</v>
      </c>
      <c r="L22" s="65">
        <f>VLOOKUP($A22,'Return Data'!$B$7:$R$2700,13,0)</f>
        <v>5.8133999999999997</v>
      </c>
      <c r="M22" s="66">
        <f t="shared" si="5"/>
        <v>9</v>
      </c>
      <c r="N22" s="65">
        <f>VLOOKUP($A22,'Return Data'!$B$7:$R$2700,17,0)</f>
        <v>6.6436999999999999</v>
      </c>
      <c r="O22" s="66">
        <f t="shared" si="6"/>
        <v>6</v>
      </c>
      <c r="P22" s="65"/>
      <c r="Q22" s="66"/>
      <c r="R22" s="65">
        <f>VLOOKUP($A22,'Return Data'!$B$7:$R$2700,16,0)</f>
        <v>6.4314999999999998</v>
      </c>
      <c r="S22" s="67">
        <f t="shared" si="4"/>
        <v>11</v>
      </c>
    </row>
    <row r="23" spans="1:19" x14ac:dyDescent="0.3">
      <c r="A23" s="82" t="s">
        <v>702</v>
      </c>
      <c r="B23" s="64">
        <f>VLOOKUP($A23,'Return Data'!$B$7:$R$2700,3,0)</f>
        <v>44174</v>
      </c>
      <c r="C23" s="65">
        <f>VLOOKUP($A23,'Return Data'!$B$7:$R$2700,4,0)</f>
        <v>24.080100000000002</v>
      </c>
      <c r="D23" s="65">
        <f>VLOOKUP($A23,'Return Data'!$B$7:$R$2700,9,0)</f>
        <v>10.559799999999999</v>
      </c>
      <c r="E23" s="66">
        <f t="shared" si="0"/>
        <v>5</v>
      </c>
      <c r="F23" s="65">
        <f>VLOOKUP($A23,'Return Data'!$B$7:$R$2700,10,0)</f>
        <v>12.318300000000001</v>
      </c>
      <c r="G23" s="66">
        <f t="shared" si="1"/>
        <v>5</v>
      </c>
      <c r="H23" s="65">
        <f>VLOOKUP($A23,'Return Data'!$B$7:$R$2700,11,0)</f>
        <v>11.411899999999999</v>
      </c>
      <c r="I23" s="66">
        <f t="shared" si="2"/>
        <v>10</v>
      </c>
      <c r="J23" s="65">
        <f>VLOOKUP($A23,'Return Data'!$B$7:$R$2700,12,0)</f>
        <v>7.4432999999999998</v>
      </c>
      <c r="K23" s="66">
        <f t="shared" si="3"/>
        <v>7</v>
      </c>
      <c r="L23" s="65">
        <f>VLOOKUP($A23,'Return Data'!$B$7:$R$2700,13,0)</f>
        <v>-5.8288000000000002</v>
      </c>
      <c r="M23" s="66">
        <f t="shared" si="5"/>
        <v>17</v>
      </c>
      <c r="N23" s="65">
        <f>VLOOKUP($A23,'Return Data'!$B$7:$R$2700,17,0)</f>
        <v>-1.9652000000000001</v>
      </c>
      <c r="O23" s="66">
        <f t="shared" si="6"/>
        <v>16</v>
      </c>
      <c r="P23" s="65">
        <f>VLOOKUP($A23,'Return Data'!$B$7:$R$2700,14,0)</f>
        <v>0.36170000000000002</v>
      </c>
      <c r="Q23" s="66">
        <f>RANK(P23,P$8:P$30,0)</f>
        <v>15</v>
      </c>
      <c r="R23" s="65">
        <f>VLOOKUP($A23,'Return Data'!$B$7:$R$2700,16,0)</f>
        <v>5.8103999999999996</v>
      </c>
      <c r="S23" s="67">
        <f t="shared" si="4"/>
        <v>15</v>
      </c>
    </row>
    <row r="24" spans="1:19" x14ac:dyDescent="0.3">
      <c r="A24" s="82" t="s">
        <v>704</v>
      </c>
      <c r="B24" s="64">
        <f>VLOOKUP($A24,'Return Data'!$B$7:$R$2700,3,0)</f>
        <v>44174</v>
      </c>
      <c r="C24" s="65">
        <f>VLOOKUP($A24,'Return Data'!$B$7:$R$2700,4,0)</f>
        <v>0.1502</v>
      </c>
      <c r="D24" s="65">
        <f>VLOOKUP($A24,'Return Data'!$B$7:$R$2700,9,0)</f>
        <v>8.9761000000000006</v>
      </c>
      <c r="E24" s="66">
        <f t="shared" si="0"/>
        <v>10</v>
      </c>
      <c r="F24" s="65">
        <f>VLOOKUP($A24,'Return Data'!$B$7:$R$2700,10,0)</f>
        <v>-8.6229999999999993</v>
      </c>
      <c r="G24" s="66">
        <f t="shared" si="1"/>
        <v>22</v>
      </c>
      <c r="H24" s="65">
        <f>VLOOKUP($A24,'Return Data'!$B$7:$R$2700,11,0)</f>
        <v>0.13289999999999999</v>
      </c>
      <c r="I24" s="66">
        <f t="shared" si="2"/>
        <v>19</v>
      </c>
      <c r="J24" s="65"/>
      <c r="K24" s="66"/>
      <c r="L24" s="65"/>
      <c r="M24" s="66"/>
      <c r="N24" s="65"/>
      <c r="O24" s="66"/>
      <c r="P24" s="65"/>
      <c r="Q24" s="66"/>
      <c r="R24" s="65">
        <f>VLOOKUP($A24,'Return Data'!$B$7:$R$2700,16,0)</f>
        <v>3.6341999999999999</v>
      </c>
      <c r="S24" s="67">
        <f t="shared" si="4"/>
        <v>18</v>
      </c>
    </row>
    <row r="25" spans="1:19" x14ac:dyDescent="0.3">
      <c r="A25" s="82" t="s">
        <v>709</v>
      </c>
      <c r="B25" s="64">
        <f>VLOOKUP($A25,'Return Data'!$B$7:$R$2700,3,0)</f>
        <v>44174</v>
      </c>
      <c r="C25" s="65">
        <f>VLOOKUP($A25,'Return Data'!$B$7:$R$2700,4,0)</f>
        <v>14.201700000000001</v>
      </c>
      <c r="D25" s="65">
        <f>VLOOKUP($A25,'Return Data'!$B$7:$R$2700,9,0)</f>
        <v>12.576599999999999</v>
      </c>
      <c r="E25" s="66">
        <f t="shared" si="0"/>
        <v>4</v>
      </c>
      <c r="F25" s="65">
        <f>VLOOKUP($A25,'Return Data'!$B$7:$R$2700,10,0)</f>
        <v>11.526</v>
      </c>
      <c r="G25" s="66">
        <f t="shared" si="1"/>
        <v>7</v>
      </c>
      <c r="H25" s="65">
        <f>VLOOKUP($A25,'Return Data'!$B$7:$R$2700,11,0)</f>
        <v>7.1231</v>
      </c>
      <c r="I25" s="66">
        <f t="shared" si="2"/>
        <v>16</v>
      </c>
      <c r="J25" s="65">
        <f>VLOOKUP($A25,'Return Data'!$B$7:$R$2700,12,0)</f>
        <v>3.1271</v>
      </c>
      <c r="K25" s="66">
        <f>RANK(J25,J$8:J$30,0)</f>
        <v>17</v>
      </c>
      <c r="L25" s="65">
        <f>VLOOKUP($A25,'Return Data'!$B$7:$R$2700,13,0)</f>
        <v>-2.7351999999999999</v>
      </c>
      <c r="M25" s="66">
        <f>RANK(L25,L$8:L$30,0)</f>
        <v>15</v>
      </c>
      <c r="N25" s="65">
        <f>VLOOKUP($A25,'Return Data'!$B$7:$R$2700,17,0)</f>
        <v>0.24349999999999999</v>
      </c>
      <c r="O25" s="66">
        <f>RANK(N25,N$8:N$30,0)</f>
        <v>14</v>
      </c>
      <c r="P25" s="65">
        <f>VLOOKUP($A25,'Return Data'!$B$7:$R$2700,14,0)</f>
        <v>1.6025</v>
      </c>
      <c r="Q25" s="66">
        <f>RANK(P25,P$8:P$30,0)</f>
        <v>14</v>
      </c>
      <c r="R25" s="65">
        <f>VLOOKUP($A25,'Return Data'!$B$7:$R$2700,16,0)</f>
        <v>5.8208000000000002</v>
      </c>
      <c r="S25" s="67">
        <f t="shared" si="4"/>
        <v>14</v>
      </c>
    </row>
    <row r="26" spans="1:19" x14ac:dyDescent="0.3">
      <c r="A26" s="82" t="s">
        <v>715</v>
      </c>
      <c r="B26" s="64">
        <f>VLOOKUP($A26,'Return Data'!$B$7:$R$2700,3,0)</f>
        <v>44174</v>
      </c>
      <c r="C26" s="65">
        <f>VLOOKUP($A26,'Return Data'!$B$7:$R$2700,4,0)</f>
        <v>33.957799999999999</v>
      </c>
      <c r="D26" s="65">
        <f>VLOOKUP($A26,'Return Data'!$B$7:$R$2700,9,0)</f>
        <v>8.5510999999999999</v>
      </c>
      <c r="E26" s="66">
        <f t="shared" si="0"/>
        <v>12</v>
      </c>
      <c r="F26" s="65">
        <f>VLOOKUP($A26,'Return Data'!$B$7:$R$2700,10,0)</f>
        <v>12.331899999999999</v>
      </c>
      <c r="G26" s="66">
        <f t="shared" si="1"/>
        <v>4</v>
      </c>
      <c r="H26" s="65">
        <f>VLOOKUP($A26,'Return Data'!$B$7:$R$2700,11,0)</f>
        <v>12.433199999999999</v>
      </c>
      <c r="I26" s="66">
        <f t="shared" si="2"/>
        <v>9</v>
      </c>
      <c r="J26" s="65">
        <f>VLOOKUP($A26,'Return Data'!$B$7:$R$2700,12,0)</f>
        <v>9.2593999999999994</v>
      </c>
      <c r="K26" s="66">
        <f>RANK(J26,J$8:J$30,0)</f>
        <v>4</v>
      </c>
      <c r="L26" s="65">
        <f>VLOOKUP($A26,'Return Data'!$B$7:$R$2700,13,0)</f>
        <v>9.8750999999999998</v>
      </c>
      <c r="M26" s="66">
        <f>RANK(L26,L$8:L$30,0)</f>
        <v>3</v>
      </c>
      <c r="N26" s="65">
        <f>VLOOKUP($A26,'Return Data'!$B$7:$R$2700,17,0)</f>
        <v>8.1639999999999997</v>
      </c>
      <c r="O26" s="66">
        <f>RANK(N26,N$8:N$30,0)</f>
        <v>4</v>
      </c>
      <c r="P26" s="65">
        <f>VLOOKUP($A26,'Return Data'!$B$7:$R$2700,14,0)</f>
        <v>7.2652000000000001</v>
      </c>
      <c r="Q26" s="66">
        <f>RANK(P26,P$8:P$30,0)</f>
        <v>3</v>
      </c>
      <c r="R26" s="65">
        <f>VLOOKUP($A26,'Return Data'!$B$7:$R$2700,16,0)</f>
        <v>7.7313000000000001</v>
      </c>
      <c r="S26" s="67">
        <f t="shared" si="4"/>
        <v>5</v>
      </c>
    </row>
    <row r="27" spans="1:19" x14ac:dyDescent="0.3">
      <c r="A27" s="82" t="s">
        <v>716</v>
      </c>
      <c r="B27" s="64">
        <f>VLOOKUP($A27,'Return Data'!$B$7:$R$2700,3,0)</f>
        <v>44174</v>
      </c>
      <c r="C27" s="65">
        <f>VLOOKUP($A27,'Return Data'!$B$7:$R$2700,4,0)</f>
        <v>26.307500000000001</v>
      </c>
      <c r="D27" s="65">
        <f>VLOOKUP($A27,'Return Data'!$B$7:$R$2700,9,0)</f>
        <v>2.9857</v>
      </c>
      <c r="E27" s="66">
        <f t="shared" si="0"/>
        <v>20</v>
      </c>
      <c r="F27" s="65">
        <f>VLOOKUP($A27,'Return Data'!$B$7:$R$2700,10,0)</f>
        <v>4.0768000000000004</v>
      </c>
      <c r="G27" s="66">
        <f t="shared" si="1"/>
        <v>20</v>
      </c>
      <c r="H27" s="65">
        <f>VLOOKUP($A27,'Return Data'!$B$7:$R$2700,11,0)</f>
        <v>4.8537999999999997</v>
      </c>
      <c r="I27" s="66">
        <f t="shared" si="2"/>
        <v>18</v>
      </c>
      <c r="J27" s="65">
        <f>VLOOKUP($A27,'Return Data'!$B$7:$R$2700,12,0)</f>
        <v>5.0274000000000001</v>
      </c>
      <c r="K27" s="66">
        <f>RANK(J27,J$8:J$30,0)</f>
        <v>12</v>
      </c>
      <c r="L27" s="65">
        <f>VLOOKUP($A27,'Return Data'!$B$7:$R$2700,13,0)</f>
        <v>5.3198999999999996</v>
      </c>
      <c r="M27" s="66">
        <f>RANK(L27,L$8:L$30,0)</f>
        <v>10</v>
      </c>
      <c r="N27" s="65">
        <f>VLOOKUP($A27,'Return Data'!$B$7:$R$2700,17,0)</f>
        <v>-0.42280000000000001</v>
      </c>
      <c r="O27" s="66">
        <f>RANK(N27,N$8:N$30,0)</f>
        <v>15</v>
      </c>
      <c r="P27" s="65">
        <f>VLOOKUP($A27,'Return Data'!$B$7:$R$2700,14,0)</f>
        <v>1.8667</v>
      </c>
      <c r="Q27" s="66">
        <f>RANK(P27,P$8:P$30,0)</f>
        <v>13</v>
      </c>
      <c r="R27" s="65">
        <f>VLOOKUP($A27,'Return Data'!$B$7:$R$2700,16,0)</f>
        <v>5.4050000000000002</v>
      </c>
      <c r="S27" s="67">
        <f t="shared" si="4"/>
        <v>16</v>
      </c>
    </row>
    <row r="28" spans="1:19" x14ac:dyDescent="0.3">
      <c r="A28" s="82" t="s">
        <v>721</v>
      </c>
      <c r="B28" s="64">
        <f>VLOOKUP($A28,'Return Data'!$B$7:$R$2700,3,0)</f>
        <v>44174</v>
      </c>
      <c r="C28" s="65">
        <f>VLOOKUP($A28,'Return Data'!$B$7:$R$2700,4,0)</f>
        <v>0.14779999999999999</v>
      </c>
      <c r="D28" s="65">
        <f>VLOOKUP($A28,'Return Data'!$B$7:$R$2700,9,0)</f>
        <v>0</v>
      </c>
      <c r="E28" s="66">
        <f t="shared" si="0"/>
        <v>22</v>
      </c>
      <c r="F28" s="65">
        <f>VLOOKUP($A28,'Return Data'!$B$7:$R$2700,10,0)</f>
        <v>-76.974100000000007</v>
      </c>
      <c r="G28" s="66">
        <f t="shared" si="1"/>
        <v>23</v>
      </c>
      <c r="H28" s="65">
        <f>VLOOKUP($A28,'Return Data'!$B$7:$R$2700,11,0)</f>
        <v>-38.276800000000001</v>
      </c>
      <c r="I28" s="66">
        <f t="shared" si="2"/>
        <v>22</v>
      </c>
      <c r="J28" s="65">
        <f>VLOOKUP($A28,'Return Data'!$B$7:$R$2700,12,0)</f>
        <v>-25.471399999999999</v>
      </c>
      <c r="K28" s="66">
        <f>RANK(J28,J$8:J$30,0)</f>
        <v>19</v>
      </c>
      <c r="L28" s="65">
        <f>VLOOKUP($A28,'Return Data'!$B$7:$R$2700,13,0)</f>
        <v>-40.268900000000002</v>
      </c>
      <c r="M28" s="66">
        <f>RANK(L28,L$8:L$30,0)</f>
        <v>19</v>
      </c>
      <c r="N28" s="65"/>
      <c r="O28" s="66"/>
      <c r="P28" s="65"/>
      <c r="Q28" s="66"/>
      <c r="R28" s="65">
        <f>VLOOKUP($A28,'Return Data'!$B$7:$R$2700,16,0)</f>
        <v>-34.056699999999999</v>
      </c>
      <c r="S28" s="67">
        <f t="shared" si="4"/>
        <v>22</v>
      </c>
    </row>
    <row r="29" spans="1:19" x14ac:dyDescent="0.3">
      <c r="A29" s="82" t="s">
        <v>723</v>
      </c>
      <c r="B29" s="64">
        <f>VLOOKUP($A29,'Return Data'!$B$7:$R$2700,3,0)</f>
        <v>44174</v>
      </c>
      <c r="C29" s="65">
        <f>VLOOKUP($A29,'Return Data'!$B$7:$R$2700,4,0)</f>
        <v>0.72770000000000001</v>
      </c>
      <c r="D29" s="65">
        <f>VLOOKUP($A29,'Return Data'!$B$7:$R$2700,9,0)</f>
        <v>8.5869999999999997</v>
      </c>
      <c r="E29" s="66">
        <f t="shared" si="0"/>
        <v>11</v>
      </c>
      <c r="F29" s="65">
        <f>VLOOKUP($A29,'Return Data'!$B$7:$R$2700,10,0)</f>
        <v>8.6143000000000001</v>
      </c>
      <c r="G29" s="66">
        <f t="shared" si="1"/>
        <v>15</v>
      </c>
      <c r="H29" s="65">
        <f>VLOOKUP($A29,'Return Data'!$B$7:$R$2700,11,0)</f>
        <v>-98.224400000000003</v>
      </c>
      <c r="I29" s="66">
        <f t="shared" si="2"/>
        <v>23</v>
      </c>
      <c r="J29" s="65"/>
      <c r="K29" s="66"/>
      <c r="L29" s="65"/>
      <c r="M29" s="66"/>
      <c r="N29" s="65"/>
      <c r="O29" s="66"/>
      <c r="P29" s="65"/>
      <c r="Q29" s="66"/>
      <c r="R29" s="65">
        <f>VLOOKUP($A29,'Return Data'!$B$7:$R$2700,16,0)</f>
        <v>-59.119300000000003</v>
      </c>
      <c r="S29" s="67">
        <f t="shared" si="4"/>
        <v>23</v>
      </c>
    </row>
    <row r="30" spans="1:19" x14ac:dyDescent="0.3">
      <c r="A30" s="82" t="s">
        <v>725</v>
      </c>
      <c r="B30" s="64">
        <f>VLOOKUP($A30,'Return Data'!$B$7:$R$2700,3,0)</f>
        <v>44174</v>
      </c>
      <c r="C30" s="65">
        <f>VLOOKUP($A30,'Return Data'!$B$7:$R$2700,4,0)</f>
        <v>11.265599999999999</v>
      </c>
      <c r="D30" s="65">
        <f>VLOOKUP($A30,'Return Data'!$B$7:$R$2700,9,0)</f>
        <v>7.8478000000000003</v>
      </c>
      <c r="E30" s="66">
        <f t="shared" si="0"/>
        <v>14</v>
      </c>
      <c r="F30" s="65">
        <f>VLOOKUP($A30,'Return Data'!$B$7:$R$2700,10,0)</f>
        <v>10.410500000000001</v>
      </c>
      <c r="G30" s="66">
        <f t="shared" si="1"/>
        <v>10</v>
      </c>
      <c r="H30" s="65">
        <f>VLOOKUP($A30,'Return Data'!$B$7:$R$2700,11,0)</f>
        <v>-10.7219</v>
      </c>
      <c r="I30" s="66">
        <f t="shared" si="2"/>
        <v>21</v>
      </c>
      <c r="J30" s="65">
        <f>VLOOKUP($A30,'Return Data'!$B$7:$R$2700,12,0)</f>
        <v>-5.4413999999999998</v>
      </c>
      <c r="K30" s="66">
        <f>RANK(J30,J$8:J$30,0)</f>
        <v>18</v>
      </c>
      <c r="L30" s="65">
        <f>VLOOKUP($A30,'Return Data'!$B$7:$R$2700,13,0)</f>
        <v>-27.645900000000001</v>
      </c>
      <c r="M30" s="66">
        <f>RANK(L30,L$8:L$30,0)</f>
        <v>18</v>
      </c>
      <c r="N30" s="65">
        <f>VLOOKUP($A30,'Return Data'!$B$7:$R$2700,17,0)</f>
        <v>-16.915900000000001</v>
      </c>
      <c r="O30" s="66">
        <f>RANK(N30,N$8:N$30,0)</f>
        <v>18</v>
      </c>
      <c r="P30" s="65">
        <f>VLOOKUP($A30,'Return Data'!$B$7:$R$2700,14,0)</f>
        <v>-10.240600000000001</v>
      </c>
      <c r="Q30" s="66">
        <f>RANK(P30,P$8:P$30,0)</f>
        <v>17</v>
      </c>
      <c r="R30" s="65">
        <f>VLOOKUP($A30,'Return Data'!$B$7:$R$2700,16,0)</f>
        <v>1.4895</v>
      </c>
      <c r="S30" s="67">
        <f t="shared" si="4"/>
        <v>19</v>
      </c>
    </row>
    <row r="31" spans="1:19" x14ac:dyDescent="0.3">
      <c r="A31" s="83"/>
      <c r="B31" s="84"/>
      <c r="C31" s="84"/>
      <c r="D31" s="85"/>
      <c r="E31" s="84"/>
      <c r="F31" s="85"/>
      <c r="G31" s="84"/>
      <c r="H31" s="85"/>
      <c r="I31" s="84"/>
      <c r="J31" s="85"/>
      <c r="K31" s="84"/>
      <c r="L31" s="85"/>
      <c r="M31" s="84"/>
      <c r="N31" s="85"/>
      <c r="O31" s="84"/>
      <c r="P31" s="85"/>
      <c r="Q31" s="84"/>
      <c r="R31" s="85"/>
      <c r="S31" s="86"/>
    </row>
    <row r="32" spans="1:19" x14ac:dyDescent="0.3">
      <c r="A32" s="87" t="s">
        <v>27</v>
      </c>
      <c r="B32" s="88"/>
      <c r="C32" s="88"/>
      <c r="D32" s="89">
        <f>AVERAGE(D8:D30)</f>
        <v>8.2116565217391297</v>
      </c>
      <c r="E32" s="88"/>
      <c r="F32" s="89">
        <f>AVERAGE(F8:F30)</f>
        <v>5.3989826086956523</v>
      </c>
      <c r="G32" s="88"/>
      <c r="H32" s="89">
        <f>AVERAGE(H8:H30)</f>
        <v>2.4491869565217383</v>
      </c>
      <c r="I32" s="88"/>
      <c r="J32" s="89">
        <f>AVERAGE(J8:J30)</f>
        <v>-0.57428095238095256</v>
      </c>
      <c r="K32" s="88"/>
      <c r="L32" s="89">
        <f>AVERAGE(L8:L30)</f>
        <v>-1.6258950000000005</v>
      </c>
      <c r="M32" s="88"/>
      <c r="N32" s="89">
        <f>AVERAGE(N8:N30)</f>
        <v>0.33451578947368416</v>
      </c>
      <c r="O32" s="88"/>
      <c r="P32" s="89">
        <f>AVERAGE(P8:P30)</f>
        <v>1.3309777777777778</v>
      </c>
      <c r="Q32" s="88"/>
      <c r="R32" s="89">
        <f>AVERAGE(R8:R30)</f>
        <v>-0.37146956521739055</v>
      </c>
      <c r="S32" s="90"/>
    </row>
    <row r="33" spans="1:19" x14ac:dyDescent="0.3">
      <c r="A33" s="87" t="s">
        <v>28</v>
      </c>
      <c r="B33" s="88"/>
      <c r="C33" s="88"/>
      <c r="D33" s="89">
        <f>MIN(D8:D30)</f>
        <v>0</v>
      </c>
      <c r="E33" s="88"/>
      <c r="F33" s="89">
        <f>MIN(F8:F30)</f>
        <v>-76.974100000000007</v>
      </c>
      <c r="G33" s="88"/>
      <c r="H33" s="89">
        <f>MIN(H8:H30)</f>
        <v>-98.224400000000003</v>
      </c>
      <c r="I33" s="88"/>
      <c r="J33" s="89">
        <f>MIN(J8:J30)</f>
        <v>-63.2652</v>
      </c>
      <c r="K33" s="88"/>
      <c r="L33" s="89">
        <f>MIN(L8:L30)</f>
        <v>-44.557000000000002</v>
      </c>
      <c r="M33" s="88"/>
      <c r="N33" s="89">
        <f>MIN(N8:N30)</f>
        <v>-44.517400000000002</v>
      </c>
      <c r="O33" s="88"/>
      <c r="P33" s="89">
        <f>MIN(P8:P30)</f>
        <v>-32.787599999999998</v>
      </c>
      <c r="Q33" s="88"/>
      <c r="R33" s="89">
        <f>MIN(R8:R30)</f>
        <v>-59.119300000000003</v>
      </c>
      <c r="S33" s="90"/>
    </row>
    <row r="34" spans="1:19" ht="15" thickBot="1" x14ac:dyDescent="0.35">
      <c r="A34" s="91" t="s">
        <v>29</v>
      </c>
      <c r="B34" s="92"/>
      <c r="C34" s="92"/>
      <c r="D34" s="93">
        <f>MAX(D8:D30)</f>
        <v>25.840399999999999</v>
      </c>
      <c r="E34" s="92"/>
      <c r="F34" s="93">
        <f>MAX(F8:F30)</f>
        <v>22.468499999999999</v>
      </c>
      <c r="G34" s="92"/>
      <c r="H34" s="93">
        <f>MAX(H8:H30)</f>
        <v>15.912100000000001</v>
      </c>
      <c r="I34" s="92"/>
      <c r="J34" s="93">
        <f>MAX(J8:J30)</f>
        <v>11.015599999999999</v>
      </c>
      <c r="K34" s="92"/>
      <c r="L34" s="93">
        <f>MAX(L8:L30)</f>
        <v>10.553100000000001</v>
      </c>
      <c r="M34" s="92"/>
      <c r="N34" s="93">
        <f>MAX(N8:N30)</f>
        <v>9.7674000000000003</v>
      </c>
      <c r="O34" s="92"/>
      <c r="P34" s="93">
        <f>MAX(P8:P30)</f>
        <v>8.4771000000000001</v>
      </c>
      <c r="Q34" s="92"/>
      <c r="R34" s="93">
        <f>MAX(R8:R30)</f>
        <v>9.0740999999999996</v>
      </c>
      <c r="S34" s="94"/>
    </row>
    <row r="35" spans="1:19" x14ac:dyDescent="0.3">
      <c r="A35" s="112" t="s">
        <v>433</v>
      </c>
    </row>
    <row r="36" spans="1:19" x14ac:dyDescent="0.3">
      <c r="A36" s="14" t="s">
        <v>340</v>
      </c>
    </row>
  </sheetData>
  <sheetProtection algorithmName="SHA-512" hashValue="OIEqxx7oobO8TNqSs9nPMhCMXRnehp1nJ3n26vkw90Z3sW6Ae8/BQOl5D2wzjcrVrD9wDvHz+eBpU57UOBhuSw==" saltValue="jWiHHaQqP+9X+I9jT6xRy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F89751B-878C-45F3-BA3B-6DC73C80BA5A}"/>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8817B-5FDF-4F98-A671-D532EB27644E}">
  <sheetPr codeName="Sheet57"/>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1690</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624</v>
      </c>
      <c r="B8" s="64">
        <f>VLOOKUP($A8,'Return Data'!$B$7:$R$2700,3,0)</f>
        <v>44174</v>
      </c>
      <c r="C8" s="65">
        <f>VLOOKUP($A8,'Return Data'!$B$7:$R$2700,4,0)</f>
        <v>86.180400000000006</v>
      </c>
      <c r="D8" s="65">
        <f>VLOOKUP($A8,'Return Data'!$B$7:$R$2700,9,0)</f>
        <v>8.6875</v>
      </c>
      <c r="E8" s="66">
        <f>RANK(D8,D$8:D$27,0)</f>
        <v>6</v>
      </c>
      <c r="F8" s="65">
        <f>VLOOKUP($A8,'Return Data'!$B$7:$R$2700,10,0)</f>
        <v>10.6221</v>
      </c>
      <c r="G8" s="66">
        <f>RANK(F8,F$8:F$27,0)</f>
        <v>3</v>
      </c>
      <c r="H8" s="65">
        <f>VLOOKUP($A8,'Return Data'!$B$7:$R$2700,11,0)</f>
        <v>11.554500000000001</v>
      </c>
      <c r="I8" s="66">
        <f>RANK(H8,H$8:H$27,0)</f>
        <v>4</v>
      </c>
      <c r="J8" s="65">
        <f>VLOOKUP($A8,'Return Data'!$B$7:$R$2700,12,0)</f>
        <v>12.1297</v>
      </c>
      <c r="K8" s="66">
        <f>RANK(J8,J$8:J$27,0)</f>
        <v>3</v>
      </c>
      <c r="L8" s="65">
        <f>VLOOKUP($A8,'Return Data'!$B$7:$R$2700,13,0)</f>
        <v>12.06</v>
      </c>
      <c r="M8" s="66">
        <f>RANK(L8,L$8:L$27,0)</f>
        <v>4</v>
      </c>
      <c r="N8" s="65">
        <f>VLOOKUP($A8,'Return Data'!$B$7:$R$2700,17,0)</f>
        <v>10.9793</v>
      </c>
      <c r="O8" s="66">
        <f>RANK(N8,N$8:N$27,0)</f>
        <v>6</v>
      </c>
      <c r="P8" s="65">
        <f>VLOOKUP($A8,'Return Data'!$B$7:$R$2700,14,0)</f>
        <v>9.4442000000000004</v>
      </c>
      <c r="Q8" s="66">
        <f>RANK(P8,P$8:P$27,0)</f>
        <v>2</v>
      </c>
      <c r="R8" s="65">
        <f>VLOOKUP($A8,'Return Data'!$B$7:$R$2700,16,0)</f>
        <v>9.3026</v>
      </c>
      <c r="S8" s="67">
        <f>RANK(R8,R$8:R$27,0)</f>
        <v>5</v>
      </c>
    </row>
    <row r="9" spans="1:19" x14ac:dyDescent="0.3">
      <c r="A9" s="82" t="s">
        <v>625</v>
      </c>
      <c r="B9" s="64">
        <f>VLOOKUP($A9,'Return Data'!$B$7:$R$2700,3,0)</f>
        <v>44174</v>
      </c>
      <c r="C9" s="65">
        <f>VLOOKUP($A9,'Return Data'!$B$7:$R$2700,4,0)</f>
        <v>13.458500000000001</v>
      </c>
      <c r="D9" s="65">
        <f>VLOOKUP($A9,'Return Data'!$B$7:$R$2700,9,0)</f>
        <v>8.0167999999999999</v>
      </c>
      <c r="E9" s="66">
        <f t="shared" ref="E9:E27" si="0">RANK(D9,D$8:D$27,0)</f>
        <v>11</v>
      </c>
      <c r="F9" s="65">
        <f>VLOOKUP($A9,'Return Data'!$B$7:$R$2700,10,0)</f>
        <v>10.298299999999999</v>
      </c>
      <c r="G9" s="66">
        <f t="shared" ref="G9:G27" si="1">RANK(F9,F$8:F$27,0)</f>
        <v>8</v>
      </c>
      <c r="H9" s="65">
        <f>VLOOKUP($A9,'Return Data'!$B$7:$R$2700,11,0)</f>
        <v>13.1898</v>
      </c>
      <c r="I9" s="66">
        <f t="shared" ref="I9:I27" si="2">RANK(H9,H$8:H$27,0)</f>
        <v>1</v>
      </c>
      <c r="J9" s="65">
        <f>VLOOKUP($A9,'Return Data'!$B$7:$R$2700,12,0)</f>
        <v>12.131399999999999</v>
      </c>
      <c r="K9" s="66">
        <f t="shared" ref="K9:K27" si="3">RANK(J9,J$8:J$27,0)</f>
        <v>2</v>
      </c>
      <c r="L9" s="65">
        <f>VLOOKUP($A9,'Return Data'!$B$7:$R$2700,13,0)</f>
        <v>12.511900000000001</v>
      </c>
      <c r="M9" s="66">
        <f t="shared" ref="M9:M27" si="4">RANK(L9,L$8:L$27,0)</f>
        <v>2</v>
      </c>
      <c r="N9" s="65">
        <f>VLOOKUP($A9,'Return Data'!$B$7:$R$2700,17,0)</f>
        <v>9.7813999999999997</v>
      </c>
      <c r="O9" s="66">
        <f t="shared" ref="O9:O26" si="5">RANK(N9,N$8:N$27,0)</f>
        <v>14</v>
      </c>
      <c r="P9" s="65">
        <f>VLOOKUP($A9,'Return Data'!$B$7:$R$2700,14,0)</f>
        <v>9.2501999999999995</v>
      </c>
      <c r="Q9" s="66">
        <f>RANK(P9,P$8:P$27,0)</f>
        <v>4</v>
      </c>
      <c r="R9" s="65">
        <f>VLOOKUP($A9,'Return Data'!$B$7:$R$2700,16,0)</f>
        <v>9.0983999999999998</v>
      </c>
      <c r="S9" s="67">
        <f t="shared" ref="S9:S27" si="6">RANK(R9,R$8:R$27,0)</f>
        <v>8</v>
      </c>
    </row>
    <row r="10" spans="1:19" x14ac:dyDescent="0.3">
      <c r="A10" s="82" t="s">
        <v>628</v>
      </c>
      <c r="B10" s="64">
        <f>VLOOKUP($A10,'Return Data'!$B$7:$R$2700,3,0)</f>
        <v>44174</v>
      </c>
      <c r="C10" s="65">
        <f>VLOOKUP($A10,'Return Data'!$B$7:$R$2700,4,0)</f>
        <v>22.6327</v>
      </c>
      <c r="D10" s="65">
        <f>VLOOKUP($A10,'Return Data'!$B$7:$R$2700,9,0)</f>
        <v>8.0683000000000007</v>
      </c>
      <c r="E10" s="66">
        <f t="shared" si="0"/>
        <v>10</v>
      </c>
      <c r="F10" s="65">
        <f>VLOOKUP($A10,'Return Data'!$B$7:$R$2700,10,0)</f>
        <v>10.118399999999999</v>
      </c>
      <c r="G10" s="66">
        <f t="shared" si="1"/>
        <v>10</v>
      </c>
      <c r="H10" s="65">
        <f>VLOOKUP($A10,'Return Data'!$B$7:$R$2700,11,0)</f>
        <v>10.6976</v>
      </c>
      <c r="I10" s="66">
        <f t="shared" si="2"/>
        <v>10</v>
      </c>
      <c r="J10" s="65">
        <f>VLOOKUP($A10,'Return Data'!$B$7:$R$2700,12,0)</f>
        <v>10.2722</v>
      </c>
      <c r="K10" s="66">
        <f t="shared" si="3"/>
        <v>10</v>
      </c>
      <c r="L10" s="65">
        <f>VLOOKUP($A10,'Return Data'!$B$7:$R$2700,13,0)</f>
        <v>10.4884</v>
      </c>
      <c r="M10" s="66">
        <f t="shared" si="4"/>
        <v>13</v>
      </c>
      <c r="N10" s="65">
        <f>VLOOKUP($A10,'Return Data'!$B$7:$R$2700,17,0)</f>
        <v>6.0355999999999996</v>
      </c>
      <c r="O10" s="66">
        <f t="shared" si="5"/>
        <v>17</v>
      </c>
      <c r="P10" s="65">
        <f>VLOOKUP($A10,'Return Data'!$B$7:$R$2700,14,0)</f>
        <v>5.6647999999999996</v>
      </c>
      <c r="Q10" s="66">
        <f t="shared" ref="Q10:Q24" si="7">RANK(P10,P$8:P$27,0)</f>
        <v>14</v>
      </c>
      <c r="R10" s="65">
        <f>VLOOKUP($A10,'Return Data'!$B$7:$R$2700,16,0)</f>
        <v>7.8482000000000003</v>
      </c>
      <c r="S10" s="67">
        <f t="shared" si="6"/>
        <v>18</v>
      </c>
    </row>
    <row r="11" spans="1:19" x14ac:dyDescent="0.3">
      <c r="A11" s="82" t="s">
        <v>629</v>
      </c>
      <c r="B11" s="64">
        <f>VLOOKUP($A11,'Return Data'!$B$7:$R$2700,3,0)</f>
        <v>44174</v>
      </c>
      <c r="C11" s="65">
        <f>VLOOKUP($A11,'Return Data'!$B$7:$R$2700,4,0)</f>
        <v>18.0031</v>
      </c>
      <c r="D11" s="65">
        <f>VLOOKUP($A11,'Return Data'!$B$7:$R$2700,9,0)</f>
        <v>6.1879</v>
      </c>
      <c r="E11" s="66">
        <f t="shared" si="0"/>
        <v>16</v>
      </c>
      <c r="F11" s="65">
        <f>VLOOKUP($A11,'Return Data'!$B$7:$R$2700,10,0)</f>
        <v>9.1353000000000009</v>
      </c>
      <c r="G11" s="66">
        <f t="shared" si="1"/>
        <v>17</v>
      </c>
      <c r="H11" s="65">
        <f>VLOOKUP($A11,'Return Data'!$B$7:$R$2700,11,0)</f>
        <v>9.3481000000000005</v>
      </c>
      <c r="I11" s="66">
        <f t="shared" si="2"/>
        <v>16</v>
      </c>
      <c r="J11" s="65">
        <f>VLOOKUP($A11,'Return Data'!$B$7:$R$2700,12,0)</f>
        <v>10.007099999999999</v>
      </c>
      <c r="K11" s="66">
        <f t="shared" si="3"/>
        <v>14</v>
      </c>
      <c r="L11" s="65">
        <f>VLOOKUP($A11,'Return Data'!$B$7:$R$2700,13,0)</f>
        <v>10.404400000000001</v>
      </c>
      <c r="M11" s="66">
        <f t="shared" si="4"/>
        <v>14</v>
      </c>
      <c r="N11" s="65">
        <f>VLOOKUP($A11,'Return Data'!$B$7:$R$2700,17,0)</f>
        <v>10.4308</v>
      </c>
      <c r="O11" s="66">
        <f t="shared" si="5"/>
        <v>10</v>
      </c>
      <c r="P11" s="65">
        <f>VLOOKUP($A11,'Return Data'!$B$7:$R$2700,14,0)</f>
        <v>8.6165000000000003</v>
      </c>
      <c r="Q11" s="66">
        <f t="shared" si="7"/>
        <v>10</v>
      </c>
      <c r="R11" s="65">
        <f>VLOOKUP($A11,'Return Data'!$B$7:$R$2700,16,0)</f>
        <v>8.9747000000000003</v>
      </c>
      <c r="S11" s="67">
        <f t="shared" si="6"/>
        <v>10</v>
      </c>
    </row>
    <row r="12" spans="1:19" x14ac:dyDescent="0.3">
      <c r="A12" s="82" t="s">
        <v>631</v>
      </c>
      <c r="B12" s="64">
        <f>VLOOKUP($A12,'Return Data'!$B$7:$R$2700,3,0)</f>
        <v>44174</v>
      </c>
      <c r="C12" s="65">
        <f>VLOOKUP($A12,'Return Data'!$B$7:$R$2700,4,0)</f>
        <v>12.680999999999999</v>
      </c>
      <c r="D12" s="65">
        <f>VLOOKUP($A12,'Return Data'!$B$7:$R$2700,9,0)</f>
        <v>5.7937000000000003</v>
      </c>
      <c r="E12" s="66">
        <f t="shared" si="0"/>
        <v>17</v>
      </c>
      <c r="F12" s="65">
        <f>VLOOKUP($A12,'Return Data'!$B$7:$R$2700,10,0)</f>
        <v>7.3304999999999998</v>
      </c>
      <c r="G12" s="66">
        <f t="shared" si="1"/>
        <v>18</v>
      </c>
      <c r="H12" s="65">
        <f>VLOOKUP($A12,'Return Data'!$B$7:$R$2700,11,0)</f>
        <v>8.8934999999999995</v>
      </c>
      <c r="I12" s="66">
        <f t="shared" si="2"/>
        <v>18</v>
      </c>
      <c r="J12" s="65">
        <f>VLOOKUP($A12,'Return Data'!$B$7:$R$2700,12,0)</f>
        <v>9.9289000000000005</v>
      </c>
      <c r="K12" s="66">
        <f t="shared" si="3"/>
        <v>15</v>
      </c>
      <c r="L12" s="65">
        <f>VLOOKUP($A12,'Return Data'!$B$7:$R$2700,13,0)</f>
        <v>9.8167000000000009</v>
      </c>
      <c r="M12" s="66">
        <f t="shared" si="4"/>
        <v>18</v>
      </c>
      <c r="N12" s="65">
        <f>VLOOKUP($A12,'Return Data'!$B$7:$R$2700,17,0)</f>
        <v>10.797700000000001</v>
      </c>
      <c r="O12" s="66">
        <f t="shared" ref="O12" si="8">RANK(N12,N$8:N$27,0)</f>
        <v>7</v>
      </c>
      <c r="P12" s="65"/>
      <c r="Q12" s="66"/>
      <c r="R12" s="65">
        <f>VLOOKUP($A12,'Return Data'!$B$7:$R$2700,16,0)</f>
        <v>11.1373</v>
      </c>
      <c r="S12" s="67">
        <f t="shared" si="6"/>
        <v>2</v>
      </c>
    </row>
    <row r="13" spans="1:19" x14ac:dyDescent="0.3">
      <c r="A13" s="82" t="s">
        <v>633</v>
      </c>
      <c r="B13" s="64">
        <f>VLOOKUP($A13,'Return Data'!$B$7:$R$2700,3,0)</f>
        <v>44174</v>
      </c>
      <c r="C13" s="65">
        <f>VLOOKUP($A13,'Return Data'!$B$7:$R$2700,4,0)</f>
        <v>13.6013</v>
      </c>
      <c r="D13" s="65">
        <f>VLOOKUP($A13,'Return Data'!$B$7:$R$2700,9,0)</f>
        <v>4.2458999999999998</v>
      </c>
      <c r="E13" s="66">
        <f t="shared" si="0"/>
        <v>18</v>
      </c>
      <c r="F13" s="65">
        <f>VLOOKUP($A13,'Return Data'!$B$7:$R$2700,10,0)</f>
        <v>5.3158000000000003</v>
      </c>
      <c r="G13" s="66">
        <f t="shared" si="1"/>
        <v>19</v>
      </c>
      <c r="H13" s="65">
        <f>VLOOKUP($A13,'Return Data'!$B$7:$R$2700,11,0)</f>
        <v>-6.9287999999999998</v>
      </c>
      <c r="I13" s="66">
        <f t="shared" si="2"/>
        <v>19</v>
      </c>
      <c r="J13" s="65">
        <f>VLOOKUP($A13,'Return Data'!$B$7:$R$2700,12,0)</f>
        <v>-0.97929999999999995</v>
      </c>
      <c r="K13" s="66">
        <f t="shared" si="3"/>
        <v>19</v>
      </c>
      <c r="L13" s="65">
        <f>VLOOKUP($A13,'Return Data'!$B$7:$R$2700,13,0)</f>
        <v>2.5823</v>
      </c>
      <c r="M13" s="66">
        <f t="shared" si="4"/>
        <v>19</v>
      </c>
      <c r="N13" s="65">
        <f>VLOOKUP($A13,'Return Data'!$B$7:$R$2700,17,0)</f>
        <v>-1.2678</v>
      </c>
      <c r="O13" s="66">
        <f t="shared" si="5"/>
        <v>18</v>
      </c>
      <c r="P13" s="65">
        <f>VLOOKUP($A13,'Return Data'!$B$7:$R$2700,14,0)</f>
        <v>0.47270000000000001</v>
      </c>
      <c r="Q13" s="66">
        <f t="shared" si="7"/>
        <v>15</v>
      </c>
      <c r="R13" s="65">
        <f>VLOOKUP($A13,'Return Data'!$B$7:$R$2700,16,0)</f>
        <v>5.07</v>
      </c>
      <c r="S13" s="67">
        <f t="shared" si="6"/>
        <v>19</v>
      </c>
    </row>
    <row r="14" spans="1:19" x14ac:dyDescent="0.3">
      <c r="A14" s="82" t="s">
        <v>636</v>
      </c>
      <c r="B14" s="64">
        <f>VLOOKUP($A14,'Return Data'!$B$7:$R$2700,3,0)</f>
        <v>44174</v>
      </c>
      <c r="C14" s="65">
        <f>VLOOKUP($A14,'Return Data'!$B$7:$R$2700,4,0)</f>
        <v>80.957300000000004</v>
      </c>
      <c r="D14" s="65">
        <f>VLOOKUP($A14,'Return Data'!$B$7:$R$2700,9,0)</f>
        <v>10.024800000000001</v>
      </c>
      <c r="E14" s="66">
        <f t="shared" si="0"/>
        <v>1</v>
      </c>
      <c r="F14" s="65">
        <f>VLOOKUP($A14,'Return Data'!$B$7:$R$2700,10,0)</f>
        <v>12.484</v>
      </c>
      <c r="G14" s="66">
        <f t="shared" si="1"/>
        <v>1</v>
      </c>
      <c r="H14" s="65">
        <f>VLOOKUP($A14,'Return Data'!$B$7:$R$2700,11,0)</f>
        <v>13.035299999999999</v>
      </c>
      <c r="I14" s="66">
        <f t="shared" si="2"/>
        <v>2</v>
      </c>
      <c r="J14" s="65">
        <f>VLOOKUP($A14,'Return Data'!$B$7:$R$2700,12,0)</f>
        <v>8.2036999999999995</v>
      </c>
      <c r="K14" s="66">
        <f t="shared" si="3"/>
        <v>18</v>
      </c>
      <c r="L14" s="65">
        <f>VLOOKUP($A14,'Return Data'!$B$7:$R$2700,13,0)</f>
        <v>9.8536000000000001</v>
      </c>
      <c r="M14" s="66">
        <f t="shared" si="4"/>
        <v>17</v>
      </c>
      <c r="N14" s="65">
        <f>VLOOKUP($A14,'Return Data'!$B$7:$R$2700,17,0)</f>
        <v>10.2653</v>
      </c>
      <c r="O14" s="66">
        <f t="shared" si="5"/>
        <v>11</v>
      </c>
      <c r="P14" s="65">
        <f>VLOOKUP($A14,'Return Data'!$B$7:$R$2700,14,0)</f>
        <v>9.0851000000000006</v>
      </c>
      <c r="Q14" s="66">
        <f t="shared" si="7"/>
        <v>6</v>
      </c>
      <c r="R14" s="65">
        <f>VLOOKUP($A14,'Return Data'!$B$7:$R$2700,16,0)</f>
        <v>9.6616</v>
      </c>
      <c r="S14" s="67">
        <f t="shared" si="6"/>
        <v>4</v>
      </c>
    </row>
    <row r="15" spans="1:19" x14ac:dyDescent="0.3">
      <c r="A15" s="82" t="s">
        <v>639</v>
      </c>
      <c r="B15" s="64">
        <f>VLOOKUP($A15,'Return Data'!$B$7:$R$2700,3,0)</f>
        <v>44174</v>
      </c>
      <c r="C15" s="65">
        <f>VLOOKUP($A15,'Return Data'!$B$7:$R$2700,4,0)</f>
        <v>25.063500000000001</v>
      </c>
      <c r="D15" s="65">
        <f>VLOOKUP($A15,'Return Data'!$B$7:$R$2700,9,0)</f>
        <v>8.8503000000000007</v>
      </c>
      <c r="E15" s="66">
        <f t="shared" si="0"/>
        <v>4</v>
      </c>
      <c r="F15" s="65">
        <f>VLOOKUP($A15,'Return Data'!$B$7:$R$2700,10,0)</f>
        <v>10.596500000000001</v>
      </c>
      <c r="G15" s="66">
        <f t="shared" si="1"/>
        <v>4</v>
      </c>
      <c r="H15" s="65">
        <f>VLOOKUP($A15,'Return Data'!$B$7:$R$2700,11,0)</f>
        <v>11.439299999999999</v>
      </c>
      <c r="I15" s="66">
        <f t="shared" si="2"/>
        <v>6</v>
      </c>
      <c r="J15" s="65">
        <f>VLOOKUP($A15,'Return Data'!$B$7:$R$2700,12,0)</f>
        <v>11.5829</v>
      </c>
      <c r="K15" s="66">
        <f t="shared" si="3"/>
        <v>4</v>
      </c>
      <c r="L15" s="65">
        <f>VLOOKUP($A15,'Return Data'!$B$7:$R$2700,13,0)</f>
        <v>12.111800000000001</v>
      </c>
      <c r="M15" s="66">
        <f t="shared" si="4"/>
        <v>3</v>
      </c>
      <c r="N15" s="65">
        <f>VLOOKUP($A15,'Return Data'!$B$7:$R$2700,17,0)</f>
        <v>11.327400000000001</v>
      </c>
      <c r="O15" s="66">
        <f t="shared" si="5"/>
        <v>4</v>
      </c>
      <c r="P15" s="65">
        <f>VLOOKUP($A15,'Return Data'!$B$7:$R$2700,14,0)</f>
        <v>9.4044000000000008</v>
      </c>
      <c r="Q15" s="66">
        <f t="shared" si="7"/>
        <v>3</v>
      </c>
      <c r="R15" s="65">
        <f>VLOOKUP($A15,'Return Data'!$B$7:$R$2700,16,0)</f>
        <v>9.2088000000000001</v>
      </c>
      <c r="S15" s="67">
        <f t="shared" si="6"/>
        <v>6</v>
      </c>
    </row>
    <row r="16" spans="1:19" x14ac:dyDescent="0.3">
      <c r="A16" s="82" t="s">
        <v>641</v>
      </c>
      <c r="B16" s="64">
        <f>VLOOKUP($A16,'Return Data'!$B$7:$R$2700,3,0)</f>
        <v>44174</v>
      </c>
      <c r="C16" s="65">
        <f>VLOOKUP($A16,'Return Data'!$B$7:$R$2700,4,0)</f>
        <v>23.304400000000001</v>
      </c>
      <c r="D16" s="65">
        <f>VLOOKUP($A16,'Return Data'!$B$7:$R$2700,9,0)</f>
        <v>7.8501000000000003</v>
      </c>
      <c r="E16" s="66">
        <f t="shared" si="0"/>
        <v>13</v>
      </c>
      <c r="F16" s="65">
        <f>VLOOKUP($A16,'Return Data'!$B$7:$R$2700,10,0)</f>
        <v>9.3684999999999992</v>
      </c>
      <c r="G16" s="66">
        <f t="shared" si="1"/>
        <v>14</v>
      </c>
      <c r="H16" s="65">
        <f>VLOOKUP($A16,'Return Data'!$B$7:$R$2700,11,0)</f>
        <v>10.4718</v>
      </c>
      <c r="I16" s="66">
        <f t="shared" si="2"/>
        <v>14</v>
      </c>
      <c r="J16" s="65">
        <f>VLOOKUP($A16,'Return Data'!$B$7:$R$2700,12,0)</f>
        <v>11.041600000000001</v>
      </c>
      <c r="K16" s="66">
        <f t="shared" si="3"/>
        <v>6</v>
      </c>
      <c r="L16" s="65">
        <f>VLOOKUP($A16,'Return Data'!$B$7:$R$2700,13,0)</f>
        <v>11.0441</v>
      </c>
      <c r="M16" s="66">
        <f t="shared" si="4"/>
        <v>10</v>
      </c>
      <c r="N16" s="65">
        <f>VLOOKUP($A16,'Return Data'!$B$7:$R$2700,17,0)</f>
        <v>10.629099999999999</v>
      </c>
      <c r="O16" s="66">
        <f t="shared" si="5"/>
        <v>8</v>
      </c>
      <c r="P16" s="65">
        <f>VLOOKUP($A16,'Return Data'!$B$7:$R$2700,14,0)</f>
        <v>9.0777000000000001</v>
      </c>
      <c r="Q16" s="66">
        <f t="shared" si="7"/>
        <v>7</v>
      </c>
      <c r="R16" s="65">
        <f>VLOOKUP($A16,'Return Data'!$B$7:$R$2700,16,0)</f>
        <v>9.1786999999999992</v>
      </c>
      <c r="S16" s="67">
        <f t="shared" si="6"/>
        <v>7</v>
      </c>
    </row>
    <row r="17" spans="1:19" x14ac:dyDescent="0.3">
      <c r="A17" s="82" t="s">
        <v>642</v>
      </c>
      <c r="B17" s="64">
        <f>VLOOKUP($A17,'Return Data'!$B$7:$R$2700,3,0)</f>
        <v>44174</v>
      </c>
      <c r="C17" s="65">
        <f>VLOOKUP($A17,'Return Data'!$B$7:$R$2700,4,0)</f>
        <v>15.2294</v>
      </c>
      <c r="D17" s="65">
        <f>VLOOKUP($A17,'Return Data'!$B$7:$R$2700,9,0)</f>
        <v>9.8576999999999995</v>
      </c>
      <c r="E17" s="66">
        <f t="shared" si="0"/>
        <v>2</v>
      </c>
      <c r="F17" s="65">
        <f>VLOOKUP($A17,'Return Data'!$B$7:$R$2700,10,0)</f>
        <v>11.3308</v>
      </c>
      <c r="G17" s="66">
        <f t="shared" si="1"/>
        <v>2</v>
      </c>
      <c r="H17" s="65">
        <f>VLOOKUP($A17,'Return Data'!$B$7:$R$2700,11,0)</f>
        <v>12.023999999999999</v>
      </c>
      <c r="I17" s="66">
        <f t="shared" si="2"/>
        <v>3</v>
      </c>
      <c r="J17" s="65">
        <f>VLOOKUP($A17,'Return Data'!$B$7:$R$2700,12,0)</f>
        <v>12.4559</v>
      </c>
      <c r="K17" s="66">
        <f t="shared" si="3"/>
        <v>1</v>
      </c>
      <c r="L17" s="65">
        <f>VLOOKUP($A17,'Return Data'!$B$7:$R$2700,13,0)</f>
        <v>11.9917</v>
      </c>
      <c r="M17" s="66">
        <f t="shared" si="4"/>
        <v>5</v>
      </c>
      <c r="N17" s="65">
        <f>VLOOKUP($A17,'Return Data'!$B$7:$R$2700,17,0)</f>
        <v>10.523</v>
      </c>
      <c r="O17" s="66">
        <f t="shared" si="5"/>
        <v>9</v>
      </c>
      <c r="P17" s="65">
        <f>VLOOKUP($A17,'Return Data'!$B$7:$R$2700,14,0)</f>
        <v>8.9347999999999992</v>
      </c>
      <c r="Q17" s="66">
        <f t="shared" si="7"/>
        <v>9</v>
      </c>
      <c r="R17" s="65">
        <f>VLOOKUP($A17,'Return Data'!$B$7:$R$2700,16,0)</f>
        <v>8.9403000000000006</v>
      </c>
      <c r="S17" s="67">
        <f t="shared" si="6"/>
        <v>11</v>
      </c>
    </row>
    <row r="18" spans="1:19" x14ac:dyDescent="0.3">
      <c r="A18" s="82" t="s">
        <v>645</v>
      </c>
      <c r="B18" s="64">
        <f>VLOOKUP($A18,'Return Data'!$B$7:$R$2700,3,0)</f>
        <v>44174</v>
      </c>
      <c r="C18" s="65">
        <f>VLOOKUP($A18,'Return Data'!$B$7:$R$2700,4,0)</f>
        <v>2602.8915999999999</v>
      </c>
      <c r="D18" s="65">
        <f>VLOOKUP($A18,'Return Data'!$B$7:$R$2700,9,0)</f>
        <v>8.5027000000000008</v>
      </c>
      <c r="E18" s="66">
        <f t="shared" si="0"/>
        <v>8</v>
      </c>
      <c r="F18" s="65">
        <f>VLOOKUP($A18,'Return Data'!$B$7:$R$2700,10,0)</f>
        <v>9.2924000000000007</v>
      </c>
      <c r="G18" s="66">
        <f t="shared" si="1"/>
        <v>16</v>
      </c>
      <c r="H18" s="65">
        <f>VLOOKUP($A18,'Return Data'!$B$7:$R$2700,11,0)</f>
        <v>10.7722</v>
      </c>
      <c r="I18" s="66">
        <f t="shared" si="2"/>
        <v>9</v>
      </c>
      <c r="J18" s="65">
        <f>VLOOKUP($A18,'Return Data'!$B$7:$R$2700,12,0)</f>
        <v>10.851800000000001</v>
      </c>
      <c r="K18" s="66">
        <f t="shared" si="3"/>
        <v>7</v>
      </c>
      <c r="L18" s="65">
        <f>VLOOKUP($A18,'Return Data'!$B$7:$R$2700,13,0)</f>
        <v>10.667999999999999</v>
      </c>
      <c r="M18" s="66">
        <f t="shared" si="4"/>
        <v>12</v>
      </c>
      <c r="N18" s="65">
        <f>VLOOKUP($A18,'Return Data'!$B$7:$R$2700,17,0)</f>
        <v>11.2675</v>
      </c>
      <c r="O18" s="66">
        <f t="shared" si="5"/>
        <v>5</v>
      </c>
      <c r="P18" s="65">
        <f>VLOOKUP($A18,'Return Data'!$B$7:$R$2700,14,0)</f>
        <v>8.4306000000000001</v>
      </c>
      <c r="Q18" s="66">
        <f t="shared" si="7"/>
        <v>11</v>
      </c>
      <c r="R18" s="65">
        <f>VLOOKUP($A18,'Return Data'!$B$7:$R$2700,16,0)</f>
        <v>8.3413000000000004</v>
      </c>
      <c r="S18" s="67">
        <f t="shared" si="6"/>
        <v>16</v>
      </c>
    </row>
    <row r="19" spans="1:19" x14ac:dyDescent="0.3">
      <c r="A19" s="82" t="s">
        <v>647</v>
      </c>
      <c r="B19" s="64">
        <f>VLOOKUP($A19,'Return Data'!$B$7:$R$2700,3,0)</f>
        <v>44174</v>
      </c>
      <c r="C19" s="65">
        <f>VLOOKUP($A19,'Return Data'!$B$7:$R$2700,4,0)</f>
        <v>2968.9360000000001</v>
      </c>
      <c r="D19" s="65">
        <f>VLOOKUP($A19,'Return Data'!$B$7:$R$2700,9,0)</f>
        <v>8.1472999999999995</v>
      </c>
      <c r="E19" s="66">
        <f t="shared" si="0"/>
        <v>9</v>
      </c>
      <c r="F19" s="65">
        <f>VLOOKUP($A19,'Return Data'!$B$7:$R$2700,10,0)</f>
        <v>9.6202000000000005</v>
      </c>
      <c r="G19" s="66">
        <f t="shared" si="1"/>
        <v>13</v>
      </c>
      <c r="H19" s="65">
        <f>VLOOKUP($A19,'Return Data'!$B$7:$R$2700,11,0)</f>
        <v>10.6149</v>
      </c>
      <c r="I19" s="66">
        <f t="shared" si="2"/>
        <v>12</v>
      </c>
      <c r="J19" s="65">
        <f>VLOOKUP($A19,'Return Data'!$B$7:$R$2700,12,0)</f>
        <v>10.248900000000001</v>
      </c>
      <c r="K19" s="66">
        <f t="shared" si="3"/>
        <v>11</v>
      </c>
      <c r="L19" s="65">
        <f>VLOOKUP($A19,'Return Data'!$B$7:$R$2700,13,0)</f>
        <v>10.0337</v>
      </c>
      <c r="M19" s="66">
        <f t="shared" si="4"/>
        <v>16</v>
      </c>
      <c r="N19" s="65">
        <f>VLOOKUP($A19,'Return Data'!$B$7:$R$2700,17,0)</f>
        <v>10.1</v>
      </c>
      <c r="O19" s="66">
        <f t="shared" si="5"/>
        <v>13</v>
      </c>
      <c r="P19" s="65">
        <f>VLOOKUP($A19,'Return Data'!$B$7:$R$2700,14,0)</f>
        <v>9.1405999999999992</v>
      </c>
      <c r="Q19" s="66">
        <f t="shared" si="7"/>
        <v>5</v>
      </c>
      <c r="R19" s="65">
        <f>VLOOKUP($A19,'Return Data'!$B$7:$R$2700,16,0)</f>
        <v>9.0657999999999994</v>
      </c>
      <c r="S19" s="67">
        <f t="shared" si="6"/>
        <v>9</v>
      </c>
    </row>
    <row r="20" spans="1:19" x14ac:dyDescent="0.3">
      <c r="A20" s="82" t="s">
        <v>648</v>
      </c>
      <c r="B20" s="64">
        <f>VLOOKUP($A20,'Return Data'!$B$7:$R$2700,3,0)</f>
        <v>44174</v>
      </c>
      <c r="C20" s="65">
        <f>VLOOKUP($A20,'Return Data'!$B$7:$R$2700,4,0)</f>
        <v>59.7271</v>
      </c>
      <c r="D20" s="65">
        <f>VLOOKUP($A20,'Return Data'!$B$7:$R$2700,9,0)</f>
        <v>3.6880000000000002</v>
      </c>
      <c r="E20" s="66">
        <f t="shared" si="0"/>
        <v>19</v>
      </c>
      <c r="F20" s="65">
        <f>VLOOKUP($A20,'Return Data'!$B$7:$R$2700,10,0)</f>
        <v>9.3409999999999993</v>
      </c>
      <c r="G20" s="66">
        <f t="shared" si="1"/>
        <v>15</v>
      </c>
      <c r="H20" s="65">
        <f>VLOOKUP($A20,'Return Data'!$B$7:$R$2700,11,0)</f>
        <v>9.1425999999999998</v>
      </c>
      <c r="I20" s="66">
        <f t="shared" si="2"/>
        <v>17</v>
      </c>
      <c r="J20" s="65">
        <f>VLOOKUP($A20,'Return Data'!$B$7:$R$2700,12,0)</f>
        <v>10.0913</v>
      </c>
      <c r="K20" s="66">
        <f t="shared" si="3"/>
        <v>13</v>
      </c>
      <c r="L20" s="65">
        <f>VLOOKUP($A20,'Return Data'!$B$7:$R$2700,13,0)</f>
        <v>13.3042</v>
      </c>
      <c r="M20" s="66">
        <f t="shared" si="4"/>
        <v>1</v>
      </c>
      <c r="N20" s="65">
        <f>VLOOKUP($A20,'Return Data'!$B$7:$R$2700,17,0)</f>
        <v>13.047499999999999</v>
      </c>
      <c r="O20" s="66">
        <f t="shared" si="5"/>
        <v>1</v>
      </c>
      <c r="P20" s="65">
        <f>VLOOKUP($A20,'Return Data'!$B$7:$R$2700,14,0)</f>
        <v>10.2508</v>
      </c>
      <c r="Q20" s="66">
        <f t="shared" si="7"/>
        <v>1</v>
      </c>
      <c r="R20" s="65">
        <f>VLOOKUP($A20,'Return Data'!$B$7:$R$2700,16,0)</f>
        <v>8.7523</v>
      </c>
      <c r="S20" s="67">
        <f t="shared" si="6"/>
        <v>12</v>
      </c>
    </row>
    <row r="21" spans="1:19" x14ac:dyDescent="0.3">
      <c r="A21" s="117" t="s">
        <v>1922</v>
      </c>
      <c r="B21" s="64">
        <f>VLOOKUP($A21,'Return Data'!$B$7:$R$2700,3,0)</f>
        <v>44174</v>
      </c>
      <c r="C21" s="65">
        <f>VLOOKUP($A21,'Return Data'!$B$7:$R$2700,4,0)</f>
        <v>46.413400000000003</v>
      </c>
      <c r="D21" s="65">
        <f>VLOOKUP($A21,'Return Data'!$B$7:$R$2700,9,0)</f>
        <v>7.9843000000000002</v>
      </c>
      <c r="E21" s="66">
        <f t="shared" si="0"/>
        <v>12</v>
      </c>
      <c r="F21" s="65">
        <f>VLOOKUP($A21,'Return Data'!$B$7:$R$2700,10,0)</f>
        <v>10.507999999999999</v>
      </c>
      <c r="G21" s="66">
        <f t="shared" si="1"/>
        <v>6</v>
      </c>
      <c r="H21" s="65">
        <f>VLOOKUP($A21,'Return Data'!$B$7:$R$2700,11,0)</f>
        <v>11.153</v>
      </c>
      <c r="I21" s="66">
        <f t="shared" si="2"/>
        <v>7</v>
      </c>
      <c r="J21" s="65">
        <f>VLOOKUP($A21,'Return Data'!$B$7:$R$2700,12,0)</f>
        <v>9.6059000000000001</v>
      </c>
      <c r="K21" s="66">
        <f t="shared" si="3"/>
        <v>17</v>
      </c>
      <c r="L21" s="65">
        <f>VLOOKUP($A21,'Return Data'!$B$7:$R$2700,13,0)</f>
        <v>10.230700000000001</v>
      </c>
      <c r="M21" s="66">
        <f t="shared" si="4"/>
        <v>15</v>
      </c>
      <c r="N21" s="65">
        <f>VLOOKUP($A21,'Return Data'!$B$7:$R$2700,17,0)</f>
        <v>9.2129999999999992</v>
      </c>
      <c r="O21" s="66">
        <f t="shared" si="5"/>
        <v>15</v>
      </c>
      <c r="P21" s="65">
        <f>VLOOKUP($A21,'Return Data'!$B$7:$R$2700,14,0)</f>
        <v>8.3553999999999995</v>
      </c>
      <c r="Q21" s="66">
        <f t="shared" si="7"/>
        <v>13</v>
      </c>
      <c r="R21" s="65">
        <f>VLOOKUP($A21,'Return Data'!$B$7:$R$2700,16,0)</f>
        <v>8.7307000000000006</v>
      </c>
      <c r="S21" s="67">
        <f t="shared" si="6"/>
        <v>13</v>
      </c>
    </row>
    <row r="22" spans="1:19" x14ac:dyDescent="0.3">
      <c r="A22" s="82" t="s">
        <v>651</v>
      </c>
      <c r="B22" s="64">
        <f>VLOOKUP($A22,'Return Data'!$B$7:$R$2700,3,0)</f>
        <v>44174</v>
      </c>
      <c r="C22" s="65">
        <f>VLOOKUP($A22,'Return Data'!$B$7:$R$2700,4,0)</f>
        <v>36.194499999999998</v>
      </c>
      <c r="D22" s="65">
        <f>VLOOKUP($A22,'Return Data'!$B$7:$R$2700,9,0)</f>
        <v>7.3554000000000004</v>
      </c>
      <c r="E22" s="66">
        <f t="shared" si="0"/>
        <v>14</v>
      </c>
      <c r="F22" s="65">
        <f>VLOOKUP($A22,'Return Data'!$B$7:$R$2700,10,0)</f>
        <v>10.154500000000001</v>
      </c>
      <c r="G22" s="66">
        <f t="shared" si="1"/>
        <v>9</v>
      </c>
      <c r="H22" s="65">
        <f>VLOOKUP($A22,'Return Data'!$B$7:$R$2700,11,0)</f>
        <v>10.6685</v>
      </c>
      <c r="I22" s="66">
        <f t="shared" si="2"/>
        <v>11</v>
      </c>
      <c r="J22" s="65">
        <f>VLOOKUP($A22,'Return Data'!$B$7:$R$2700,12,0)</f>
        <v>9.8178000000000001</v>
      </c>
      <c r="K22" s="66">
        <f t="shared" si="3"/>
        <v>16</v>
      </c>
      <c r="L22" s="65">
        <f>VLOOKUP($A22,'Return Data'!$B$7:$R$2700,13,0)</f>
        <v>10.671200000000001</v>
      </c>
      <c r="M22" s="66">
        <f t="shared" si="4"/>
        <v>11</v>
      </c>
      <c r="N22" s="65">
        <f>VLOOKUP($A22,'Return Data'!$B$7:$R$2700,17,0)</f>
        <v>10.2416</v>
      </c>
      <c r="O22" s="66">
        <f t="shared" si="5"/>
        <v>12</v>
      </c>
      <c r="P22" s="65">
        <f>VLOOKUP($A22,'Return Data'!$B$7:$R$2700,14,0)</f>
        <v>8.4047000000000001</v>
      </c>
      <c r="Q22" s="66">
        <f t="shared" si="7"/>
        <v>12</v>
      </c>
      <c r="R22" s="65">
        <f>VLOOKUP($A22,'Return Data'!$B$7:$R$2700,16,0)</f>
        <v>8.3656000000000006</v>
      </c>
      <c r="S22" s="67">
        <f t="shared" si="6"/>
        <v>15</v>
      </c>
    </row>
    <row r="23" spans="1:19" x14ac:dyDescent="0.3">
      <c r="A23" s="82" t="s">
        <v>652</v>
      </c>
      <c r="B23" s="64">
        <f>VLOOKUP($A23,'Return Data'!$B$7:$R$2700,3,0)</f>
        <v>44174</v>
      </c>
      <c r="C23" s="65">
        <f>VLOOKUP($A23,'Return Data'!$B$7:$R$2700,4,0)</f>
        <v>12.1991</v>
      </c>
      <c r="D23" s="65">
        <f>VLOOKUP($A23,'Return Data'!$B$7:$R$2700,9,0)</f>
        <v>8.6583000000000006</v>
      </c>
      <c r="E23" s="66">
        <f t="shared" si="0"/>
        <v>7</v>
      </c>
      <c r="F23" s="65">
        <f>VLOOKUP($A23,'Return Data'!$B$7:$R$2700,10,0)</f>
        <v>10.375299999999999</v>
      </c>
      <c r="G23" s="66">
        <f t="shared" si="1"/>
        <v>7</v>
      </c>
      <c r="H23" s="65">
        <f>VLOOKUP($A23,'Return Data'!$B$7:$R$2700,11,0)</f>
        <v>10.0771</v>
      </c>
      <c r="I23" s="66">
        <f t="shared" si="2"/>
        <v>15</v>
      </c>
      <c r="J23" s="65">
        <f>VLOOKUP($A23,'Return Data'!$B$7:$R$2700,12,0)</f>
        <v>10.835000000000001</v>
      </c>
      <c r="K23" s="66">
        <f t="shared" si="3"/>
        <v>8</v>
      </c>
      <c r="L23" s="65">
        <f>VLOOKUP($A23,'Return Data'!$B$7:$R$2700,13,0)</f>
        <v>11.132099999999999</v>
      </c>
      <c r="M23" s="66">
        <f t="shared" si="4"/>
        <v>9</v>
      </c>
      <c r="N23" s="65"/>
      <c r="O23" s="66"/>
      <c r="P23" s="65"/>
      <c r="Q23" s="66"/>
      <c r="R23" s="65">
        <f>VLOOKUP($A23,'Return Data'!$B$7:$R$2700,16,0)</f>
        <v>11.3123</v>
      </c>
      <c r="S23" s="67">
        <f t="shared" si="6"/>
        <v>1</v>
      </c>
    </row>
    <row r="24" spans="1:19" x14ac:dyDescent="0.3">
      <c r="A24" s="82" t="s">
        <v>655</v>
      </c>
      <c r="B24" s="64">
        <f>VLOOKUP($A24,'Return Data'!$B$7:$R$2700,3,0)</f>
        <v>44174</v>
      </c>
      <c r="C24" s="65">
        <f>VLOOKUP($A24,'Return Data'!$B$7:$R$2700,4,0)</f>
        <v>31.8368</v>
      </c>
      <c r="D24" s="65">
        <f>VLOOKUP($A24,'Return Data'!$B$7:$R$2700,9,0)</f>
        <v>9.1405999999999992</v>
      </c>
      <c r="E24" s="66">
        <f t="shared" si="0"/>
        <v>3</v>
      </c>
      <c r="F24" s="65">
        <f>VLOOKUP($A24,'Return Data'!$B$7:$R$2700,10,0)</f>
        <v>9.7416999999999998</v>
      </c>
      <c r="G24" s="66">
        <f t="shared" si="1"/>
        <v>12</v>
      </c>
      <c r="H24" s="65">
        <f>VLOOKUP($A24,'Return Data'!$B$7:$R$2700,11,0)</f>
        <v>10.5459</v>
      </c>
      <c r="I24" s="66">
        <f t="shared" si="2"/>
        <v>13</v>
      </c>
      <c r="J24" s="65">
        <f>VLOOKUP($A24,'Return Data'!$B$7:$R$2700,12,0)</f>
        <v>11.190899999999999</v>
      </c>
      <c r="K24" s="66">
        <f t="shared" si="3"/>
        <v>5</v>
      </c>
      <c r="L24" s="65">
        <f>VLOOKUP($A24,'Return Data'!$B$7:$R$2700,13,0)</f>
        <v>11.2346</v>
      </c>
      <c r="M24" s="66">
        <f t="shared" si="4"/>
        <v>8</v>
      </c>
      <c r="N24" s="65">
        <f>VLOOKUP($A24,'Return Data'!$B$7:$R$2700,17,0)</f>
        <v>11.544600000000001</v>
      </c>
      <c r="O24" s="66">
        <f t="shared" si="5"/>
        <v>3</v>
      </c>
      <c r="P24" s="65">
        <f>VLOOKUP($A24,'Return Data'!$B$7:$R$2700,14,0)</f>
        <v>9.0448000000000004</v>
      </c>
      <c r="Q24" s="66">
        <f t="shared" si="7"/>
        <v>8</v>
      </c>
      <c r="R24" s="65">
        <f>VLOOKUP($A24,'Return Data'!$B$7:$R$2700,16,0)</f>
        <v>8.6205999999999996</v>
      </c>
      <c r="S24" s="67">
        <f t="shared" si="6"/>
        <v>14</v>
      </c>
    </row>
    <row r="25" spans="1:19" x14ac:dyDescent="0.3">
      <c r="A25" s="82" t="s">
        <v>656</v>
      </c>
      <c r="B25" s="64">
        <f>VLOOKUP($A25,'Return Data'!$B$7:$R$2700,3,0)</f>
        <v>44174</v>
      </c>
      <c r="C25" s="65">
        <f>VLOOKUP($A25,'Return Data'!$B$7:$R$2700,4,0)</f>
        <v>200.18340000000001</v>
      </c>
      <c r="D25" s="65">
        <f>VLOOKUP($A25,'Return Data'!$B$7:$R$2700,9,0)</f>
        <v>0</v>
      </c>
      <c r="E25" s="66">
        <f t="shared" si="0"/>
        <v>20</v>
      </c>
      <c r="F25" s="65">
        <f>VLOOKUP($A25,'Return Data'!$B$7:$R$2700,10,0)</f>
        <v>0</v>
      </c>
      <c r="G25" s="66">
        <f t="shared" si="1"/>
        <v>20</v>
      </c>
      <c r="H25" s="65">
        <f>VLOOKUP($A25,'Return Data'!$B$7:$R$2700,11,0)</f>
        <v>-30.226700000000001</v>
      </c>
      <c r="I25" s="66">
        <f t="shared" si="2"/>
        <v>20</v>
      </c>
      <c r="J25" s="65">
        <f>VLOOKUP($A25,'Return Data'!$B$7:$R$2700,12,0)</f>
        <v>-20.1145</v>
      </c>
      <c r="K25" s="66">
        <f t="shared" si="3"/>
        <v>20</v>
      </c>
      <c r="L25" s="65">
        <f>VLOOKUP($A25,'Return Data'!$B$7:$R$2700,13,0)</f>
        <v>-15.113300000000001</v>
      </c>
      <c r="M25" s="66">
        <f t="shared" si="4"/>
        <v>20</v>
      </c>
      <c r="N25" s="65"/>
      <c r="O25" s="66"/>
      <c r="P25" s="65"/>
      <c r="Q25" s="66"/>
      <c r="R25" s="65">
        <f>VLOOKUP($A25,'Return Data'!$B$7:$R$2700,16,0)</f>
        <v>-14.4811</v>
      </c>
      <c r="S25" s="67">
        <f t="shared" si="6"/>
        <v>20</v>
      </c>
    </row>
    <row r="26" spans="1:19" x14ac:dyDescent="0.3">
      <c r="A26" s="82" t="s">
        <v>658</v>
      </c>
      <c r="B26" s="64">
        <f>VLOOKUP($A26,'Return Data'!$B$7:$R$2700,3,0)</f>
        <v>44174</v>
      </c>
      <c r="C26" s="65">
        <f>VLOOKUP($A26,'Return Data'!$B$7:$R$2700,4,0)</f>
        <v>12.1287</v>
      </c>
      <c r="D26" s="65">
        <f>VLOOKUP($A26,'Return Data'!$B$7:$R$2700,9,0)</f>
        <v>8.7903000000000002</v>
      </c>
      <c r="E26" s="66">
        <f t="shared" si="0"/>
        <v>5</v>
      </c>
      <c r="F26" s="65">
        <f>VLOOKUP($A26,'Return Data'!$B$7:$R$2700,10,0)</f>
        <v>10.5799</v>
      </c>
      <c r="G26" s="66">
        <f t="shared" si="1"/>
        <v>5</v>
      </c>
      <c r="H26" s="65">
        <f>VLOOKUP($A26,'Return Data'!$B$7:$R$2700,11,0)</f>
        <v>11.492900000000001</v>
      </c>
      <c r="I26" s="66">
        <f t="shared" si="2"/>
        <v>5</v>
      </c>
      <c r="J26" s="65">
        <f>VLOOKUP($A26,'Return Data'!$B$7:$R$2700,12,0)</f>
        <v>10.617900000000001</v>
      </c>
      <c r="K26" s="66">
        <f t="shared" si="3"/>
        <v>9</v>
      </c>
      <c r="L26" s="65">
        <f>VLOOKUP($A26,'Return Data'!$B$7:$R$2700,13,0)</f>
        <v>11.2651</v>
      </c>
      <c r="M26" s="66">
        <f t="shared" si="4"/>
        <v>7</v>
      </c>
      <c r="N26" s="65">
        <f>VLOOKUP($A26,'Return Data'!$B$7:$R$2700,17,0)</f>
        <v>8.0219000000000005</v>
      </c>
      <c r="O26" s="66">
        <f t="shared" si="5"/>
        <v>16</v>
      </c>
      <c r="P26" s="65"/>
      <c r="Q26" s="66"/>
      <c r="R26" s="65">
        <f>VLOOKUP($A26,'Return Data'!$B$7:$R$2700,16,0)</f>
        <v>7.8773</v>
      </c>
      <c r="S26" s="67">
        <f t="shared" si="6"/>
        <v>17</v>
      </c>
    </row>
    <row r="27" spans="1:19" x14ac:dyDescent="0.3">
      <c r="A27" s="82" t="s">
        <v>660</v>
      </c>
      <c r="B27" s="64">
        <f>VLOOKUP($A27,'Return Data'!$B$7:$R$2700,3,0)</f>
        <v>44174</v>
      </c>
      <c r="C27" s="65">
        <f>VLOOKUP($A27,'Return Data'!$B$7:$R$2700,4,0)</f>
        <v>12.754799999999999</v>
      </c>
      <c r="D27" s="65">
        <f>VLOOKUP($A27,'Return Data'!$B$7:$R$2700,9,0)</f>
        <v>7.3026999999999997</v>
      </c>
      <c r="E27" s="66">
        <f t="shared" si="0"/>
        <v>15</v>
      </c>
      <c r="F27" s="65">
        <f>VLOOKUP($A27,'Return Data'!$B$7:$R$2700,10,0)</f>
        <v>10.0442</v>
      </c>
      <c r="G27" s="66">
        <f t="shared" si="1"/>
        <v>11</v>
      </c>
      <c r="H27" s="65">
        <f>VLOOKUP($A27,'Return Data'!$B$7:$R$2700,11,0)</f>
        <v>10.8283</v>
      </c>
      <c r="I27" s="66">
        <f t="shared" si="2"/>
        <v>8</v>
      </c>
      <c r="J27" s="65">
        <f>VLOOKUP($A27,'Return Data'!$B$7:$R$2700,12,0)</f>
        <v>10.242900000000001</v>
      </c>
      <c r="K27" s="66">
        <f t="shared" si="3"/>
        <v>12</v>
      </c>
      <c r="L27" s="65">
        <f>VLOOKUP($A27,'Return Data'!$B$7:$R$2700,13,0)</f>
        <v>11.4567</v>
      </c>
      <c r="M27" s="66">
        <f t="shared" si="4"/>
        <v>6</v>
      </c>
      <c r="N27" s="65">
        <f>VLOOKUP($A27,'Return Data'!$B$7:$R$2700,17,0)</f>
        <v>11.7439</v>
      </c>
      <c r="O27" s="66">
        <f t="shared" ref="O27" si="9">RANK(N27,N$8:N$27,0)</f>
        <v>2</v>
      </c>
      <c r="P27" s="65"/>
      <c r="Q27" s="66"/>
      <c r="R27" s="65">
        <f>VLOOKUP($A27,'Return Data'!$B$7:$R$2700,16,0)</f>
        <v>10.9596</v>
      </c>
      <c r="S27" s="67">
        <f t="shared" si="6"/>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7.3576299999999986</v>
      </c>
      <c r="E29" s="88"/>
      <c r="F29" s="89">
        <f>AVERAGE(F8:F27)</f>
        <v>9.3128700000000002</v>
      </c>
      <c r="G29" s="88"/>
      <c r="H29" s="89">
        <f>AVERAGE(H8:H27)</f>
        <v>7.9396900000000006</v>
      </c>
      <c r="I29" s="88"/>
      <c r="J29" s="89">
        <f>AVERAGE(J8:J27)</f>
        <v>8.5081000000000007</v>
      </c>
      <c r="K29" s="88"/>
      <c r="L29" s="89">
        <f>AVERAGE(L8:L27)</f>
        <v>9.3873950000000015</v>
      </c>
      <c r="M29" s="88"/>
      <c r="N29" s="89">
        <f>AVERAGE(N8:N27)</f>
        <v>9.7045444444444442</v>
      </c>
      <c r="O29" s="88"/>
      <c r="P29" s="89">
        <f>AVERAGE(P8:P27)</f>
        <v>8.2384866666666667</v>
      </c>
      <c r="Q29" s="88"/>
      <c r="R29" s="89">
        <f>AVERAGE(R8:R27)</f>
        <v>7.7982500000000003</v>
      </c>
      <c r="S29" s="90"/>
    </row>
    <row r="30" spans="1:19" x14ac:dyDescent="0.3">
      <c r="A30" s="87" t="s">
        <v>28</v>
      </c>
      <c r="B30" s="88"/>
      <c r="C30" s="88"/>
      <c r="D30" s="89">
        <f>MIN(D8:D27)</f>
        <v>0</v>
      </c>
      <c r="E30" s="88"/>
      <c r="F30" s="89">
        <f>MIN(F8:F27)</f>
        <v>0</v>
      </c>
      <c r="G30" s="88"/>
      <c r="H30" s="89">
        <f>MIN(H8:H27)</f>
        <v>-30.226700000000001</v>
      </c>
      <c r="I30" s="88"/>
      <c r="J30" s="89">
        <f>MIN(J8:J27)</f>
        <v>-20.1145</v>
      </c>
      <c r="K30" s="88"/>
      <c r="L30" s="89">
        <f>MIN(L8:L27)</f>
        <v>-15.113300000000001</v>
      </c>
      <c r="M30" s="88"/>
      <c r="N30" s="89">
        <f>MIN(N8:N27)</f>
        <v>-1.2678</v>
      </c>
      <c r="O30" s="88"/>
      <c r="P30" s="89">
        <f>MIN(P8:P27)</f>
        <v>0.47270000000000001</v>
      </c>
      <c r="Q30" s="88"/>
      <c r="R30" s="89">
        <f>MIN(R8:R27)</f>
        <v>-14.4811</v>
      </c>
      <c r="S30" s="90"/>
    </row>
    <row r="31" spans="1:19" ht="15" thickBot="1" x14ac:dyDescent="0.35">
      <c r="A31" s="91" t="s">
        <v>29</v>
      </c>
      <c r="B31" s="92"/>
      <c r="C31" s="92"/>
      <c r="D31" s="93">
        <f>MAX(D8:D27)</f>
        <v>10.024800000000001</v>
      </c>
      <c r="E31" s="92"/>
      <c r="F31" s="93">
        <f>MAX(F8:F27)</f>
        <v>12.484</v>
      </c>
      <c r="G31" s="92"/>
      <c r="H31" s="93">
        <f>MAX(H8:H27)</f>
        <v>13.1898</v>
      </c>
      <c r="I31" s="92"/>
      <c r="J31" s="93">
        <f>MAX(J8:J27)</f>
        <v>12.4559</v>
      </c>
      <c r="K31" s="92"/>
      <c r="L31" s="93">
        <f>MAX(L8:L27)</f>
        <v>13.3042</v>
      </c>
      <c r="M31" s="92"/>
      <c r="N31" s="93">
        <f>MAX(N8:N27)</f>
        <v>13.047499999999999</v>
      </c>
      <c r="O31" s="92"/>
      <c r="P31" s="93">
        <f>MAX(P8:P27)</f>
        <v>10.2508</v>
      </c>
      <c r="Q31" s="92"/>
      <c r="R31" s="93">
        <f>MAX(R8:R27)</f>
        <v>11.3123</v>
      </c>
      <c r="S31" s="94"/>
    </row>
    <row r="32" spans="1:19" x14ac:dyDescent="0.3">
      <c r="A32" s="112" t="s">
        <v>433</v>
      </c>
    </row>
    <row r="33" spans="1:1" x14ac:dyDescent="0.3">
      <c r="A33" s="14" t="s">
        <v>340</v>
      </c>
    </row>
  </sheetData>
  <sheetProtection algorithmName="SHA-512" hashValue="ZkqT43WZeZNMwIzYZoGQJ4q2SJCENCifTlG1zAMSASFS/b8dtuUDaV6XqqG9pRTcOIW4gCFeHLykT2Qr7Xn0cQ==" saltValue="0C/MfCJA6141kzUuEnfDS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81A5148-CB5B-46B3-8E45-3B282E280BC5}"/>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1A46-D711-4621-B608-C5988A2BCBA8}">
  <sheetPr codeName="Sheet58"/>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1689</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623</v>
      </c>
      <c r="B8" s="64">
        <f>VLOOKUP($A8,'Return Data'!$B$7:$R$2700,3,0)</f>
        <v>44174</v>
      </c>
      <c r="C8" s="65">
        <f>VLOOKUP($A8,'Return Data'!$B$7:$R$2700,4,0)</f>
        <v>85.397800000000004</v>
      </c>
      <c r="D8" s="65">
        <f>VLOOKUP($A8,'Return Data'!$B$7:$R$2700,9,0)</f>
        <v>8.5365000000000002</v>
      </c>
      <c r="E8" s="66">
        <f>RANK(D8,D$8:D$27,0)</f>
        <v>5</v>
      </c>
      <c r="F8" s="65">
        <f>VLOOKUP($A8,'Return Data'!$B$7:$R$2700,10,0)</f>
        <v>10.4682</v>
      </c>
      <c r="G8" s="66">
        <f>RANK(F8,F$8:F$27,0)</f>
        <v>3</v>
      </c>
      <c r="H8" s="65">
        <f>VLOOKUP($A8,'Return Data'!$B$7:$R$2700,11,0)</f>
        <v>11.385899999999999</v>
      </c>
      <c r="I8" s="66">
        <f>RANK(H8,H$8:H$27,0)</f>
        <v>4</v>
      </c>
      <c r="J8" s="65">
        <f>VLOOKUP($A8,'Return Data'!$B$7:$R$2700,12,0)</f>
        <v>11.9564</v>
      </c>
      <c r="K8" s="66">
        <f>RANK(J8,J$8:J$27,0)</f>
        <v>2</v>
      </c>
      <c r="L8" s="65">
        <f>VLOOKUP($A8,'Return Data'!$B$7:$R$2700,13,0)</f>
        <v>11.8901</v>
      </c>
      <c r="M8" s="66">
        <f>RANK(L8,L$8:L$27,0)</f>
        <v>2</v>
      </c>
      <c r="N8" s="65">
        <f>VLOOKUP($A8,'Return Data'!$B$7:$R$2700,17,0)</f>
        <v>10.8308</v>
      </c>
      <c r="O8" s="66">
        <f>RANK(N8,N$8:N$27,0)</f>
        <v>5</v>
      </c>
      <c r="P8" s="65">
        <f>VLOOKUP($A8,'Return Data'!$B$7:$R$2700,14,0)</f>
        <v>9.3020999999999994</v>
      </c>
      <c r="Q8" s="66">
        <f>RANK(P8,P$8:P$27,0)</f>
        <v>2</v>
      </c>
      <c r="R8" s="65">
        <f>VLOOKUP($A8,'Return Data'!$B$7:$R$2700,16,0)</f>
        <v>9.4357000000000006</v>
      </c>
      <c r="S8" s="67">
        <f>RANK(R8,R$8:R$27,0)</f>
        <v>4</v>
      </c>
    </row>
    <row r="9" spans="1:19" x14ac:dyDescent="0.3">
      <c r="A9" s="82" t="s">
        <v>626</v>
      </c>
      <c r="B9" s="64">
        <f>VLOOKUP($A9,'Return Data'!$B$7:$R$2700,3,0)</f>
        <v>44174</v>
      </c>
      <c r="C9" s="65">
        <f>VLOOKUP($A9,'Return Data'!$B$7:$R$2700,4,0)</f>
        <v>13.0977</v>
      </c>
      <c r="D9" s="65">
        <f>VLOOKUP($A9,'Return Data'!$B$7:$R$2700,9,0)</f>
        <v>7.3548</v>
      </c>
      <c r="E9" s="66">
        <f t="shared" ref="E9:E27" si="0">RANK(D9,D$8:D$27,0)</f>
        <v>13</v>
      </c>
      <c r="F9" s="65">
        <f>VLOOKUP($A9,'Return Data'!$B$7:$R$2700,10,0)</f>
        <v>9.6303000000000001</v>
      </c>
      <c r="G9" s="66">
        <f t="shared" ref="G9:G27" si="1">RANK(F9,F$8:F$27,0)</f>
        <v>10</v>
      </c>
      <c r="H9" s="65">
        <f>VLOOKUP($A9,'Return Data'!$B$7:$R$2700,11,0)</f>
        <v>12.475300000000001</v>
      </c>
      <c r="I9" s="66">
        <f t="shared" ref="I9:I27" si="2">RANK(H9,H$8:H$27,0)</f>
        <v>1</v>
      </c>
      <c r="J9" s="65">
        <f>VLOOKUP($A9,'Return Data'!$B$7:$R$2700,12,0)</f>
        <v>11.363099999999999</v>
      </c>
      <c r="K9" s="66">
        <f t="shared" ref="K9:K27" si="3">RANK(J9,J$8:J$27,0)</f>
        <v>3</v>
      </c>
      <c r="L9" s="65">
        <f>VLOOKUP($A9,'Return Data'!$B$7:$R$2700,13,0)</f>
        <v>11.704000000000001</v>
      </c>
      <c r="M9" s="66">
        <f t="shared" ref="M9:M27" si="4">RANK(L9,L$8:L$27,0)</f>
        <v>4</v>
      </c>
      <c r="N9" s="65">
        <f>VLOOKUP($A9,'Return Data'!$B$7:$R$2700,17,0)</f>
        <v>8.9712999999999994</v>
      </c>
      <c r="O9" s="66">
        <f t="shared" ref="O9:O26" si="5">RANK(N9,N$8:N$27,0)</f>
        <v>14</v>
      </c>
      <c r="P9" s="65">
        <f>VLOOKUP($A9,'Return Data'!$B$7:$R$2700,14,0)</f>
        <v>8.3970000000000002</v>
      </c>
      <c r="Q9" s="66">
        <f t="shared" ref="Q9" si="6">RANK(P9,P$8:P$27,0)</f>
        <v>9</v>
      </c>
      <c r="R9" s="65">
        <f>VLOOKUP($A9,'Return Data'!$B$7:$R$2700,16,0)</f>
        <v>8.2326999999999995</v>
      </c>
      <c r="S9" s="67">
        <f t="shared" ref="S9:S27" si="7">RANK(R9,R$8:R$27,0)</f>
        <v>10</v>
      </c>
    </row>
    <row r="10" spans="1:19" x14ac:dyDescent="0.3">
      <c r="A10" s="82" t="s">
        <v>627</v>
      </c>
      <c r="B10" s="64">
        <f>VLOOKUP($A10,'Return Data'!$B$7:$R$2700,3,0)</f>
        <v>44174</v>
      </c>
      <c r="C10" s="65">
        <f>VLOOKUP($A10,'Return Data'!$B$7:$R$2700,4,0)</f>
        <v>21.709</v>
      </c>
      <c r="D10" s="65">
        <f>VLOOKUP($A10,'Return Data'!$B$7:$R$2700,9,0)</f>
        <v>7.6132999999999997</v>
      </c>
      <c r="E10" s="66">
        <f t="shared" si="0"/>
        <v>10</v>
      </c>
      <c r="F10" s="65">
        <f>VLOOKUP($A10,'Return Data'!$B$7:$R$2700,10,0)</f>
        <v>9.6572999999999993</v>
      </c>
      <c r="G10" s="66">
        <f t="shared" si="1"/>
        <v>9</v>
      </c>
      <c r="H10" s="65">
        <f>VLOOKUP($A10,'Return Data'!$B$7:$R$2700,11,0)</f>
        <v>10.144399999999999</v>
      </c>
      <c r="I10" s="66">
        <f t="shared" si="2"/>
        <v>12</v>
      </c>
      <c r="J10" s="65">
        <f>VLOOKUP($A10,'Return Data'!$B$7:$R$2700,12,0)</f>
        <v>9.7662999999999993</v>
      </c>
      <c r="K10" s="66">
        <f t="shared" si="3"/>
        <v>12</v>
      </c>
      <c r="L10" s="65">
        <f>VLOOKUP($A10,'Return Data'!$B$7:$R$2700,13,0)</f>
        <v>10.0175</v>
      </c>
      <c r="M10" s="66">
        <f t="shared" si="4"/>
        <v>12</v>
      </c>
      <c r="N10" s="65">
        <f>VLOOKUP($A10,'Return Data'!$B$7:$R$2700,17,0)</f>
        <v>5.5823</v>
      </c>
      <c r="O10" s="66">
        <f t="shared" si="5"/>
        <v>17</v>
      </c>
      <c r="P10" s="65">
        <f>VLOOKUP($A10,'Return Data'!$B$7:$R$2700,14,0)</f>
        <v>5.2175000000000002</v>
      </c>
      <c r="Q10" s="66">
        <f t="shared" ref="Q10:Q24" si="8">RANK(P10,P$8:P$27,0)</f>
        <v>14</v>
      </c>
      <c r="R10" s="65">
        <f>VLOOKUP($A10,'Return Data'!$B$7:$R$2700,16,0)</f>
        <v>6.6196000000000002</v>
      </c>
      <c r="S10" s="67">
        <f t="shared" si="7"/>
        <v>18</v>
      </c>
    </row>
    <row r="11" spans="1:19" x14ac:dyDescent="0.3">
      <c r="A11" s="82" t="s">
        <v>630</v>
      </c>
      <c r="B11" s="64">
        <f>VLOOKUP($A11,'Return Data'!$B$7:$R$2700,3,0)</f>
        <v>44174</v>
      </c>
      <c r="C11" s="65">
        <f>VLOOKUP($A11,'Return Data'!$B$7:$R$2700,4,0)</f>
        <v>17.297599999999999</v>
      </c>
      <c r="D11" s="65">
        <f>VLOOKUP($A11,'Return Data'!$B$7:$R$2700,9,0)</f>
        <v>5.5608000000000004</v>
      </c>
      <c r="E11" s="66">
        <f t="shared" si="0"/>
        <v>16</v>
      </c>
      <c r="F11" s="65">
        <f>VLOOKUP($A11,'Return Data'!$B$7:$R$2700,10,0)</f>
        <v>8.4768000000000008</v>
      </c>
      <c r="G11" s="66">
        <f t="shared" si="1"/>
        <v>17</v>
      </c>
      <c r="H11" s="65">
        <f>VLOOKUP($A11,'Return Data'!$B$7:$R$2700,11,0)</f>
        <v>8.6463999999999999</v>
      </c>
      <c r="I11" s="66">
        <f t="shared" si="2"/>
        <v>17</v>
      </c>
      <c r="J11" s="65">
        <f>VLOOKUP($A11,'Return Data'!$B$7:$R$2700,12,0)</f>
        <v>9.2898999999999994</v>
      </c>
      <c r="K11" s="66">
        <f t="shared" si="3"/>
        <v>15</v>
      </c>
      <c r="L11" s="65">
        <f>VLOOKUP($A11,'Return Data'!$B$7:$R$2700,13,0)</f>
        <v>9.6547000000000001</v>
      </c>
      <c r="M11" s="66">
        <f t="shared" si="4"/>
        <v>16</v>
      </c>
      <c r="N11" s="65">
        <f>VLOOKUP($A11,'Return Data'!$B$7:$R$2700,17,0)</f>
        <v>9.6491000000000007</v>
      </c>
      <c r="O11" s="66">
        <f t="shared" si="5"/>
        <v>11</v>
      </c>
      <c r="P11" s="65">
        <f>VLOOKUP($A11,'Return Data'!$B$7:$R$2700,14,0)</f>
        <v>7.8543000000000003</v>
      </c>
      <c r="Q11" s="66">
        <f t="shared" si="8"/>
        <v>12</v>
      </c>
      <c r="R11" s="65">
        <f>VLOOKUP($A11,'Return Data'!$B$7:$R$2700,16,0)</f>
        <v>8.3397000000000006</v>
      </c>
      <c r="S11" s="67">
        <f t="shared" si="7"/>
        <v>9</v>
      </c>
    </row>
    <row r="12" spans="1:19" x14ac:dyDescent="0.3">
      <c r="A12" s="82" t="s">
        <v>632</v>
      </c>
      <c r="B12" s="64">
        <f>VLOOKUP($A12,'Return Data'!$B$7:$R$2700,3,0)</f>
        <v>44174</v>
      </c>
      <c r="C12" s="65">
        <f>VLOOKUP($A12,'Return Data'!$B$7:$R$2700,4,0)</f>
        <v>12.609299999999999</v>
      </c>
      <c r="D12" s="65">
        <f>VLOOKUP($A12,'Return Data'!$B$7:$R$2700,9,0)</f>
        <v>5.5444000000000004</v>
      </c>
      <c r="E12" s="66">
        <f t="shared" si="0"/>
        <v>17</v>
      </c>
      <c r="F12" s="65">
        <f>VLOOKUP($A12,'Return Data'!$B$7:$R$2700,10,0)</f>
        <v>7.0861999999999998</v>
      </c>
      <c r="G12" s="66">
        <f t="shared" si="1"/>
        <v>18</v>
      </c>
      <c r="H12" s="65">
        <f>VLOOKUP($A12,'Return Data'!$B$7:$R$2700,11,0)</f>
        <v>8.6410999999999998</v>
      </c>
      <c r="I12" s="66">
        <f t="shared" si="2"/>
        <v>18</v>
      </c>
      <c r="J12" s="65">
        <f>VLOOKUP($A12,'Return Data'!$B$7:$R$2700,12,0)</f>
        <v>9.6593</v>
      </c>
      <c r="K12" s="66">
        <f t="shared" si="3"/>
        <v>14</v>
      </c>
      <c r="L12" s="65">
        <f>VLOOKUP($A12,'Return Data'!$B$7:$R$2700,13,0)</f>
        <v>9.5371000000000006</v>
      </c>
      <c r="M12" s="66">
        <f t="shared" si="4"/>
        <v>17</v>
      </c>
      <c r="N12" s="65">
        <f>VLOOKUP($A12,'Return Data'!$B$7:$R$2700,17,0)</f>
        <v>10.5184</v>
      </c>
      <c r="O12" s="66">
        <f t="shared" ref="O12" si="9">RANK(N12,N$8:N$27,0)</f>
        <v>7</v>
      </c>
      <c r="P12" s="65"/>
      <c r="Q12" s="66"/>
      <c r="R12" s="65">
        <f>VLOOKUP($A12,'Return Data'!$B$7:$R$2700,16,0)</f>
        <v>10.8575</v>
      </c>
      <c r="S12" s="67">
        <f t="shared" si="7"/>
        <v>1</v>
      </c>
    </row>
    <row r="13" spans="1:19" x14ac:dyDescent="0.3">
      <c r="A13" s="82" t="s">
        <v>634</v>
      </c>
      <c r="B13" s="64">
        <f>VLOOKUP($A13,'Return Data'!$B$7:$R$2700,3,0)</f>
        <v>44174</v>
      </c>
      <c r="C13" s="65">
        <f>VLOOKUP($A13,'Return Data'!$B$7:$R$2700,4,0)</f>
        <v>13.2018</v>
      </c>
      <c r="D13" s="65">
        <f>VLOOKUP($A13,'Return Data'!$B$7:$R$2700,9,0)</f>
        <v>3.8458999999999999</v>
      </c>
      <c r="E13" s="66">
        <f t="shared" si="0"/>
        <v>18</v>
      </c>
      <c r="F13" s="65">
        <f>VLOOKUP($A13,'Return Data'!$B$7:$R$2700,10,0)</f>
        <v>4.9082999999999997</v>
      </c>
      <c r="G13" s="66">
        <f t="shared" si="1"/>
        <v>19</v>
      </c>
      <c r="H13" s="65">
        <f>VLOOKUP($A13,'Return Data'!$B$7:$R$2700,11,0)</f>
        <v>-7.3133999999999997</v>
      </c>
      <c r="I13" s="66">
        <f t="shared" si="2"/>
        <v>19</v>
      </c>
      <c r="J13" s="65">
        <f>VLOOKUP($A13,'Return Data'!$B$7:$R$2700,12,0)</f>
        <v>-1.3759999999999999</v>
      </c>
      <c r="K13" s="66">
        <f t="shared" si="3"/>
        <v>19</v>
      </c>
      <c r="L13" s="65">
        <f>VLOOKUP($A13,'Return Data'!$B$7:$R$2700,13,0)</f>
        <v>2.1720000000000002</v>
      </c>
      <c r="M13" s="66">
        <f t="shared" si="4"/>
        <v>19</v>
      </c>
      <c r="N13" s="65">
        <f>VLOOKUP($A13,'Return Data'!$B$7:$R$2700,17,0)</f>
        <v>-1.7075</v>
      </c>
      <c r="O13" s="66">
        <f t="shared" si="5"/>
        <v>18</v>
      </c>
      <c r="P13" s="65">
        <f>VLOOKUP($A13,'Return Data'!$B$7:$R$2700,14,0)</f>
        <v>-1.49E-2</v>
      </c>
      <c r="Q13" s="66">
        <f t="shared" si="8"/>
        <v>15</v>
      </c>
      <c r="R13" s="65">
        <f>VLOOKUP($A13,'Return Data'!$B$7:$R$2700,16,0)</f>
        <v>4.5613999999999999</v>
      </c>
      <c r="S13" s="67">
        <f t="shared" si="7"/>
        <v>19</v>
      </c>
    </row>
    <row r="14" spans="1:19" x14ac:dyDescent="0.3">
      <c r="A14" s="82" t="s">
        <v>635</v>
      </c>
      <c r="B14" s="64">
        <f>VLOOKUP($A14,'Return Data'!$B$7:$R$2700,3,0)</f>
        <v>44174</v>
      </c>
      <c r="C14" s="65">
        <f>VLOOKUP($A14,'Return Data'!$B$7:$R$2700,4,0)</f>
        <v>76.638499999999993</v>
      </c>
      <c r="D14" s="65">
        <f>VLOOKUP($A14,'Return Data'!$B$7:$R$2700,9,0)</f>
        <v>9.4585000000000008</v>
      </c>
      <c r="E14" s="66">
        <f t="shared" si="0"/>
        <v>2</v>
      </c>
      <c r="F14" s="65">
        <f>VLOOKUP($A14,'Return Data'!$B$7:$R$2700,10,0)</f>
        <v>11.9054</v>
      </c>
      <c r="G14" s="66">
        <f t="shared" si="1"/>
        <v>1</v>
      </c>
      <c r="H14" s="65">
        <f>VLOOKUP($A14,'Return Data'!$B$7:$R$2700,11,0)</f>
        <v>12.4352</v>
      </c>
      <c r="I14" s="66">
        <f t="shared" si="2"/>
        <v>2</v>
      </c>
      <c r="J14" s="65">
        <f>VLOOKUP($A14,'Return Data'!$B$7:$R$2700,12,0)</f>
        <v>7.5922999999999998</v>
      </c>
      <c r="K14" s="66">
        <f t="shared" si="3"/>
        <v>18</v>
      </c>
      <c r="L14" s="65">
        <f>VLOOKUP($A14,'Return Data'!$B$7:$R$2700,13,0)</f>
        <v>9.2280999999999995</v>
      </c>
      <c r="M14" s="66">
        <f t="shared" si="4"/>
        <v>18</v>
      </c>
      <c r="N14" s="65">
        <f>VLOOKUP($A14,'Return Data'!$B$7:$R$2700,17,0)</f>
        <v>9.6476000000000006</v>
      </c>
      <c r="O14" s="66">
        <f t="shared" si="5"/>
        <v>12</v>
      </c>
      <c r="P14" s="65">
        <f>VLOOKUP($A14,'Return Data'!$B$7:$R$2700,14,0)</f>
        <v>8.4641000000000002</v>
      </c>
      <c r="Q14" s="66">
        <f t="shared" si="8"/>
        <v>8</v>
      </c>
      <c r="R14" s="65">
        <f>VLOOKUP($A14,'Return Data'!$B$7:$R$2700,16,0)</f>
        <v>9.0609000000000002</v>
      </c>
      <c r="S14" s="67">
        <f t="shared" si="7"/>
        <v>6</v>
      </c>
    </row>
    <row r="15" spans="1:19" x14ac:dyDescent="0.3">
      <c r="A15" s="82" t="s">
        <v>638</v>
      </c>
      <c r="B15" s="64">
        <f>VLOOKUP($A15,'Return Data'!$B$7:$R$2700,3,0)</f>
        <v>44174</v>
      </c>
      <c r="C15" s="65">
        <f>VLOOKUP($A15,'Return Data'!$B$7:$R$2700,4,0)</f>
        <v>24.832100000000001</v>
      </c>
      <c r="D15" s="65">
        <f>VLOOKUP($A15,'Return Data'!$B$7:$R$2700,9,0)</f>
        <v>8.5357000000000003</v>
      </c>
      <c r="E15" s="66">
        <f t="shared" si="0"/>
        <v>6</v>
      </c>
      <c r="F15" s="65">
        <f>VLOOKUP($A15,'Return Data'!$B$7:$R$2700,10,0)</f>
        <v>10.2828</v>
      </c>
      <c r="G15" s="66">
        <f t="shared" si="1"/>
        <v>5</v>
      </c>
      <c r="H15" s="65">
        <f>VLOOKUP($A15,'Return Data'!$B$7:$R$2700,11,0)</f>
        <v>11.121499999999999</v>
      </c>
      <c r="I15" s="66">
        <f t="shared" si="2"/>
        <v>6</v>
      </c>
      <c r="J15" s="65">
        <f>VLOOKUP($A15,'Return Data'!$B$7:$R$2700,12,0)</f>
        <v>11.2927</v>
      </c>
      <c r="K15" s="66">
        <f t="shared" si="3"/>
        <v>4</v>
      </c>
      <c r="L15" s="65">
        <f>VLOOKUP($A15,'Return Data'!$B$7:$R$2700,13,0)</f>
        <v>11.846500000000001</v>
      </c>
      <c r="M15" s="66">
        <f t="shared" si="4"/>
        <v>3</v>
      </c>
      <c r="N15" s="65">
        <f>VLOOKUP($A15,'Return Data'!$B$7:$R$2700,17,0)</f>
        <v>11.1372</v>
      </c>
      <c r="O15" s="66">
        <f t="shared" si="5"/>
        <v>4</v>
      </c>
      <c r="P15" s="65">
        <f>VLOOKUP($A15,'Return Data'!$B$7:$R$2700,14,0)</f>
        <v>9.2324000000000002</v>
      </c>
      <c r="Q15" s="66">
        <f t="shared" si="8"/>
        <v>3</v>
      </c>
      <c r="R15" s="65">
        <f>VLOOKUP($A15,'Return Data'!$B$7:$R$2700,16,0)</f>
        <v>9.0894999999999992</v>
      </c>
      <c r="S15" s="67">
        <f t="shared" si="7"/>
        <v>5</v>
      </c>
    </row>
    <row r="16" spans="1:19" x14ac:dyDescent="0.3">
      <c r="A16" s="82" t="s">
        <v>640</v>
      </c>
      <c r="B16" s="64">
        <f>VLOOKUP($A16,'Return Data'!$B$7:$R$2700,3,0)</f>
        <v>44174</v>
      </c>
      <c r="C16" s="65">
        <f>VLOOKUP($A16,'Return Data'!$B$7:$R$2700,4,0)</f>
        <v>22.514399999999998</v>
      </c>
      <c r="D16" s="65">
        <f>VLOOKUP($A16,'Return Data'!$B$7:$R$2700,9,0)</f>
        <v>7.5308000000000002</v>
      </c>
      <c r="E16" s="66">
        <f t="shared" si="0"/>
        <v>12</v>
      </c>
      <c r="F16" s="65">
        <f>VLOOKUP($A16,'Return Data'!$B$7:$R$2700,10,0)</f>
        <v>9.0465999999999998</v>
      </c>
      <c r="G16" s="66">
        <f t="shared" si="1"/>
        <v>14</v>
      </c>
      <c r="H16" s="65">
        <f>VLOOKUP($A16,'Return Data'!$B$7:$R$2700,11,0)</f>
        <v>10.1416</v>
      </c>
      <c r="I16" s="66">
        <f t="shared" si="2"/>
        <v>13</v>
      </c>
      <c r="J16" s="65">
        <f>VLOOKUP($A16,'Return Data'!$B$7:$R$2700,12,0)</f>
        <v>10.7033</v>
      </c>
      <c r="K16" s="66">
        <f t="shared" si="3"/>
        <v>6</v>
      </c>
      <c r="L16" s="65">
        <f>VLOOKUP($A16,'Return Data'!$B$7:$R$2700,13,0)</f>
        <v>10.698499999999999</v>
      </c>
      <c r="M16" s="66">
        <f t="shared" si="4"/>
        <v>9</v>
      </c>
      <c r="N16" s="65">
        <f>VLOOKUP($A16,'Return Data'!$B$7:$R$2700,17,0)</f>
        <v>10.2874</v>
      </c>
      <c r="O16" s="66">
        <f t="shared" si="5"/>
        <v>8</v>
      </c>
      <c r="P16" s="65">
        <f>VLOOKUP($A16,'Return Data'!$B$7:$R$2700,14,0)</f>
        <v>8.7426999999999992</v>
      </c>
      <c r="Q16" s="66">
        <f t="shared" si="8"/>
        <v>5</v>
      </c>
      <c r="R16" s="65">
        <f>VLOOKUP($A16,'Return Data'!$B$7:$R$2700,16,0)</f>
        <v>7.4211</v>
      </c>
      <c r="S16" s="67">
        <f t="shared" si="7"/>
        <v>14</v>
      </c>
    </row>
    <row r="17" spans="1:19" x14ac:dyDescent="0.3">
      <c r="A17" s="82" t="s">
        <v>643</v>
      </c>
      <c r="B17" s="64">
        <f>VLOOKUP($A17,'Return Data'!$B$7:$R$2700,3,0)</f>
        <v>44174</v>
      </c>
      <c r="C17" s="65">
        <f>VLOOKUP($A17,'Return Data'!$B$7:$R$2700,4,0)</f>
        <v>14.9993</v>
      </c>
      <c r="D17" s="65">
        <f>VLOOKUP($A17,'Return Data'!$B$7:$R$2700,9,0)</f>
        <v>9.5403000000000002</v>
      </c>
      <c r="E17" s="66">
        <f t="shared" si="0"/>
        <v>1</v>
      </c>
      <c r="F17" s="65">
        <f>VLOOKUP($A17,'Return Data'!$B$7:$R$2700,10,0)</f>
        <v>11.0093</v>
      </c>
      <c r="G17" s="66">
        <f t="shared" si="1"/>
        <v>2</v>
      </c>
      <c r="H17" s="65">
        <f>VLOOKUP($A17,'Return Data'!$B$7:$R$2700,11,0)</f>
        <v>11.693899999999999</v>
      </c>
      <c r="I17" s="66">
        <f t="shared" si="2"/>
        <v>3</v>
      </c>
      <c r="J17" s="65">
        <f>VLOOKUP($A17,'Return Data'!$B$7:$R$2700,12,0)</f>
        <v>12.1173</v>
      </c>
      <c r="K17" s="66">
        <f t="shared" si="3"/>
        <v>1</v>
      </c>
      <c r="L17" s="65">
        <f>VLOOKUP($A17,'Return Data'!$B$7:$R$2700,13,0)</f>
        <v>11.648999999999999</v>
      </c>
      <c r="M17" s="66">
        <f t="shared" si="4"/>
        <v>5</v>
      </c>
      <c r="N17" s="65">
        <f>VLOOKUP($A17,'Return Data'!$B$7:$R$2700,17,0)</f>
        <v>10.182700000000001</v>
      </c>
      <c r="O17" s="66">
        <f t="shared" si="5"/>
        <v>9</v>
      </c>
      <c r="P17" s="65">
        <f>VLOOKUP($A17,'Return Data'!$B$7:$R$2700,14,0)</f>
        <v>8.6018000000000008</v>
      </c>
      <c r="Q17" s="66">
        <f t="shared" si="8"/>
        <v>7</v>
      </c>
      <c r="R17" s="65">
        <f>VLOOKUP($A17,'Return Data'!$B$7:$R$2700,16,0)</f>
        <v>8.6031999999999993</v>
      </c>
      <c r="S17" s="67">
        <f t="shared" si="7"/>
        <v>7</v>
      </c>
    </row>
    <row r="18" spans="1:19" x14ac:dyDescent="0.3">
      <c r="A18" s="82" t="s">
        <v>644</v>
      </c>
      <c r="B18" s="64">
        <f>VLOOKUP($A18,'Return Data'!$B$7:$R$2700,3,0)</f>
        <v>44174</v>
      </c>
      <c r="C18" s="65">
        <f>VLOOKUP($A18,'Return Data'!$B$7:$R$2700,4,0)</f>
        <v>2471.8633</v>
      </c>
      <c r="D18" s="65">
        <f>VLOOKUP($A18,'Return Data'!$B$7:$R$2700,9,0)</f>
        <v>8.1</v>
      </c>
      <c r="E18" s="66">
        <f t="shared" si="0"/>
        <v>8</v>
      </c>
      <c r="F18" s="65">
        <f>VLOOKUP($A18,'Return Data'!$B$7:$R$2700,10,0)</f>
        <v>8.8826999999999998</v>
      </c>
      <c r="G18" s="66">
        <f t="shared" si="1"/>
        <v>16</v>
      </c>
      <c r="H18" s="65">
        <f>VLOOKUP($A18,'Return Data'!$B$7:$R$2700,11,0)</f>
        <v>10.350899999999999</v>
      </c>
      <c r="I18" s="66">
        <f t="shared" si="2"/>
        <v>9</v>
      </c>
      <c r="J18" s="65">
        <f>VLOOKUP($A18,'Return Data'!$B$7:$R$2700,12,0)</f>
        <v>10.419700000000001</v>
      </c>
      <c r="K18" s="66">
        <f t="shared" si="3"/>
        <v>7</v>
      </c>
      <c r="L18" s="65">
        <f>VLOOKUP($A18,'Return Data'!$B$7:$R$2700,13,0)</f>
        <v>10.2264</v>
      </c>
      <c r="M18" s="66">
        <f t="shared" si="4"/>
        <v>11</v>
      </c>
      <c r="N18" s="65">
        <f>VLOOKUP($A18,'Return Data'!$B$7:$R$2700,17,0)</f>
        <v>10.806800000000001</v>
      </c>
      <c r="O18" s="66">
        <f t="shared" si="5"/>
        <v>6</v>
      </c>
      <c r="P18" s="65">
        <f>VLOOKUP($A18,'Return Data'!$B$7:$R$2700,14,0)</f>
        <v>7.8685999999999998</v>
      </c>
      <c r="Q18" s="66">
        <f t="shared" si="8"/>
        <v>11</v>
      </c>
      <c r="R18" s="65">
        <f>VLOOKUP($A18,'Return Data'!$B$7:$R$2700,16,0)</f>
        <v>7.0061</v>
      </c>
      <c r="S18" s="67">
        <f t="shared" si="7"/>
        <v>17</v>
      </c>
    </row>
    <row r="19" spans="1:19" x14ac:dyDescent="0.3">
      <c r="A19" s="82" t="s">
        <v>646</v>
      </c>
      <c r="B19" s="64">
        <f>VLOOKUP($A19,'Return Data'!$B$7:$R$2700,3,0)</f>
        <v>44174</v>
      </c>
      <c r="C19" s="65">
        <f>VLOOKUP($A19,'Return Data'!$B$7:$R$2700,4,0)</f>
        <v>2888.5167000000001</v>
      </c>
      <c r="D19" s="65">
        <f>VLOOKUP($A19,'Return Data'!$B$7:$R$2700,9,0)</f>
        <v>7.8441999999999998</v>
      </c>
      <c r="E19" s="66">
        <f t="shared" si="0"/>
        <v>9</v>
      </c>
      <c r="F19" s="65">
        <f>VLOOKUP($A19,'Return Data'!$B$7:$R$2700,10,0)</f>
        <v>9.3164999999999996</v>
      </c>
      <c r="G19" s="66">
        <f t="shared" si="1"/>
        <v>13</v>
      </c>
      <c r="H19" s="65">
        <f>VLOOKUP($A19,'Return Data'!$B$7:$R$2700,11,0)</f>
        <v>10.3062</v>
      </c>
      <c r="I19" s="66">
        <f t="shared" si="2"/>
        <v>10</v>
      </c>
      <c r="J19" s="65">
        <f>VLOOKUP($A19,'Return Data'!$B$7:$R$2700,12,0)</f>
        <v>9.9344999999999999</v>
      </c>
      <c r="K19" s="66">
        <f t="shared" si="3"/>
        <v>11</v>
      </c>
      <c r="L19" s="65">
        <f>VLOOKUP($A19,'Return Data'!$B$7:$R$2700,13,0)</f>
        <v>9.7128999999999994</v>
      </c>
      <c r="M19" s="66">
        <f t="shared" si="4"/>
        <v>15</v>
      </c>
      <c r="N19" s="65">
        <f>VLOOKUP($A19,'Return Data'!$B$7:$R$2700,17,0)</f>
        <v>9.7897999999999996</v>
      </c>
      <c r="O19" s="66">
        <f t="shared" si="5"/>
        <v>10</v>
      </c>
      <c r="P19" s="65">
        <f>VLOOKUP($A19,'Return Data'!$B$7:$R$2700,14,0)</f>
        <v>8.8277000000000001</v>
      </c>
      <c r="Q19" s="66">
        <f t="shared" si="8"/>
        <v>4</v>
      </c>
      <c r="R19" s="65">
        <f>VLOOKUP($A19,'Return Data'!$B$7:$R$2700,16,0)</f>
        <v>8.3496000000000006</v>
      </c>
      <c r="S19" s="67">
        <f t="shared" si="7"/>
        <v>8</v>
      </c>
    </row>
    <row r="20" spans="1:19" x14ac:dyDescent="0.3">
      <c r="A20" s="82" t="s">
        <v>649</v>
      </c>
      <c r="B20" s="64">
        <f>VLOOKUP($A20,'Return Data'!$B$7:$R$2700,3,0)</f>
        <v>44174</v>
      </c>
      <c r="C20" s="65">
        <f>VLOOKUP($A20,'Return Data'!$B$7:$R$2700,4,0)</f>
        <v>56.950400000000002</v>
      </c>
      <c r="D20" s="65">
        <f>VLOOKUP($A20,'Return Data'!$B$7:$R$2700,9,0)</f>
        <v>3.3483000000000001</v>
      </c>
      <c r="E20" s="66">
        <f t="shared" si="0"/>
        <v>19</v>
      </c>
      <c r="F20" s="65">
        <f>VLOOKUP($A20,'Return Data'!$B$7:$R$2700,10,0)</f>
        <v>9.0027000000000008</v>
      </c>
      <c r="G20" s="66">
        <f t="shared" si="1"/>
        <v>15</v>
      </c>
      <c r="H20" s="65">
        <f>VLOOKUP($A20,'Return Data'!$B$7:$R$2700,11,0)</f>
        <v>8.8023000000000007</v>
      </c>
      <c r="I20" s="66">
        <f t="shared" si="2"/>
        <v>16</v>
      </c>
      <c r="J20" s="65">
        <f>VLOOKUP($A20,'Return Data'!$B$7:$R$2700,12,0)</f>
        <v>9.7434999999999992</v>
      </c>
      <c r="K20" s="66">
        <f t="shared" si="3"/>
        <v>13</v>
      </c>
      <c r="L20" s="65">
        <f>VLOOKUP($A20,'Return Data'!$B$7:$R$2700,13,0)</f>
        <v>12.9392</v>
      </c>
      <c r="M20" s="66">
        <f t="shared" si="4"/>
        <v>1</v>
      </c>
      <c r="N20" s="65">
        <f>VLOOKUP($A20,'Return Data'!$B$7:$R$2700,17,0)</f>
        <v>12.6776</v>
      </c>
      <c r="O20" s="66">
        <f t="shared" si="5"/>
        <v>1</v>
      </c>
      <c r="P20" s="65">
        <f>VLOOKUP($A20,'Return Data'!$B$7:$R$2700,14,0)</f>
        <v>9.9158000000000008</v>
      </c>
      <c r="Q20" s="66">
        <f t="shared" si="8"/>
        <v>1</v>
      </c>
      <c r="R20" s="65">
        <f>VLOOKUP($A20,'Return Data'!$B$7:$R$2700,16,0)</f>
        <v>7.6130000000000004</v>
      </c>
      <c r="S20" s="67">
        <f t="shared" si="7"/>
        <v>12</v>
      </c>
    </row>
    <row r="21" spans="1:19" x14ac:dyDescent="0.3">
      <c r="A21" s="116" t="s">
        <v>1921</v>
      </c>
      <c r="B21" s="64">
        <f>VLOOKUP($A21,'Return Data'!$B$7:$R$2700,3,0)</f>
        <v>44174</v>
      </c>
      <c r="C21" s="65">
        <f>VLOOKUP($A21,'Return Data'!$B$7:$R$2700,4,0)</f>
        <v>44.9758</v>
      </c>
      <c r="D21" s="65">
        <f>VLOOKUP($A21,'Return Data'!$B$7:$R$2700,9,0)</f>
        <v>7.5808</v>
      </c>
      <c r="E21" s="66">
        <f t="shared" si="0"/>
        <v>11</v>
      </c>
      <c r="F21" s="65">
        <f>VLOOKUP($A21,'Return Data'!$B$7:$R$2700,10,0)</f>
        <v>10.097099999999999</v>
      </c>
      <c r="G21" s="66">
        <f t="shared" si="1"/>
        <v>6</v>
      </c>
      <c r="H21" s="65">
        <f>VLOOKUP($A21,'Return Data'!$B$7:$R$2700,11,0)</f>
        <v>10.731299999999999</v>
      </c>
      <c r="I21" s="66">
        <f t="shared" si="2"/>
        <v>7</v>
      </c>
      <c r="J21" s="65">
        <f>VLOOKUP($A21,'Return Data'!$B$7:$R$2700,12,0)</f>
        <v>9.1786999999999992</v>
      </c>
      <c r="K21" s="66">
        <f t="shared" si="3"/>
        <v>16</v>
      </c>
      <c r="L21" s="65">
        <f>VLOOKUP($A21,'Return Data'!$B$7:$R$2700,13,0)</f>
        <v>9.7916000000000007</v>
      </c>
      <c r="M21" s="66">
        <f t="shared" si="4"/>
        <v>13</v>
      </c>
      <c r="N21" s="65">
        <f>VLOOKUP($A21,'Return Data'!$B$7:$R$2700,17,0)</f>
        <v>8.7780000000000005</v>
      </c>
      <c r="O21" s="66">
        <f t="shared" si="5"/>
        <v>15</v>
      </c>
      <c r="P21" s="65">
        <f>VLOOKUP($A21,'Return Data'!$B$7:$R$2700,14,0)</f>
        <v>7.9298999999999999</v>
      </c>
      <c r="Q21" s="66">
        <f t="shared" si="8"/>
        <v>10</v>
      </c>
      <c r="R21" s="65">
        <f>VLOOKUP($A21,'Return Data'!$B$7:$R$2700,16,0)</f>
        <v>7.7077999999999998</v>
      </c>
      <c r="S21" s="67">
        <f t="shared" si="7"/>
        <v>11</v>
      </c>
    </row>
    <row r="22" spans="1:19" x14ac:dyDescent="0.3">
      <c r="A22" s="82" t="s">
        <v>650</v>
      </c>
      <c r="B22" s="64">
        <f>VLOOKUP($A22,'Return Data'!$B$7:$R$2700,3,0)</f>
        <v>44174</v>
      </c>
      <c r="C22" s="65">
        <f>VLOOKUP($A22,'Return Data'!$B$7:$R$2700,4,0)</f>
        <v>33.548999999999999</v>
      </c>
      <c r="D22" s="65">
        <f>VLOOKUP($A22,'Return Data'!$B$7:$R$2700,9,0)</f>
        <v>6.5446</v>
      </c>
      <c r="E22" s="66">
        <f t="shared" si="0"/>
        <v>15</v>
      </c>
      <c r="F22" s="65">
        <f>VLOOKUP($A22,'Return Data'!$B$7:$R$2700,10,0)</f>
        <v>9.3256999999999994</v>
      </c>
      <c r="G22" s="66">
        <f t="shared" si="1"/>
        <v>12</v>
      </c>
      <c r="H22" s="65">
        <f>VLOOKUP($A22,'Return Data'!$B$7:$R$2700,11,0)</f>
        <v>9.8209</v>
      </c>
      <c r="I22" s="66">
        <f t="shared" si="2"/>
        <v>14</v>
      </c>
      <c r="J22" s="65">
        <f>VLOOKUP($A22,'Return Data'!$B$7:$R$2700,12,0)</f>
        <v>8.9443999999999999</v>
      </c>
      <c r="K22" s="66">
        <f t="shared" si="3"/>
        <v>17</v>
      </c>
      <c r="L22" s="65">
        <f>VLOOKUP($A22,'Return Data'!$B$7:$R$2700,13,0)</f>
        <v>9.7802000000000007</v>
      </c>
      <c r="M22" s="66">
        <f t="shared" si="4"/>
        <v>14</v>
      </c>
      <c r="N22" s="65">
        <f>VLOOKUP($A22,'Return Data'!$B$7:$R$2700,17,0)</f>
        <v>9.2977000000000007</v>
      </c>
      <c r="O22" s="66">
        <f t="shared" si="5"/>
        <v>13</v>
      </c>
      <c r="P22" s="65">
        <f>VLOOKUP($A22,'Return Data'!$B$7:$R$2700,14,0)</f>
        <v>7.3630000000000004</v>
      </c>
      <c r="Q22" s="66">
        <f t="shared" si="8"/>
        <v>13</v>
      </c>
      <c r="R22" s="65">
        <f>VLOOKUP($A22,'Return Data'!$B$7:$R$2700,16,0)</f>
        <v>7.0076999999999998</v>
      </c>
      <c r="S22" s="67">
        <f t="shared" si="7"/>
        <v>16</v>
      </c>
    </row>
    <row r="23" spans="1:19" x14ac:dyDescent="0.3">
      <c r="A23" s="82" t="s">
        <v>653</v>
      </c>
      <c r="B23" s="64">
        <f>VLOOKUP($A23,'Return Data'!$B$7:$R$2700,3,0)</f>
        <v>44174</v>
      </c>
      <c r="C23" s="65">
        <f>VLOOKUP($A23,'Return Data'!$B$7:$R$2700,4,0)</f>
        <v>12.0844</v>
      </c>
      <c r="D23" s="65">
        <f>VLOOKUP($A23,'Return Data'!$B$7:$R$2700,9,0)</f>
        <v>8.2102000000000004</v>
      </c>
      <c r="E23" s="66">
        <f t="shared" si="0"/>
        <v>7</v>
      </c>
      <c r="F23" s="65">
        <f>VLOOKUP($A23,'Return Data'!$B$7:$R$2700,10,0)</f>
        <v>9.8657000000000004</v>
      </c>
      <c r="G23" s="66">
        <f t="shared" si="1"/>
        <v>7</v>
      </c>
      <c r="H23" s="65">
        <f>VLOOKUP($A23,'Return Data'!$B$7:$R$2700,11,0)</f>
        <v>9.5450999999999997</v>
      </c>
      <c r="I23" s="66">
        <f t="shared" si="2"/>
        <v>15</v>
      </c>
      <c r="J23" s="65">
        <f>VLOOKUP($A23,'Return Data'!$B$7:$R$2700,12,0)</f>
        <v>10.2879</v>
      </c>
      <c r="K23" s="66">
        <f t="shared" si="3"/>
        <v>9</v>
      </c>
      <c r="L23" s="65">
        <f>VLOOKUP($A23,'Return Data'!$B$7:$R$2700,13,0)</f>
        <v>10.5723</v>
      </c>
      <c r="M23" s="66">
        <f t="shared" si="4"/>
        <v>10</v>
      </c>
      <c r="N23" s="65"/>
      <c r="O23" s="66"/>
      <c r="P23" s="65"/>
      <c r="Q23" s="66"/>
      <c r="R23" s="65">
        <f>VLOOKUP($A23,'Return Data'!$B$7:$R$2700,16,0)</f>
        <v>10.7468</v>
      </c>
      <c r="S23" s="67">
        <f t="shared" si="7"/>
        <v>2</v>
      </c>
    </row>
    <row r="24" spans="1:19" x14ac:dyDescent="0.3">
      <c r="A24" s="82" t="s">
        <v>654</v>
      </c>
      <c r="B24" s="64">
        <f>VLOOKUP($A24,'Return Data'!$B$7:$R$2700,3,0)</f>
        <v>44174</v>
      </c>
      <c r="C24" s="65">
        <f>VLOOKUP($A24,'Return Data'!$B$7:$R$2700,4,0)</f>
        <v>31.119800000000001</v>
      </c>
      <c r="D24" s="65">
        <f>VLOOKUP($A24,'Return Data'!$B$7:$R$2700,9,0)</f>
        <v>8.9083000000000006</v>
      </c>
      <c r="E24" s="66">
        <f t="shared" si="0"/>
        <v>3</v>
      </c>
      <c r="F24" s="65">
        <f>VLOOKUP($A24,'Return Data'!$B$7:$R$2700,10,0)</f>
        <v>9.5024999999999995</v>
      </c>
      <c r="G24" s="66">
        <f t="shared" si="1"/>
        <v>11</v>
      </c>
      <c r="H24" s="65">
        <f>VLOOKUP($A24,'Return Data'!$B$7:$R$2700,11,0)</f>
        <v>10.3004</v>
      </c>
      <c r="I24" s="66">
        <f t="shared" si="2"/>
        <v>11</v>
      </c>
      <c r="J24" s="65">
        <f>VLOOKUP($A24,'Return Data'!$B$7:$R$2700,12,0)</f>
        <v>10.953900000000001</v>
      </c>
      <c r="K24" s="66">
        <f t="shared" si="3"/>
        <v>5</v>
      </c>
      <c r="L24" s="65">
        <f>VLOOKUP($A24,'Return Data'!$B$7:$R$2700,13,0)</f>
        <v>10.9978</v>
      </c>
      <c r="M24" s="66">
        <f t="shared" si="4"/>
        <v>7</v>
      </c>
      <c r="N24" s="65">
        <f>VLOOKUP($A24,'Return Data'!$B$7:$R$2700,17,0)</f>
        <v>11.3081</v>
      </c>
      <c r="O24" s="66">
        <f t="shared" si="5"/>
        <v>3</v>
      </c>
      <c r="P24" s="65">
        <f>VLOOKUP($A24,'Return Data'!$B$7:$R$2700,14,0)</f>
        <v>8.6922999999999995</v>
      </c>
      <c r="Q24" s="66">
        <f t="shared" si="8"/>
        <v>6</v>
      </c>
      <c r="R24" s="65">
        <f>VLOOKUP($A24,'Return Data'!$B$7:$R$2700,16,0)</f>
        <v>7.3754</v>
      </c>
      <c r="S24" s="67">
        <f t="shared" si="7"/>
        <v>15</v>
      </c>
    </row>
    <row r="25" spans="1:19" x14ac:dyDescent="0.3">
      <c r="A25" s="82" t="s">
        <v>657</v>
      </c>
      <c r="B25" s="64">
        <f>VLOOKUP($A25,'Return Data'!$B$7:$R$2700,3,0)</f>
        <v>44174</v>
      </c>
      <c r="C25" s="65">
        <f>VLOOKUP($A25,'Return Data'!$B$7:$R$2700,4,0)</f>
        <v>192.02520000000001</v>
      </c>
      <c r="D25" s="65">
        <f>VLOOKUP($A25,'Return Data'!$B$7:$R$2700,9,0)</f>
        <v>0</v>
      </c>
      <c r="E25" s="66">
        <f t="shared" si="0"/>
        <v>20</v>
      </c>
      <c r="F25" s="65">
        <f>VLOOKUP($A25,'Return Data'!$B$7:$R$2700,10,0)</f>
        <v>0</v>
      </c>
      <c r="G25" s="66">
        <f t="shared" si="1"/>
        <v>20</v>
      </c>
      <c r="H25" s="65">
        <f>VLOOKUP($A25,'Return Data'!$B$7:$R$2700,11,0)</f>
        <v>-30.226600000000001</v>
      </c>
      <c r="I25" s="66">
        <f t="shared" si="2"/>
        <v>20</v>
      </c>
      <c r="J25" s="65">
        <f>VLOOKUP($A25,'Return Data'!$B$7:$R$2700,12,0)</f>
        <v>-20.1144</v>
      </c>
      <c r="K25" s="66">
        <f t="shared" si="3"/>
        <v>20</v>
      </c>
      <c r="L25" s="65">
        <f>VLOOKUP($A25,'Return Data'!$B$7:$R$2700,13,0)</f>
        <v>-15.113300000000001</v>
      </c>
      <c r="M25" s="66">
        <f t="shared" si="4"/>
        <v>20</v>
      </c>
      <c r="N25" s="65"/>
      <c r="O25" s="66"/>
      <c r="P25" s="65"/>
      <c r="Q25" s="66"/>
      <c r="R25" s="65">
        <f>VLOOKUP($A25,'Return Data'!$B$7:$R$2700,16,0)</f>
        <v>-14.4811</v>
      </c>
      <c r="S25" s="67">
        <f t="shared" si="7"/>
        <v>20</v>
      </c>
    </row>
    <row r="26" spans="1:19" x14ac:dyDescent="0.3">
      <c r="A26" s="82" t="s">
        <v>659</v>
      </c>
      <c r="B26" s="64">
        <f>VLOOKUP($A26,'Return Data'!$B$7:$R$2700,3,0)</f>
        <v>44174</v>
      </c>
      <c r="C26" s="65">
        <f>VLOOKUP($A26,'Return Data'!$B$7:$R$2700,4,0)</f>
        <v>12.023400000000001</v>
      </c>
      <c r="D26" s="65">
        <f>VLOOKUP($A26,'Return Data'!$B$7:$R$2700,9,0)</f>
        <v>8.5394000000000005</v>
      </c>
      <c r="E26" s="66">
        <f t="shared" si="0"/>
        <v>4</v>
      </c>
      <c r="F26" s="65">
        <f>VLOOKUP($A26,'Return Data'!$B$7:$R$2700,10,0)</f>
        <v>10.2921</v>
      </c>
      <c r="G26" s="66">
        <f t="shared" si="1"/>
        <v>4</v>
      </c>
      <c r="H26" s="65">
        <f>VLOOKUP($A26,'Return Data'!$B$7:$R$2700,11,0)</f>
        <v>11.1915</v>
      </c>
      <c r="I26" s="66">
        <f t="shared" si="2"/>
        <v>5</v>
      </c>
      <c r="J26" s="65">
        <f>VLOOKUP($A26,'Return Data'!$B$7:$R$2700,12,0)</f>
        <v>10.2903</v>
      </c>
      <c r="K26" s="66">
        <f t="shared" si="3"/>
        <v>8</v>
      </c>
      <c r="L26" s="65">
        <f>VLOOKUP($A26,'Return Data'!$B$7:$R$2700,13,0)</f>
        <v>10.937200000000001</v>
      </c>
      <c r="M26" s="66">
        <f t="shared" si="4"/>
        <v>8</v>
      </c>
      <c r="N26" s="65">
        <f>VLOOKUP($A26,'Return Data'!$B$7:$R$2700,17,0)</f>
        <v>7.6524999999999999</v>
      </c>
      <c r="O26" s="66">
        <f t="shared" si="5"/>
        <v>16</v>
      </c>
      <c r="P26" s="65"/>
      <c r="Q26" s="66"/>
      <c r="R26" s="65">
        <f>VLOOKUP($A26,'Return Data'!$B$7:$R$2700,16,0)</f>
        <v>7.5084</v>
      </c>
      <c r="S26" s="67">
        <f t="shared" si="7"/>
        <v>13</v>
      </c>
    </row>
    <row r="27" spans="1:19" x14ac:dyDescent="0.3">
      <c r="A27" s="82" t="s">
        <v>661</v>
      </c>
      <c r="B27" s="64">
        <f>VLOOKUP($A27,'Return Data'!$B$7:$R$2700,3,0)</f>
        <v>44174</v>
      </c>
      <c r="C27" s="65">
        <f>VLOOKUP($A27,'Return Data'!$B$7:$R$2700,4,0)</f>
        <v>12.662000000000001</v>
      </c>
      <c r="D27" s="65">
        <f>VLOOKUP($A27,'Return Data'!$B$7:$R$2700,9,0)</f>
        <v>7.0259</v>
      </c>
      <c r="E27" s="66">
        <f t="shared" si="0"/>
        <v>14</v>
      </c>
      <c r="F27" s="65">
        <f>VLOOKUP($A27,'Return Data'!$B$7:$R$2700,10,0)</f>
        <v>9.7604000000000006</v>
      </c>
      <c r="G27" s="66">
        <f t="shared" si="1"/>
        <v>8</v>
      </c>
      <c r="H27" s="65">
        <f>VLOOKUP($A27,'Return Data'!$B$7:$R$2700,11,0)</f>
        <v>10.537699999999999</v>
      </c>
      <c r="I27" s="66">
        <f t="shared" si="2"/>
        <v>8</v>
      </c>
      <c r="J27" s="65">
        <f>VLOOKUP($A27,'Return Data'!$B$7:$R$2700,12,0)</f>
        <v>9.9510000000000005</v>
      </c>
      <c r="K27" s="66">
        <f t="shared" si="3"/>
        <v>10</v>
      </c>
      <c r="L27" s="65">
        <f>VLOOKUP($A27,'Return Data'!$B$7:$R$2700,13,0)</f>
        <v>11.1586</v>
      </c>
      <c r="M27" s="66">
        <f t="shared" si="4"/>
        <v>6</v>
      </c>
      <c r="N27" s="65">
        <f>VLOOKUP($A27,'Return Data'!$B$7:$R$2700,17,0)</f>
        <v>11.4046</v>
      </c>
      <c r="O27" s="66">
        <f t="shared" ref="O27" si="10">RANK(N27,N$8:N$27,0)</f>
        <v>2</v>
      </c>
      <c r="P27" s="65"/>
      <c r="Q27" s="66"/>
      <c r="R27" s="65">
        <f>VLOOKUP($A27,'Return Data'!$B$7:$R$2700,16,0)</f>
        <v>10.613899999999999</v>
      </c>
      <c r="S27" s="67">
        <f t="shared" si="7"/>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6.9811349999999992</v>
      </c>
      <c r="E29" s="88"/>
      <c r="F29" s="89">
        <f>AVERAGE(F8:F27)</f>
        <v>8.9258300000000013</v>
      </c>
      <c r="G29" s="88"/>
      <c r="H29" s="89">
        <f>AVERAGE(H8:H27)</f>
        <v>7.5365799999999989</v>
      </c>
      <c r="I29" s="88"/>
      <c r="J29" s="89">
        <f>AVERAGE(J8:J27)</f>
        <v>8.0977050000000013</v>
      </c>
      <c r="K29" s="88"/>
      <c r="L29" s="89">
        <f>AVERAGE(L8:L27)</f>
        <v>8.9700200000000017</v>
      </c>
      <c r="M29" s="88"/>
      <c r="N29" s="89">
        <f>AVERAGE(N8:N27)</f>
        <v>9.2674666666666656</v>
      </c>
      <c r="O29" s="88"/>
      <c r="P29" s="89">
        <f>AVERAGE(P8:P27)</f>
        <v>7.7596200000000009</v>
      </c>
      <c r="Q29" s="88"/>
      <c r="R29" s="89">
        <f>AVERAGE(R8:R27)</f>
        <v>7.0834450000000002</v>
      </c>
      <c r="S29" s="90"/>
    </row>
    <row r="30" spans="1:19" x14ac:dyDescent="0.3">
      <c r="A30" s="87" t="s">
        <v>28</v>
      </c>
      <c r="B30" s="88"/>
      <c r="C30" s="88"/>
      <c r="D30" s="89">
        <f>MIN(D8:D27)</f>
        <v>0</v>
      </c>
      <c r="E30" s="88"/>
      <c r="F30" s="89">
        <f>MIN(F8:F27)</f>
        <v>0</v>
      </c>
      <c r="G30" s="88"/>
      <c r="H30" s="89">
        <f>MIN(H8:H27)</f>
        <v>-30.226600000000001</v>
      </c>
      <c r="I30" s="88"/>
      <c r="J30" s="89">
        <f>MIN(J8:J27)</f>
        <v>-20.1144</v>
      </c>
      <c r="K30" s="88"/>
      <c r="L30" s="89">
        <f>MIN(L8:L27)</f>
        <v>-15.113300000000001</v>
      </c>
      <c r="M30" s="88"/>
      <c r="N30" s="89">
        <f>MIN(N8:N27)</f>
        <v>-1.7075</v>
      </c>
      <c r="O30" s="88"/>
      <c r="P30" s="89">
        <f>MIN(P8:P27)</f>
        <v>-1.49E-2</v>
      </c>
      <c r="Q30" s="88"/>
      <c r="R30" s="89">
        <f>MIN(R8:R27)</f>
        <v>-14.4811</v>
      </c>
      <c r="S30" s="90"/>
    </row>
    <row r="31" spans="1:19" ht="15" thickBot="1" x14ac:dyDescent="0.35">
      <c r="A31" s="91" t="s">
        <v>29</v>
      </c>
      <c r="B31" s="92"/>
      <c r="C31" s="92"/>
      <c r="D31" s="93">
        <f>MAX(D8:D27)</f>
        <v>9.5403000000000002</v>
      </c>
      <c r="E31" s="92"/>
      <c r="F31" s="93">
        <f>MAX(F8:F27)</f>
        <v>11.9054</v>
      </c>
      <c r="G31" s="92"/>
      <c r="H31" s="93">
        <f>MAX(H8:H27)</f>
        <v>12.475300000000001</v>
      </c>
      <c r="I31" s="92"/>
      <c r="J31" s="93">
        <f>MAX(J8:J27)</f>
        <v>12.1173</v>
      </c>
      <c r="K31" s="92"/>
      <c r="L31" s="93">
        <f>MAX(L8:L27)</f>
        <v>12.9392</v>
      </c>
      <c r="M31" s="92"/>
      <c r="N31" s="93">
        <f>MAX(N8:N27)</f>
        <v>12.6776</v>
      </c>
      <c r="O31" s="92"/>
      <c r="P31" s="93">
        <f>MAX(P8:P27)</f>
        <v>9.9158000000000008</v>
      </c>
      <c r="Q31" s="92"/>
      <c r="R31" s="93">
        <f>MAX(R8:R27)</f>
        <v>10.8575</v>
      </c>
      <c r="S31" s="94"/>
    </row>
    <row r="32" spans="1:19" x14ac:dyDescent="0.3">
      <c r="A32" s="112" t="s">
        <v>433</v>
      </c>
    </row>
    <row r="33" spans="1:1" x14ac:dyDescent="0.3">
      <c r="A33" s="14" t="s">
        <v>340</v>
      </c>
    </row>
  </sheetData>
  <sheetProtection algorithmName="SHA-512" hashValue="b6tm6sQ7zBsGLoi5X6tOqD7eMOwD7l9SIBBmOshs7z1TKMuoKIQ/AxRHXNgZYYzvZagwuZyZXBuy+KqZ7jS34w==" saltValue="gYLuqjQTw5AL3BEBjNGwo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D3A0C25-9E2C-41D3-8CE1-1E0E826F1B38}"/>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41061-CE75-46DD-B73E-E6768ACA0893}">
  <sheetPr codeName="Sheet18"/>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1648</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972</v>
      </c>
      <c r="B8" s="64">
        <f>VLOOKUP($A8,'Return Data'!$B$7:$R$2700,3,0)</f>
        <v>44174</v>
      </c>
      <c r="C8" s="65">
        <f>VLOOKUP($A8,'Return Data'!$B$7:$R$2700,4,0)</f>
        <v>257.02999999999997</v>
      </c>
      <c r="D8" s="65">
        <f>VLOOKUP($A8,'Return Data'!$B$7:$R$2700,10,0)</f>
        <v>20.1861</v>
      </c>
      <c r="E8" s="66">
        <f>RANK(D8,D$8:D$36,0)</f>
        <v>6</v>
      </c>
      <c r="F8" s="65">
        <f>VLOOKUP($A8,'Return Data'!$B$7:$R$2700,11,0)</f>
        <v>33.953499999999998</v>
      </c>
      <c r="G8" s="66">
        <f>RANK(F8,F$8:F$36,0)</f>
        <v>4</v>
      </c>
      <c r="H8" s="65">
        <f>VLOOKUP($A8,'Return Data'!$B$7:$R$2700,12,0)</f>
        <v>26.026</v>
      </c>
      <c r="I8" s="66">
        <f>RANK(H8,H$8:H$36,0)</f>
        <v>10</v>
      </c>
      <c r="J8" s="65">
        <f>VLOOKUP($A8,'Return Data'!$B$7:$R$2700,13,0)</f>
        <v>12.303900000000001</v>
      </c>
      <c r="K8" s="66">
        <f>RANK(J8,J$8:J$36,0)</f>
        <v>17</v>
      </c>
      <c r="L8" s="65">
        <f>VLOOKUP($A8,'Return Data'!$B$7:$R$2700,17,0)</f>
        <v>10.414</v>
      </c>
      <c r="M8" s="66">
        <f>RANK(L8,L$8:L$36,0)</f>
        <v>21</v>
      </c>
      <c r="N8" s="65">
        <f>VLOOKUP($A8,'Return Data'!$B$7:$R$2700,14,0)</f>
        <v>5.9295</v>
      </c>
      <c r="O8" s="66">
        <f>RANK(N8,N$8:N$36,0)</f>
        <v>22</v>
      </c>
      <c r="P8" s="65">
        <f>VLOOKUP($A8,'Return Data'!$B$7:$R$2700,15,0)</f>
        <v>10.9024</v>
      </c>
      <c r="Q8" s="66">
        <f>RANK(P8,P$8:P$36,0)</f>
        <v>15</v>
      </c>
      <c r="R8" s="65">
        <f>VLOOKUP($A8,'Return Data'!$B$7:$R$2700,16,0)</f>
        <v>19.423200000000001</v>
      </c>
      <c r="S8" s="67">
        <f>RANK(R8,R$8:R$36,0)</f>
        <v>4</v>
      </c>
    </row>
    <row r="9" spans="1:20" x14ac:dyDescent="0.3">
      <c r="A9" s="63" t="s">
        <v>975</v>
      </c>
      <c r="B9" s="64">
        <f>VLOOKUP($A9,'Return Data'!$B$7:$R$2700,3,0)</f>
        <v>44174</v>
      </c>
      <c r="C9" s="65">
        <f>VLOOKUP($A9,'Return Data'!$B$7:$R$2700,4,0)</f>
        <v>36.700000000000003</v>
      </c>
      <c r="D9" s="65">
        <f>VLOOKUP($A9,'Return Data'!$B$7:$R$2700,10,0)</f>
        <v>19.544</v>
      </c>
      <c r="E9" s="66">
        <f t="shared" ref="E9:E36" si="0">RANK(D9,D$8:D$36,0)</f>
        <v>11</v>
      </c>
      <c r="F9" s="65">
        <f>VLOOKUP($A9,'Return Data'!$B$7:$R$2700,11,0)</f>
        <v>30.837800000000001</v>
      </c>
      <c r="G9" s="66">
        <f t="shared" ref="G9:G36" si="1">RANK(F9,F$8:F$36,0)</f>
        <v>14</v>
      </c>
      <c r="H9" s="65">
        <f>VLOOKUP($A9,'Return Data'!$B$7:$R$2700,12,0)</f>
        <v>20.723700000000001</v>
      </c>
      <c r="I9" s="66">
        <f t="shared" ref="I9:I36" si="2">RANK(H9,H$8:H$36,0)</f>
        <v>25</v>
      </c>
      <c r="J9" s="65">
        <f>VLOOKUP($A9,'Return Data'!$B$7:$R$2700,13,0)</f>
        <v>16.507899999999999</v>
      </c>
      <c r="K9" s="66">
        <f t="shared" ref="K9:K36" si="3">RANK(J9,J$8:J$36,0)</f>
        <v>3</v>
      </c>
      <c r="L9" s="65">
        <f>VLOOKUP($A9,'Return Data'!$B$7:$R$2700,17,0)</f>
        <v>17.186</v>
      </c>
      <c r="M9" s="66">
        <f t="shared" ref="M9:M36" si="4">RANK(L9,L$8:L$36,0)</f>
        <v>2</v>
      </c>
      <c r="N9" s="65">
        <f>VLOOKUP($A9,'Return Data'!$B$7:$R$2700,14,0)</f>
        <v>14.036300000000001</v>
      </c>
      <c r="O9" s="66">
        <f t="shared" ref="O9:O36" si="5">RANK(N9,N$8:N$36,0)</f>
        <v>1</v>
      </c>
      <c r="P9" s="65">
        <f>VLOOKUP($A9,'Return Data'!$B$7:$R$2700,15,0)</f>
        <v>15.078799999999999</v>
      </c>
      <c r="Q9" s="66">
        <f t="shared" ref="Q9:Q36" si="6">RANK(P9,P$8:P$36,0)</f>
        <v>1</v>
      </c>
      <c r="R9" s="65">
        <f>VLOOKUP($A9,'Return Data'!$B$7:$R$2700,16,0)</f>
        <v>12.626899999999999</v>
      </c>
      <c r="S9" s="67">
        <f t="shared" ref="S9:S36" si="7">RANK(R9,R$8:R$36,0)</f>
        <v>15</v>
      </c>
    </row>
    <row r="10" spans="1:20" x14ac:dyDescent="0.3">
      <c r="A10" s="63" t="s">
        <v>976</v>
      </c>
      <c r="B10" s="64">
        <f>VLOOKUP($A10,'Return Data'!$B$7:$R$2700,3,0)</f>
        <v>44174</v>
      </c>
      <c r="C10" s="65">
        <f>VLOOKUP($A10,'Return Data'!$B$7:$R$2700,4,0)</f>
        <v>17.11</v>
      </c>
      <c r="D10" s="65">
        <f>VLOOKUP($A10,'Return Data'!$B$7:$R$2700,10,0)</f>
        <v>18.736999999999998</v>
      </c>
      <c r="E10" s="66">
        <f t="shared" si="0"/>
        <v>17</v>
      </c>
      <c r="F10" s="65">
        <f>VLOOKUP($A10,'Return Data'!$B$7:$R$2700,11,0)</f>
        <v>30.213100000000001</v>
      </c>
      <c r="G10" s="66">
        <f t="shared" si="1"/>
        <v>21</v>
      </c>
      <c r="H10" s="65">
        <f>VLOOKUP($A10,'Return Data'!$B$7:$R$2700,12,0)</f>
        <v>23.5379</v>
      </c>
      <c r="I10" s="66">
        <f t="shared" si="2"/>
        <v>17</v>
      </c>
      <c r="J10" s="65">
        <f>VLOOKUP($A10,'Return Data'!$B$7:$R$2700,13,0)</f>
        <v>13.461499999999999</v>
      </c>
      <c r="K10" s="66">
        <f t="shared" si="3"/>
        <v>11</v>
      </c>
      <c r="L10" s="65">
        <f>VLOOKUP($A10,'Return Data'!$B$7:$R$2700,17,0)</f>
        <v>13.026</v>
      </c>
      <c r="M10" s="66">
        <f t="shared" si="4"/>
        <v>11</v>
      </c>
      <c r="N10" s="65">
        <f>VLOOKUP($A10,'Return Data'!$B$7:$R$2700,14,0)</f>
        <v>7.4413999999999998</v>
      </c>
      <c r="O10" s="66">
        <f t="shared" si="5"/>
        <v>13</v>
      </c>
      <c r="P10" s="65">
        <f>VLOOKUP($A10,'Return Data'!$B$7:$R$2700,15,0)</f>
        <v>10.1839</v>
      </c>
      <c r="Q10" s="66">
        <f t="shared" si="6"/>
        <v>20</v>
      </c>
      <c r="R10" s="65">
        <f>VLOOKUP($A10,'Return Data'!$B$7:$R$2700,16,0)</f>
        <v>5.2614999999999998</v>
      </c>
      <c r="S10" s="67">
        <f t="shared" si="7"/>
        <v>29</v>
      </c>
    </row>
    <row r="11" spans="1:20" x14ac:dyDescent="0.3">
      <c r="A11" s="63" t="s">
        <v>978</v>
      </c>
      <c r="B11" s="64">
        <f>VLOOKUP($A11,'Return Data'!$B$7:$R$2700,3,0)</f>
        <v>44174</v>
      </c>
      <c r="C11" s="65">
        <f>VLOOKUP($A11,'Return Data'!$B$7:$R$2700,4,0)</f>
        <v>110.28</v>
      </c>
      <c r="D11" s="65">
        <f>VLOOKUP($A11,'Return Data'!$B$7:$R$2700,10,0)</f>
        <v>18.823399999999999</v>
      </c>
      <c r="E11" s="66">
        <f t="shared" si="0"/>
        <v>16</v>
      </c>
      <c r="F11" s="65">
        <f>VLOOKUP($A11,'Return Data'!$B$7:$R$2700,11,0)</f>
        <v>29.497399999999999</v>
      </c>
      <c r="G11" s="66">
        <f t="shared" si="1"/>
        <v>26</v>
      </c>
      <c r="H11" s="65">
        <f>VLOOKUP($A11,'Return Data'!$B$7:$R$2700,12,0)</f>
        <v>25.133299999999998</v>
      </c>
      <c r="I11" s="66">
        <f t="shared" si="2"/>
        <v>11</v>
      </c>
      <c r="J11" s="65">
        <f>VLOOKUP($A11,'Return Data'!$B$7:$R$2700,13,0)</f>
        <v>15.1028</v>
      </c>
      <c r="K11" s="66">
        <f t="shared" si="3"/>
        <v>7</v>
      </c>
      <c r="L11" s="65">
        <f>VLOOKUP($A11,'Return Data'!$B$7:$R$2700,17,0)</f>
        <v>16.2805</v>
      </c>
      <c r="M11" s="66">
        <f t="shared" si="4"/>
        <v>3</v>
      </c>
      <c r="N11" s="65">
        <f>VLOOKUP($A11,'Return Data'!$B$7:$R$2700,14,0)</f>
        <v>9.3370999999999995</v>
      </c>
      <c r="O11" s="66">
        <f t="shared" si="5"/>
        <v>4</v>
      </c>
      <c r="P11" s="65">
        <f>VLOOKUP($A11,'Return Data'!$B$7:$R$2700,15,0)</f>
        <v>11.5291</v>
      </c>
      <c r="Q11" s="66">
        <f t="shared" si="6"/>
        <v>8</v>
      </c>
      <c r="R11" s="65">
        <f>VLOOKUP($A11,'Return Data'!$B$7:$R$2700,16,0)</f>
        <v>15.948399999999999</v>
      </c>
      <c r="S11" s="67">
        <f t="shared" si="7"/>
        <v>9</v>
      </c>
    </row>
    <row r="12" spans="1:20" x14ac:dyDescent="0.3">
      <c r="A12" s="63" t="s">
        <v>981</v>
      </c>
      <c r="B12" s="64">
        <f>VLOOKUP($A12,'Return Data'!$B$7:$R$2700,3,0)</f>
        <v>44174</v>
      </c>
      <c r="C12" s="65">
        <f>VLOOKUP($A12,'Return Data'!$B$7:$R$2700,4,0)</f>
        <v>32.18</v>
      </c>
      <c r="D12" s="65">
        <f>VLOOKUP($A12,'Return Data'!$B$7:$R$2700,10,0)</f>
        <v>18.308800000000002</v>
      </c>
      <c r="E12" s="66">
        <f t="shared" si="0"/>
        <v>20</v>
      </c>
      <c r="F12" s="65">
        <f>VLOOKUP($A12,'Return Data'!$B$7:$R$2700,11,0)</f>
        <v>30.866199999999999</v>
      </c>
      <c r="G12" s="66">
        <f t="shared" si="1"/>
        <v>13</v>
      </c>
      <c r="H12" s="65">
        <f>VLOOKUP($A12,'Return Data'!$B$7:$R$2700,12,0)</f>
        <v>27.042999999999999</v>
      </c>
      <c r="I12" s="66">
        <f t="shared" si="2"/>
        <v>5</v>
      </c>
      <c r="J12" s="65">
        <f>VLOOKUP($A12,'Return Data'!$B$7:$R$2700,13,0)</f>
        <v>20.254100000000001</v>
      </c>
      <c r="K12" s="66">
        <f t="shared" si="3"/>
        <v>1</v>
      </c>
      <c r="L12" s="65">
        <f>VLOOKUP($A12,'Return Data'!$B$7:$R$2700,17,0)</f>
        <v>18.229199999999999</v>
      </c>
      <c r="M12" s="66">
        <f t="shared" si="4"/>
        <v>1</v>
      </c>
      <c r="N12" s="65">
        <f>VLOOKUP($A12,'Return Data'!$B$7:$R$2700,14,0)</f>
        <v>13.1648</v>
      </c>
      <c r="O12" s="66">
        <f t="shared" si="5"/>
        <v>2</v>
      </c>
      <c r="P12" s="65">
        <f>VLOOKUP($A12,'Return Data'!$B$7:$R$2700,15,0)</f>
        <v>14.485200000000001</v>
      </c>
      <c r="Q12" s="66">
        <f t="shared" si="6"/>
        <v>2</v>
      </c>
      <c r="R12" s="65">
        <f>VLOOKUP($A12,'Return Data'!$B$7:$R$2700,16,0)</f>
        <v>12.0008</v>
      </c>
      <c r="S12" s="67">
        <f t="shared" si="7"/>
        <v>16</v>
      </c>
    </row>
    <row r="13" spans="1:20" x14ac:dyDescent="0.3">
      <c r="A13" s="63" t="s">
        <v>983</v>
      </c>
      <c r="B13" s="64">
        <f>VLOOKUP($A13,'Return Data'!$B$7:$R$2700,3,0)</f>
        <v>44174</v>
      </c>
      <c r="C13" s="65">
        <f>VLOOKUP($A13,'Return Data'!$B$7:$R$2700,4,0)</f>
        <v>234.35900000000001</v>
      </c>
      <c r="D13" s="65">
        <f>VLOOKUP($A13,'Return Data'!$B$7:$R$2700,10,0)</f>
        <v>18.891500000000001</v>
      </c>
      <c r="E13" s="66">
        <f t="shared" si="0"/>
        <v>15</v>
      </c>
      <c r="F13" s="65">
        <f>VLOOKUP($A13,'Return Data'!$B$7:$R$2700,11,0)</f>
        <v>30.271100000000001</v>
      </c>
      <c r="G13" s="66">
        <f t="shared" si="1"/>
        <v>19</v>
      </c>
      <c r="H13" s="65">
        <f>VLOOKUP($A13,'Return Data'!$B$7:$R$2700,12,0)</f>
        <v>18.8186</v>
      </c>
      <c r="I13" s="66">
        <f t="shared" si="2"/>
        <v>28</v>
      </c>
      <c r="J13" s="65">
        <f>VLOOKUP($A13,'Return Data'!$B$7:$R$2700,13,0)</f>
        <v>6.2679</v>
      </c>
      <c r="K13" s="66">
        <f t="shared" si="3"/>
        <v>27</v>
      </c>
      <c r="L13" s="65">
        <f>VLOOKUP($A13,'Return Data'!$B$7:$R$2700,17,0)</f>
        <v>10.1022</v>
      </c>
      <c r="M13" s="66">
        <f t="shared" si="4"/>
        <v>24</v>
      </c>
      <c r="N13" s="65">
        <f>VLOOKUP($A13,'Return Data'!$B$7:$R$2700,14,0)</f>
        <v>5.9371999999999998</v>
      </c>
      <c r="O13" s="66">
        <f t="shared" si="5"/>
        <v>21</v>
      </c>
      <c r="P13" s="65">
        <f>VLOOKUP($A13,'Return Data'!$B$7:$R$2700,15,0)</f>
        <v>9.6495999999999995</v>
      </c>
      <c r="Q13" s="66">
        <f t="shared" si="6"/>
        <v>23</v>
      </c>
      <c r="R13" s="65">
        <f>VLOOKUP($A13,'Return Data'!$B$7:$R$2700,16,0)</f>
        <v>19.430099999999999</v>
      </c>
      <c r="S13" s="67">
        <f t="shared" si="7"/>
        <v>3</v>
      </c>
    </row>
    <row r="14" spans="1:20" x14ac:dyDescent="0.3">
      <c r="A14" s="63" t="s">
        <v>984</v>
      </c>
      <c r="B14" s="64">
        <f>VLOOKUP($A14,'Return Data'!$B$7:$R$2700,3,0)</f>
        <v>44174</v>
      </c>
      <c r="C14" s="65">
        <f>VLOOKUP($A14,'Return Data'!$B$7:$R$2700,4,0)</f>
        <v>42.61</v>
      </c>
      <c r="D14" s="65">
        <f>VLOOKUP($A14,'Return Data'!$B$7:$R$2700,10,0)</f>
        <v>18.9559</v>
      </c>
      <c r="E14" s="66">
        <f t="shared" si="0"/>
        <v>14</v>
      </c>
      <c r="F14" s="65">
        <f>VLOOKUP($A14,'Return Data'!$B$7:$R$2700,11,0)</f>
        <v>33.322899999999997</v>
      </c>
      <c r="G14" s="66">
        <f t="shared" si="1"/>
        <v>6</v>
      </c>
      <c r="H14" s="65">
        <f>VLOOKUP($A14,'Return Data'!$B$7:$R$2700,12,0)</f>
        <v>25.102799999999998</v>
      </c>
      <c r="I14" s="66">
        <f t="shared" si="2"/>
        <v>12</v>
      </c>
      <c r="J14" s="65">
        <f>VLOOKUP($A14,'Return Data'!$B$7:$R$2700,13,0)</f>
        <v>15.286799999999999</v>
      </c>
      <c r="K14" s="66">
        <f t="shared" si="3"/>
        <v>6</v>
      </c>
      <c r="L14" s="65">
        <f>VLOOKUP($A14,'Return Data'!$B$7:$R$2700,17,0)</f>
        <v>13.418200000000001</v>
      </c>
      <c r="M14" s="66">
        <f t="shared" si="4"/>
        <v>9</v>
      </c>
      <c r="N14" s="65">
        <f>VLOOKUP($A14,'Return Data'!$B$7:$R$2700,14,0)</f>
        <v>9.7232000000000003</v>
      </c>
      <c r="O14" s="66">
        <f t="shared" si="5"/>
        <v>3</v>
      </c>
      <c r="P14" s="65">
        <f>VLOOKUP($A14,'Return Data'!$B$7:$R$2700,15,0)</f>
        <v>12.3393</v>
      </c>
      <c r="Q14" s="66">
        <f t="shared" si="6"/>
        <v>5</v>
      </c>
      <c r="R14" s="65">
        <f>VLOOKUP($A14,'Return Data'!$B$7:$R$2700,16,0)</f>
        <v>13.3536</v>
      </c>
      <c r="S14" s="67">
        <f t="shared" si="7"/>
        <v>13</v>
      </c>
    </row>
    <row r="15" spans="1:20" x14ac:dyDescent="0.3">
      <c r="A15" s="63" t="s">
        <v>986</v>
      </c>
      <c r="B15" s="64">
        <f>VLOOKUP($A15,'Return Data'!$B$7:$R$2700,3,0)</f>
        <v>44174</v>
      </c>
      <c r="C15" s="65">
        <f>VLOOKUP($A15,'Return Data'!$B$7:$R$2700,4,0)</f>
        <v>26.211300000000001</v>
      </c>
      <c r="D15" s="65">
        <f>VLOOKUP($A15,'Return Data'!$B$7:$R$2700,10,0)</f>
        <v>17.978000000000002</v>
      </c>
      <c r="E15" s="66">
        <f t="shared" si="0"/>
        <v>23</v>
      </c>
      <c r="F15" s="65">
        <f>VLOOKUP($A15,'Return Data'!$B$7:$R$2700,11,0)</f>
        <v>30.218499999999999</v>
      </c>
      <c r="G15" s="66">
        <f t="shared" si="1"/>
        <v>20</v>
      </c>
      <c r="H15" s="65">
        <f>VLOOKUP($A15,'Return Data'!$B$7:$R$2700,12,0)</f>
        <v>23.160699999999999</v>
      </c>
      <c r="I15" s="66">
        <f t="shared" si="2"/>
        <v>19</v>
      </c>
      <c r="J15" s="65">
        <f>VLOOKUP($A15,'Return Data'!$B$7:$R$2700,13,0)</f>
        <v>10.5771</v>
      </c>
      <c r="K15" s="66">
        <f t="shared" si="3"/>
        <v>22</v>
      </c>
      <c r="L15" s="65">
        <f>VLOOKUP($A15,'Return Data'!$B$7:$R$2700,17,0)</f>
        <v>11.0108</v>
      </c>
      <c r="M15" s="66">
        <f t="shared" si="4"/>
        <v>19</v>
      </c>
      <c r="N15" s="65">
        <f>VLOOKUP($A15,'Return Data'!$B$7:$R$2700,14,0)</f>
        <v>5.1073000000000004</v>
      </c>
      <c r="O15" s="66">
        <f t="shared" si="5"/>
        <v>24</v>
      </c>
      <c r="P15" s="65">
        <f>VLOOKUP($A15,'Return Data'!$B$7:$R$2700,15,0)</f>
        <v>10.4679</v>
      </c>
      <c r="Q15" s="66">
        <f t="shared" si="6"/>
        <v>19</v>
      </c>
      <c r="R15" s="65">
        <f>VLOOKUP($A15,'Return Data'!$B$7:$R$2700,16,0)</f>
        <v>11.0352</v>
      </c>
      <c r="S15" s="67">
        <f t="shared" si="7"/>
        <v>18</v>
      </c>
    </row>
    <row r="16" spans="1:20" x14ac:dyDescent="0.3">
      <c r="A16" s="63" t="s">
        <v>988</v>
      </c>
      <c r="B16" s="64">
        <f>VLOOKUP($A16,'Return Data'!$B$7:$R$2700,3,0)</f>
        <v>44174</v>
      </c>
      <c r="C16" s="65">
        <f>VLOOKUP($A16,'Return Data'!$B$7:$R$2700,4,0)</f>
        <v>1265.8688039880401</v>
      </c>
      <c r="D16" s="65">
        <f>VLOOKUP($A16,'Return Data'!$B$7:$R$2700,10,0)</f>
        <v>25.6493</v>
      </c>
      <c r="E16" s="66">
        <f t="shared" si="0"/>
        <v>1</v>
      </c>
      <c r="F16" s="65">
        <f>VLOOKUP($A16,'Return Data'!$B$7:$R$2700,11,0)</f>
        <v>29.595199999999998</v>
      </c>
      <c r="G16" s="66">
        <f t="shared" si="1"/>
        <v>24</v>
      </c>
      <c r="H16" s="65">
        <f>VLOOKUP($A16,'Return Data'!$B$7:$R$2700,12,0)</f>
        <v>27.418900000000001</v>
      </c>
      <c r="I16" s="66">
        <f t="shared" si="2"/>
        <v>3</v>
      </c>
      <c r="J16" s="65">
        <f>VLOOKUP($A16,'Return Data'!$B$7:$R$2700,13,0)</f>
        <v>13.9047</v>
      </c>
      <c r="K16" s="66">
        <f t="shared" si="3"/>
        <v>10</v>
      </c>
      <c r="L16" s="65">
        <f>VLOOKUP($A16,'Return Data'!$B$7:$R$2700,17,0)</f>
        <v>10.265000000000001</v>
      </c>
      <c r="M16" s="66">
        <f t="shared" si="4"/>
        <v>22</v>
      </c>
      <c r="N16" s="65">
        <f>VLOOKUP($A16,'Return Data'!$B$7:$R$2700,14,0)</f>
        <v>5.2443999999999997</v>
      </c>
      <c r="O16" s="66">
        <f t="shared" si="5"/>
        <v>23</v>
      </c>
      <c r="P16" s="65">
        <f>VLOOKUP($A16,'Return Data'!$B$7:$R$2700,15,0)</f>
        <v>9.4473000000000003</v>
      </c>
      <c r="Q16" s="66">
        <f t="shared" si="6"/>
        <v>24</v>
      </c>
      <c r="R16" s="65">
        <f>VLOOKUP($A16,'Return Data'!$B$7:$R$2700,16,0)</f>
        <v>19.604600000000001</v>
      </c>
      <c r="S16" s="67">
        <f t="shared" si="7"/>
        <v>2</v>
      </c>
    </row>
    <row r="17" spans="1:19" x14ac:dyDescent="0.3">
      <c r="A17" s="63" t="s">
        <v>990</v>
      </c>
      <c r="B17" s="64">
        <f>VLOOKUP($A17,'Return Data'!$B$7:$R$2700,3,0)</f>
        <v>44174</v>
      </c>
      <c r="C17" s="65">
        <f>VLOOKUP($A17,'Return Data'!$B$7:$R$2700,4,0)</f>
        <v>635.00110265765898</v>
      </c>
      <c r="D17" s="65">
        <f>VLOOKUP($A17,'Return Data'!$B$7:$R$2700,10,0)</f>
        <v>20.244</v>
      </c>
      <c r="E17" s="66">
        <f t="shared" si="0"/>
        <v>5</v>
      </c>
      <c r="F17" s="65">
        <f>VLOOKUP($A17,'Return Data'!$B$7:$R$2700,11,0)</f>
        <v>29.7727</v>
      </c>
      <c r="G17" s="66">
        <f t="shared" si="1"/>
        <v>23</v>
      </c>
      <c r="H17" s="65">
        <f>VLOOKUP($A17,'Return Data'!$B$7:$R$2700,12,0)</f>
        <v>24.935600000000001</v>
      </c>
      <c r="I17" s="66">
        <f t="shared" si="2"/>
        <v>13</v>
      </c>
      <c r="J17" s="65">
        <f>VLOOKUP($A17,'Return Data'!$B$7:$R$2700,13,0)</f>
        <v>5.7419000000000002</v>
      </c>
      <c r="K17" s="66">
        <f t="shared" si="3"/>
        <v>28</v>
      </c>
      <c r="L17" s="65">
        <f>VLOOKUP($A17,'Return Data'!$B$7:$R$2700,17,0)</f>
        <v>7.2824999999999998</v>
      </c>
      <c r="M17" s="66">
        <f t="shared" si="4"/>
        <v>27</v>
      </c>
      <c r="N17" s="65">
        <f>VLOOKUP($A17,'Return Data'!$B$7:$R$2700,14,0)</f>
        <v>4.4156000000000004</v>
      </c>
      <c r="O17" s="66">
        <f t="shared" si="5"/>
        <v>26</v>
      </c>
      <c r="P17" s="65">
        <f>VLOOKUP($A17,'Return Data'!$B$7:$R$2700,15,0)</f>
        <v>10.490500000000001</v>
      </c>
      <c r="Q17" s="66">
        <f t="shared" si="6"/>
        <v>18</v>
      </c>
      <c r="R17" s="65">
        <f>VLOOKUP($A17,'Return Data'!$B$7:$R$2700,16,0)</f>
        <v>18.6431</v>
      </c>
      <c r="S17" s="67">
        <f t="shared" si="7"/>
        <v>6</v>
      </c>
    </row>
    <row r="18" spans="1:19" x14ac:dyDescent="0.3">
      <c r="A18" s="63" t="s">
        <v>992</v>
      </c>
      <c r="B18" s="64">
        <f>VLOOKUP($A18,'Return Data'!$B$7:$R$2700,3,0)</f>
        <v>44174</v>
      </c>
      <c r="C18" s="65">
        <f>VLOOKUP($A18,'Return Data'!$B$7:$R$2700,4,0)</f>
        <v>251.74</v>
      </c>
      <c r="D18" s="65">
        <f>VLOOKUP($A18,'Return Data'!$B$7:$R$2700,10,0)</f>
        <v>20.527100000000001</v>
      </c>
      <c r="E18" s="66">
        <f t="shared" si="0"/>
        <v>3</v>
      </c>
      <c r="F18" s="65">
        <f>VLOOKUP($A18,'Return Data'!$B$7:$R$2700,11,0)</f>
        <v>32.775799999999997</v>
      </c>
      <c r="G18" s="66">
        <f t="shared" si="1"/>
        <v>9</v>
      </c>
      <c r="H18" s="65">
        <f>VLOOKUP($A18,'Return Data'!$B$7:$R$2700,12,0)</f>
        <v>26.877099999999999</v>
      </c>
      <c r="I18" s="66">
        <f t="shared" si="2"/>
        <v>6</v>
      </c>
      <c r="J18" s="65">
        <f>VLOOKUP($A18,'Return Data'!$B$7:$R$2700,13,0)</f>
        <v>12.926399999999999</v>
      </c>
      <c r="K18" s="66">
        <f t="shared" si="3"/>
        <v>15</v>
      </c>
      <c r="L18" s="65">
        <f>VLOOKUP($A18,'Return Data'!$B$7:$R$2700,17,0)</f>
        <v>14.197900000000001</v>
      </c>
      <c r="M18" s="66">
        <f t="shared" si="4"/>
        <v>4</v>
      </c>
      <c r="N18" s="65">
        <f>VLOOKUP($A18,'Return Data'!$B$7:$R$2700,14,0)</f>
        <v>8.4009999999999998</v>
      </c>
      <c r="O18" s="66">
        <f t="shared" si="5"/>
        <v>9</v>
      </c>
      <c r="P18" s="65">
        <f>VLOOKUP($A18,'Return Data'!$B$7:$R$2700,15,0)</f>
        <v>12.7897</v>
      </c>
      <c r="Q18" s="66">
        <f t="shared" si="6"/>
        <v>4</v>
      </c>
      <c r="R18" s="65">
        <f>VLOOKUP($A18,'Return Data'!$B$7:$R$2700,16,0)</f>
        <v>19.6144</v>
      </c>
      <c r="S18" s="67">
        <f t="shared" si="7"/>
        <v>1</v>
      </c>
    </row>
    <row r="19" spans="1:19" x14ac:dyDescent="0.3">
      <c r="A19" s="63" t="s">
        <v>994</v>
      </c>
      <c r="B19" s="64">
        <f>VLOOKUP($A19,'Return Data'!$B$7:$R$2700,3,0)</f>
        <v>44174</v>
      </c>
      <c r="C19" s="65">
        <f>VLOOKUP($A19,'Return Data'!$B$7:$R$2700,4,0)</f>
        <v>49.11</v>
      </c>
      <c r="D19" s="65">
        <f>VLOOKUP($A19,'Return Data'!$B$7:$R$2700,10,0)</f>
        <v>19.025700000000001</v>
      </c>
      <c r="E19" s="66">
        <f t="shared" si="0"/>
        <v>13</v>
      </c>
      <c r="F19" s="65">
        <f>VLOOKUP($A19,'Return Data'!$B$7:$R$2700,11,0)</f>
        <v>31.064900000000002</v>
      </c>
      <c r="G19" s="66">
        <f t="shared" si="1"/>
        <v>11</v>
      </c>
      <c r="H19" s="65">
        <f>VLOOKUP($A19,'Return Data'!$B$7:$R$2700,12,0)</f>
        <v>27.228000000000002</v>
      </c>
      <c r="I19" s="66">
        <f t="shared" si="2"/>
        <v>4</v>
      </c>
      <c r="J19" s="65">
        <f>VLOOKUP($A19,'Return Data'!$B$7:$R$2700,13,0)</f>
        <v>12.896599999999999</v>
      </c>
      <c r="K19" s="66">
        <f t="shared" si="3"/>
        <v>16</v>
      </c>
      <c r="L19" s="65">
        <f>VLOOKUP($A19,'Return Data'!$B$7:$R$2700,17,0)</f>
        <v>11.749499999999999</v>
      </c>
      <c r="M19" s="66">
        <f t="shared" si="4"/>
        <v>17</v>
      </c>
      <c r="N19" s="65">
        <f>VLOOKUP($A19,'Return Data'!$B$7:$R$2700,14,0)</f>
        <v>7.0831999999999997</v>
      </c>
      <c r="O19" s="66">
        <f t="shared" si="5"/>
        <v>17</v>
      </c>
      <c r="P19" s="65">
        <f>VLOOKUP($A19,'Return Data'!$B$7:$R$2700,15,0)</f>
        <v>12.168699999999999</v>
      </c>
      <c r="Q19" s="66">
        <f t="shared" si="6"/>
        <v>6</v>
      </c>
      <c r="R19" s="65">
        <f>VLOOKUP($A19,'Return Data'!$B$7:$R$2700,16,0)</f>
        <v>13.513199999999999</v>
      </c>
      <c r="S19" s="67">
        <f t="shared" si="7"/>
        <v>11</v>
      </c>
    </row>
    <row r="20" spans="1:19" x14ac:dyDescent="0.3">
      <c r="A20" s="63" t="s">
        <v>996</v>
      </c>
      <c r="B20" s="64">
        <f>VLOOKUP($A20,'Return Data'!$B$7:$R$2700,3,0)</f>
        <v>44174</v>
      </c>
      <c r="C20" s="65">
        <f>VLOOKUP($A20,'Return Data'!$B$7:$R$2700,4,0)</f>
        <v>28.97</v>
      </c>
      <c r="D20" s="65">
        <f>VLOOKUP($A20,'Return Data'!$B$7:$R$2700,10,0)</f>
        <v>18.1967</v>
      </c>
      <c r="E20" s="66">
        <f t="shared" si="0"/>
        <v>21</v>
      </c>
      <c r="F20" s="65">
        <f>VLOOKUP($A20,'Return Data'!$B$7:$R$2700,11,0)</f>
        <v>30.731000000000002</v>
      </c>
      <c r="G20" s="66">
        <f t="shared" si="1"/>
        <v>16</v>
      </c>
      <c r="H20" s="65">
        <f>VLOOKUP($A20,'Return Data'!$B$7:$R$2700,12,0)</f>
        <v>24.441600000000001</v>
      </c>
      <c r="I20" s="66">
        <f t="shared" si="2"/>
        <v>16</v>
      </c>
      <c r="J20" s="65">
        <f>VLOOKUP($A20,'Return Data'!$B$7:$R$2700,13,0)</f>
        <v>13.9206</v>
      </c>
      <c r="K20" s="66">
        <f t="shared" si="3"/>
        <v>9</v>
      </c>
      <c r="L20" s="65">
        <f>VLOOKUP($A20,'Return Data'!$B$7:$R$2700,17,0)</f>
        <v>13.7142</v>
      </c>
      <c r="M20" s="66">
        <f t="shared" si="4"/>
        <v>7</v>
      </c>
      <c r="N20" s="65">
        <f>VLOOKUP($A20,'Return Data'!$B$7:$R$2700,14,0)</f>
        <v>6.6104000000000003</v>
      </c>
      <c r="O20" s="66">
        <f t="shared" si="5"/>
        <v>19</v>
      </c>
      <c r="P20" s="65">
        <f>VLOOKUP($A20,'Return Data'!$B$7:$R$2700,15,0)</f>
        <v>9.7555999999999994</v>
      </c>
      <c r="Q20" s="66">
        <f t="shared" si="6"/>
        <v>22</v>
      </c>
      <c r="R20" s="65">
        <f>VLOOKUP($A20,'Return Data'!$B$7:$R$2700,16,0)</f>
        <v>13.206</v>
      </c>
      <c r="S20" s="67">
        <f t="shared" si="7"/>
        <v>14</v>
      </c>
    </row>
    <row r="21" spans="1:19" x14ac:dyDescent="0.3">
      <c r="A21" s="63" t="s">
        <v>999</v>
      </c>
      <c r="B21" s="64">
        <f>VLOOKUP($A21,'Return Data'!$B$7:$R$2700,3,0)</f>
        <v>44174</v>
      </c>
      <c r="C21" s="65">
        <f>VLOOKUP($A21,'Return Data'!$B$7:$R$2700,4,0)</f>
        <v>38.619999999999997</v>
      </c>
      <c r="D21" s="65">
        <f>VLOOKUP($A21,'Return Data'!$B$7:$R$2700,10,0)</f>
        <v>15.386900000000001</v>
      </c>
      <c r="E21" s="66">
        <f t="shared" si="0"/>
        <v>28</v>
      </c>
      <c r="F21" s="65">
        <f>VLOOKUP($A21,'Return Data'!$B$7:$R$2700,11,0)</f>
        <v>30.561199999999999</v>
      </c>
      <c r="G21" s="66">
        <f t="shared" si="1"/>
        <v>18</v>
      </c>
      <c r="H21" s="65">
        <f>VLOOKUP($A21,'Return Data'!$B$7:$R$2700,12,0)</f>
        <v>24.7013</v>
      </c>
      <c r="I21" s="66">
        <f t="shared" si="2"/>
        <v>14</v>
      </c>
      <c r="J21" s="65">
        <f>VLOOKUP($A21,'Return Data'!$B$7:$R$2700,13,0)</f>
        <v>15.6287</v>
      </c>
      <c r="K21" s="66">
        <f t="shared" si="3"/>
        <v>5</v>
      </c>
      <c r="L21" s="65">
        <f>VLOOKUP($A21,'Return Data'!$B$7:$R$2700,17,0)</f>
        <v>12.786</v>
      </c>
      <c r="M21" s="66">
        <f t="shared" si="4"/>
        <v>13</v>
      </c>
      <c r="N21" s="65">
        <f>VLOOKUP($A21,'Return Data'!$B$7:$R$2700,14,0)</f>
        <v>7.2248999999999999</v>
      </c>
      <c r="O21" s="66">
        <f t="shared" si="5"/>
        <v>16</v>
      </c>
      <c r="P21" s="65">
        <f>VLOOKUP($A21,'Return Data'!$B$7:$R$2700,15,0)</f>
        <v>12.0716</v>
      </c>
      <c r="Q21" s="66">
        <f t="shared" si="6"/>
        <v>7</v>
      </c>
      <c r="R21" s="65">
        <f>VLOOKUP($A21,'Return Data'!$B$7:$R$2700,16,0)</f>
        <v>9.7577999999999996</v>
      </c>
      <c r="S21" s="67">
        <f t="shared" si="7"/>
        <v>23</v>
      </c>
    </row>
    <row r="22" spans="1:19" x14ac:dyDescent="0.3">
      <c r="A22" s="63" t="s">
        <v>1000</v>
      </c>
      <c r="B22" s="64">
        <f>VLOOKUP($A22,'Return Data'!$B$7:$R$2700,3,0)</f>
        <v>44174</v>
      </c>
      <c r="C22" s="65">
        <f>VLOOKUP($A22,'Return Data'!$B$7:$R$2700,4,0)</f>
        <v>24.05</v>
      </c>
      <c r="D22" s="65">
        <f>VLOOKUP($A22,'Return Data'!$B$7:$R$2700,10,0)</f>
        <v>19.950099999999999</v>
      </c>
      <c r="E22" s="66">
        <f t="shared" si="0"/>
        <v>7</v>
      </c>
      <c r="F22" s="65">
        <f>VLOOKUP($A22,'Return Data'!$B$7:$R$2700,11,0)</f>
        <v>33.314900000000002</v>
      </c>
      <c r="G22" s="66">
        <f t="shared" si="1"/>
        <v>7</v>
      </c>
      <c r="H22" s="65">
        <f>VLOOKUP($A22,'Return Data'!$B$7:$R$2700,12,0)</f>
        <v>22.1432</v>
      </c>
      <c r="I22" s="66">
        <f t="shared" si="2"/>
        <v>21</v>
      </c>
      <c r="J22" s="65">
        <f>VLOOKUP($A22,'Return Data'!$B$7:$R$2700,13,0)</f>
        <v>8.4309999999999992</v>
      </c>
      <c r="K22" s="66">
        <f t="shared" si="3"/>
        <v>25</v>
      </c>
      <c r="L22" s="65">
        <f>VLOOKUP($A22,'Return Data'!$B$7:$R$2700,17,0)</f>
        <v>10.167199999999999</v>
      </c>
      <c r="M22" s="66">
        <f t="shared" si="4"/>
        <v>23</v>
      </c>
      <c r="N22" s="65">
        <f>VLOOKUP($A22,'Return Data'!$B$7:$R$2700,14,0)</f>
        <v>6.7736000000000001</v>
      </c>
      <c r="O22" s="66">
        <f t="shared" si="5"/>
        <v>18</v>
      </c>
      <c r="P22" s="65">
        <f>VLOOKUP($A22,'Return Data'!$B$7:$R$2700,15,0)</f>
        <v>11.4156</v>
      </c>
      <c r="Q22" s="66">
        <f t="shared" si="6"/>
        <v>10</v>
      </c>
      <c r="R22" s="65">
        <f>VLOOKUP($A22,'Return Data'!$B$7:$R$2700,16,0)</f>
        <v>10.4419</v>
      </c>
      <c r="S22" s="67">
        <f t="shared" si="7"/>
        <v>20</v>
      </c>
    </row>
    <row r="23" spans="1:19" x14ac:dyDescent="0.3">
      <c r="A23" s="63" t="s">
        <v>1002</v>
      </c>
      <c r="B23" s="64">
        <f>VLOOKUP($A23,'Return Data'!$B$7:$R$2700,3,0)</f>
        <v>44174</v>
      </c>
      <c r="C23" s="65">
        <f>VLOOKUP($A23,'Return Data'!$B$7:$R$2700,4,0)</f>
        <v>33.14</v>
      </c>
      <c r="D23" s="65">
        <f>VLOOKUP($A23,'Return Data'!$B$7:$R$2700,10,0)</f>
        <v>15.5509</v>
      </c>
      <c r="E23" s="66">
        <f t="shared" si="0"/>
        <v>27</v>
      </c>
      <c r="F23" s="65">
        <f>VLOOKUP($A23,'Return Data'!$B$7:$R$2700,11,0)</f>
        <v>28.350100000000001</v>
      </c>
      <c r="G23" s="66">
        <f t="shared" si="1"/>
        <v>28</v>
      </c>
      <c r="H23" s="65">
        <f>VLOOKUP($A23,'Return Data'!$B$7:$R$2700,12,0)</f>
        <v>21.882999999999999</v>
      </c>
      <c r="I23" s="66">
        <f t="shared" si="2"/>
        <v>23</v>
      </c>
      <c r="J23" s="65">
        <f>VLOOKUP($A23,'Return Data'!$B$7:$R$2700,13,0)</f>
        <v>12.3009</v>
      </c>
      <c r="K23" s="66">
        <f t="shared" si="3"/>
        <v>18</v>
      </c>
      <c r="L23" s="65">
        <f>VLOOKUP($A23,'Return Data'!$B$7:$R$2700,17,0)</f>
        <v>11.2354</v>
      </c>
      <c r="M23" s="66">
        <f t="shared" si="4"/>
        <v>18</v>
      </c>
      <c r="N23" s="65">
        <f>VLOOKUP($A23,'Return Data'!$B$7:$R$2700,14,0)</f>
        <v>7.5077999999999996</v>
      </c>
      <c r="O23" s="66">
        <f t="shared" si="5"/>
        <v>12</v>
      </c>
      <c r="P23" s="65">
        <f>VLOOKUP($A23,'Return Data'!$B$7:$R$2700,15,0)</f>
        <v>11.0404</v>
      </c>
      <c r="Q23" s="66">
        <f t="shared" si="6"/>
        <v>14</v>
      </c>
      <c r="R23" s="65">
        <f>VLOOKUP($A23,'Return Data'!$B$7:$R$2700,16,0)</f>
        <v>11.175700000000001</v>
      </c>
      <c r="S23" s="67">
        <f t="shared" si="7"/>
        <v>17</v>
      </c>
    </row>
    <row r="24" spans="1:19" x14ac:dyDescent="0.3">
      <c r="A24" s="63" t="s">
        <v>1004</v>
      </c>
      <c r="B24" s="64">
        <f>VLOOKUP($A24,'Return Data'!$B$7:$R$2700,3,0)</f>
        <v>44174</v>
      </c>
      <c r="C24" s="65">
        <f>VLOOKUP($A24,'Return Data'!$B$7:$R$2700,4,0)</f>
        <v>78.743300000000005</v>
      </c>
      <c r="D24" s="65">
        <f>VLOOKUP($A24,'Return Data'!$B$7:$R$2700,10,0)</f>
        <v>12.904500000000001</v>
      </c>
      <c r="E24" s="66">
        <f t="shared" si="0"/>
        <v>29</v>
      </c>
      <c r="F24" s="65">
        <f>VLOOKUP($A24,'Return Data'!$B$7:$R$2700,11,0)</f>
        <v>22.091899999999999</v>
      </c>
      <c r="G24" s="66">
        <f t="shared" si="1"/>
        <v>29</v>
      </c>
      <c r="H24" s="65">
        <f>VLOOKUP($A24,'Return Data'!$B$7:$R$2700,12,0)</f>
        <v>22.116700000000002</v>
      </c>
      <c r="I24" s="66">
        <f t="shared" si="2"/>
        <v>22</v>
      </c>
      <c r="J24" s="65">
        <f>VLOOKUP($A24,'Return Data'!$B$7:$R$2700,13,0)</f>
        <v>16.379300000000001</v>
      </c>
      <c r="K24" s="66">
        <f t="shared" si="3"/>
        <v>4</v>
      </c>
      <c r="L24" s="65">
        <f>VLOOKUP($A24,'Return Data'!$B$7:$R$2700,17,0)</f>
        <v>10.433299999999999</v>
      </c>
      <c r="M24" s="66">
        <f t="shared" si="4"/>
        <v>20</v>
      </c>
      <c r="N24" s="65">
        <f>VLOOKUP($A24,'Return Data'!$B$7:$R$2700,14,0)</f>
        <v>7.585</v>
      </c>
      <c r="O24" s="66">
        <f t="shared" si="5"/>
        <v>10</v>
      </c>
      <c r="P24" s="65">
        <f>VLOOKUP($A24,'Return Data'!$B$7:$R$2700,15,0)</f>
        <v>9.2600999999999996</v>
      </c>
      <c r="Q24" s="66">
        <f t="shared" si="6"/>
        <v>26</v>
      </c>
      <c r="R24" s="65">
        <f>VLOOKUP($A24,'Return Data'!$B$7:$R$2700,16,0)</f>
        <v>8.3574999999999999</v>
      </c>
      <c r="S24" s="67">
        <f t="shared" si="7"/>
        <v>27</v>
      </c>
    </row>
    <row r="25" spans="1:19" x14ac:dyDescent="0.3">
      <c r="A25" s="63" t="s">
        <v>1006</v>
      </c>
      <c r="B25" s="64">
        <f>VLOOKUP($A25,'Return Data'!$B$7:$R$2700,3,0)</f>
        <v>44174</v>
      </c>
      <c r="C25" s="65">
        <f>VLOOKUP($A25,'Return Data'!$B$7:$R$2700,4,0)</f>
        <v>379.54480729942702</v>
      </c>
      <c r="D25" s="65">
        <f>VLOOKUP($A25,'Return Data'!$B$7:$R$2700,10,0)</f>
        <v>19.181100000000001</v>
      </c>
      <c r="E25" s="66">
        <f t="shared" si="0"/>
        <v>12</v>
      </c>
      <c r="F25" s="65">
        <f>VLOOKUP($A25,'Return Data'!$B$7:$R$2700,11,0)</f>
        <v>34.134700000000002</v>
      </c>
      <c r="G25" s="66">
        <f t="shared" si="1"/>
        <v>2</v>
      </c>
      <c r="H25" s="65">
        <f>VLOOKUP($A25,'Return Data'!$B$7:$R$2700,12,0)</f>
        <v>27.955400000000001</v>
      </c>
      <c r="I25" s="66">
        <f t="shared" si="2"/>
        <v>2</v>
      </c>
      <c r="J25" s="65">
        <f>VLOOKUP($A25,'Return Data'!$B$7:$R$2700,13,0)</f>
        <v>13.4276</v>
      </c>
      <c r="K25" s="66">
        <f t="shared" si="3"/>
        <v>12</v>
      </c>
      <c r="L25" s="65">
        <f>VLOOKUP($A25,'Return Data'!$B$7:$R$2700,17,0)</f>
        <v>14.192600000000001</v>
      </c>
      <c r="M25" s="66">
        <f t="shared" si="4"/>
        <v>5</v>
      </c>
      <c r="N25" s="65">
        <f>VLOOKUP($A25,'Return Data'!$B$7:$R$2700,14,0)</f>
        <v>8.4564000000000004</v>
      </c>
      <c r="O25" s="66">
        <f t="shared" si="5"/>
        <v>8</v>
      </c>
      <c r="P25" s="65">
        <f>VLOOKUP($A25,'Return Data'!$B$7:$R$2700,15,0)</f>
        <v>11.2585</v>
      </c>
      <c r="Q25" s="66">
        <f t="shared" si="6"/>
        <v>12</v>
      </c>
      <c r="R25" s="65">
        <f>VLOOKUP($A25,'Return Data'!$B$7:$R$2700,16,0)</f>
        <v>18.0076</v>
      </c>
      <c r="S25" s="67">
        <f t="shared" si="7"/>
        <v>8</v>
      </c>
    </row>
    <row r="26" spans="1:19" x14ac:dyDescent="0.3">
      <c r="A26" s="63" t="s">
        <v>1009</v>
      </c>
      <c r="B26" s="64">
        <f>VLOOKUP($A26,'Return Data'!$B$7:$R$2700,3,0)</f>
        <v>44174</v>
      </c>
      <c r="C26" s="65">
        <f>VLOOKUP($A26,'Return Data'!$B$7:$R$2700,4,0)</f>
        <v>31.658999999999999</v>
      </c>
      <c r="D26" s="65">
        <f>VLOOKUP($A26,'Return Data'!$B$7:$R$2700,10,0)</f>
        <v>17.560300000000002</v>
      </c>
      <c r="E26" s="66">
        <f t="shared" si="0"/>
        <v>24</v>
      </c>
      <c r="F26" s="65">
        <f>VLOOKUP($A26,'Return Data'!$B$7:$R$2700,11,0)</f>
        <v>30.735900000000001</v>
      </c>
      <c r="G26" s="66">
        <f t="shared" si="1"/>
        <v>15</v>
      </c>
      <c r="H26" s="65">
        <f>VLOOKUP($A26,'Return Data'!$B$7:$R$2700,12,0)</f>
        <v>22.690300000000001</v>
      </c>
      <c r="I26" s="66">
        <f t="shared" si="2"/>
        <v>20</v>
      </c>
      <c r="J26" s="65">
        <f>VLOOKUP($A26,'Return Data'!$B$7:$R$2700,13,0)</f>
        <v>11.0959</v>
      </c>
      <c r="K26" s="66">
        <f t="shared" si="3"/>
        <v>21</v>
      </c>
      <c r="L26" s="65">
        <f>VLOOKUP($A26,'Return Data'!$B$7:$R$2700,17,0)</f>
        <v>12.070499999999999</v>
      </c>
      <c r="M26" s="66">
        <f t="shared" si="4"/>
        <v>16</v>
      </c>
      <c r="N26" s="65">
        <f>VLOOKUP($A26,'Return Data'!$B$7:$R$2700,14,0)</f>
        <v>7.5831999999999997</v>
      </c>
      <c r="O26" s="66">
        <f t="shared" si="5"/>
        <v>11</v>
      </c>
      <c r="P26" s="65">
        <f>VLOOKUP($A26,'Return Data'!$B$7:$R$2700,15,0)</f>
        <v>10.6541</v>
      </c>
      <c r="Q26" s="66">
        <f t="shared" si="6"/>
        <v>16</v>
      </c>
      <c r="R26" s="65">
        <f>VLOOKUP($A26,'Return Data'!$B$7:$R$2700,16,0)</f>
        <v>9.1668000000000003</v>
      </c>
      <c r="S26" s="67">
        <f t="shared" si="7"/>
        <v>26</v>
      </c>
    </row>
    <row r="27" spans="1:19" x14ac:dyDescent="0.3">
      <c r="A27" s="63" t="s">
        <v>1010</v>
      </c>
      <c r="B27" s="64">
        <f>VLOOKUP($A27,'Return Data'!$B$7:$R$2700,3,0)</f>
        <v>44174</v>
      </c>
      <c r="C27" s="65">
        <f>VLOOKUP($A27,'Return Data'!$B$7:$R$2700,4,0)</f>
        <v>35.666063379325898</v>
      </c>
      <c r="D27" s="65">
        <f>VLOOKUP($A27,'Return Data'!$B$7:$R$2700,10,0)</f>
        <v>19.746300000000002</v>
      </c>
      <c r="E27" s="66">
        <f t="shared" si="0"/>
        <v>9</v>
      </c>
      <c r="F27" s="65">
        <f>VLOOKUP($A27,'Return Data'!$B$7:$R$2700,11,0)</f>
        <v>30.907399999999999</v>
      </c>
      <c r="G27" s="66">
        <f t="shared" si="1"/>
        <v>12</v>
      </c>
      <c r="H27" s="65">
        <f>VLOOKUP($A27,'Return Data'!$B$7:$R$2700,12,0)</f>
        <v>18.010899999999999</v>
      </c>
      <c r="I27" s="66">
        <f t="shared" si="2"/>
        <v>29</v>
      </c>
      <c r="J27" s="65">
        <f>VLOOKUP($A27,'Return Data'!$B$7:$R$2700,13,0)</f>
        <v>12.221299999999999</v>
      </c>
      <c r="K27" s="66">
        <f t="shared" si="3"/>
        <v>19</v>
      </c>
      <c r="L27" s="65">
        <f>VLOOKUP($A27,'Return Data'!$B$7:$R$2700,17,0)</f>
        <v>13.5436</v>
      </c>
      <c r="M27" s="66">
        <f t="shared" si="4"/>
        <v>8</v>
      </c>
      <c r="N27" s="65">
        <f>VLOOKUP($A27,'Return Data'!$B$7:$R$2700,14,0)</f>
        <v>8.8765000000000001</v>
      </c>
      <c r="O27" s="66">
        <f t="shared" si="5"/>
        <v>5</v>
      </c>
      <c r="P27" s="65">
        <f>VLOOKUP($A27,'Return Data'!$B$7:$R$2700,15,0)</f>
        <v>11.1174</v>
      </c>
      <c r="Q27" s="66">
        <f t="shared" si="6"/>
        <v>13</v>
      </c>
      <c r="R27" s="65">
        <f>VLOOKUP($A27,'Return Data'!$B$7:$R$2700,16,0)</f>
        <v>9.9003999999999994</v>
      </c>
      <c r="S27" s="67">
        <f t="shared" si="7"/>
        <v>22</v>
      </c>
    </row>
    <row r="28" spans="1:19" x14ac:dyDescent="0.3">
      <c r="A28" s="63" t="s">
        <v>1013</v>
      </c>
      <c r="B28" s="64">
        <f>VLOOKUP($A28,'Return Data'!$B$7:$R$2700,3,0)</f>
        <v>44174</v>
      </c>
      <c r="C28" s="65">
        <f>VLOOKUP($A28,'Return Data'!$B$7:$R$2700,4,0)</f>
        <v>11.6882</v>
      </c>
      <c r="D28" s="65">
        <f>VLOOKUP($A28,'Return Data'!$B$7:$R$2700,10,0)</f>
        <v>19.598099999999999</v>
      </c>
      <c r="E28" s="66">
        <f t="shared" si="0"/>
        <v>10</v>
      </c>
      <c r="F28" s="65">
        <f>VLOOKUP($A28,'Return Data'!$B$7:$R$2700,11,0)</f>
        <v>29.523499999999999</v>
      </c>
      <c r="G28" s="66">
        <f t="shared" si="1"/>
        <v>25</v>
      </c>
      <c r="H28" s="65">
        <f>VLOOKUP($A28,'Return Data'!$B$7:$R$2700,12,0)</f>
        <v>23.398700000000002</v>
      </c>
      <c r="I28" s="66">
        <f t="shared" si="2"/>
        <v>18</v>
      </c>
      <c r="J28" s="65">
        <f>VLOOKUP($A28,'Return Data'!$B$7:$R$2700,13,0)</f>
        <v>9.9145000000000003</v>
      </c>
      <c r="K28" s="66">
        <f t="shared" si="3"/>
        <v>23</v>
      </c>
      <c r="L28" s="65"/>
      <c r="M28" s="66"/>
      <c r="N28" s="65"/>
      <c r="O28" s="66"/>
      <c r="P28" s="65"/>
      <c r="Q28" s="66"/>
      <c r="R28" s="65">
        <f>VLOOKUP($A28,'Return Data'!$B$7:$R$2700,16,0)</f>
        <v>9.3809000000000005</v>
      </c>
      <c r="S28" s="67">
        <f t="shared" si="7"/>
        <v>25</v>
      </c>
    </row>
    <row r="29" spans="1:19" x14ac:dyDescent="0.3">
      <c r="A29" s="63" t="s">
        <v>1015</v>
      </c>
      <c r="B29" s="64">
        <f>VLOOKUP($A29,'Return Data'!$B$7:$R$2700,3,0)</f>
        <v>44174</v>
      </c>
      <c r="C29" s="65">
        <f>VLOOKUP($A29,'Return Data'!$B$7:$R$2700,4,0)</f>
        <v>60.149000000000001</v>
      </c>
      <c r="D29" s="65">
        <f>VLOOKUP($A29,'Return Data'!$B$7:$R$2700,10,0)</f>
        <v>17.258700000000001</v>
      </c>
      <c r="E29" s="66">
        <f t="shared" si="0"/>
        <v>25</v>
      </c>
      <c r="F29" s="65">
        <f>VLOOKUP($A29,'Return Data'!$B$7:$R$2700,11,0)</f>
        <v>34.087600000000002</v>
      </c>
      <c r="G29" s="66">
        <f t="shared" si="1"/>
        <v>3</v>
      </c>
      <c r="H29" s="65">
        <f>VLOOKUP($A29,'Return Data'!$B$7:$R$2700,12,0)</f>
        <v>26.541599999999999</v>
      </c>
      <c r="I29" s="66">
        <f t="shared" si="2"/>
        <v>9</v>
      </c>
      <c r="J29" s="65">
        <f>VLOOKUP($A29,'Return Data'!$B$7:$R$2700,13,0)</f>
        <v>12.9559</v>
      </c>
      <c r="K29" s="66">
        <f t="shared" si="3"/>
        <v>14</v>
      </c>
      <c r="L29" s="65">
        <f>VLOOKUP($A29,'Return Data'!$B$7:$R$2700,17,0)</f>
        <v>12.935700000000001</v>
      </c>
      <c r="M29" s="66">
        <f t="shared" si="4"/>
        <v>12</v>
      </c>
      <c r="N29" s="65">
        <f>VLOOKUP($A29,'Return Data'!$B$7:$R$2700,14,0)</f>
        <v>8.5561000000000007</v>
      </c>
      <c r="O29" s="66">
        <f t="shared" si="5"/>
        <v>7</v>
      </c>
      <c r="P29" s="65">
        <f>VLOOKUP($A29,'Return Data'!$B$7:$R$2700,15,0)</f>
        <v>14.164199999999999</v>
      </c>
      <c r="Q29" s="66">
        <f t="shared" si="6"/>
        <v>3</v>
      </c>
      <c r="R29" s="65">
        <f>VLOOKUP($A29,'Return Data'!$B$7:$R$2700,16,0)</f>
        <v>15.1869</v>
      </c>
      <c r="S29" s="67">
        <f t="shared" si="7"/>
        <v>10</v>
      </c>
    </row>
    <row r="30" spans="1:19" x14ac:dyDescent="0.3">
      <c r="A30" s="63" t="s">
        <v>1016</v>
      </c>
      <c r="B30" s="64">
        <f>VLOOKUP($A30,'Return Data'!$B$7:$R$2700,3,0)</f>
        <v>44174</v>
      </c>
      <c r="C30" s="65">
        <f>VLOOKUP($A30,'Return Data'!$B$7:$R$2700,4,0)</f>
        <v>36.387300000000003</v>
      </c>
      <c r="D30" s="65">
        <f>VLOOKUP($A30,'Return Data'!$B$7:$R$2700,10,0)</f>
        <v>19.757300000000001</v>
      </c>
      <c r="E30" s="66">
        <f t="shared" si="0"/>
        <v>8</v>
      </c>
      <c r="F30" s="65">
        <f>VLOOKUP($A30,'Return Data'!$B$7:$R$2700,11,0)</f>
        <v>30.634899999999998</v>
      </c>
      <c r="G30" s="66">
        <f t="shared" si="1"/>
        <v>17</v>
      </c>
      <c r="H30" s="65">
        <f>VLOOKUP($A30,'Return Data'!$B$7:$R$2700,12,0)</f>
        <v>19.706499999999998</v>
      </c>
      <c r="I30" s="66">
        <f t="shared" si="2"/>
        <v>26</v>
      </c>
      <c r="J30" s="65">
        <f>VLOOKUP($A30,'Return Data'!$B$7:$R$2700,13,0)</f>
        <v>5.2343000000000002</v>
      </c>
      <c r="K30" s="66">
        <f t="shared" si="3"/>
        <v>29</v>
      </c>
      <c r="L30" s="65">
        <f>VLOOKUP($A30,'Return Data'!$B$7:$R$2700,17,0)</f>
        <v>6.5</v>
      </c>
      <c r="M30" s="66">
        <f t="shared" si="4"/>
        <v>28</v>
      </c>
      <c r="N30" s="65">
        <f>VLOOKUP($A30,'Return Data'!$B$7:$R$2700,14,0)</f>
        <v>3.8654999999999999</v>
      </c>
      <c r="O30" s="66">
        <f t="shared" si="5"/>
        <v>28</v>
      </c>
      <c r="P30" s="65">
        <f>VLOOKUP($A30,'Return Data'!$B$7:$R$2700,15,0)</f>
        <v>9.8650000000000002</v>
      </c>
      <c r="Q30" s="66">
        <f t="shared" si="6"/>
        <v>21</v>
      </c>
      <c r="R30" s="65">
        <f>VLOOKUP($A30,'Return Data'!$B$7:$R$2700,16,0)</f>
        <v>10.160299999999999</v>
      </c>
      <c r="S30" s="67">
        <f t="shared" si="7"/>
        <v>21</v>
      </c>
    </row>
    <row r="31" spans="1:19" x14ac:dyDescent="0.3">
      <c r="A31" s="63" t="s">
        <v>1018</v>
      </c>
      <c r="B31" s="64">
        <f>VLOOKUP($A31,'Return Data'!$B$7:$R$2700,3,0)</f>
        <v>44174</v>
      </c>
      <c r="C31" s="65">
        <f>VLOOKUP($A31,'Return Data'!$B$7:$R$2700,4,0)</f>
        <v>195.98</v>
      </c>
      <c r="D31" s="65">
        <f>VLOOKUP($A31,'Return Data'!$B$7:$R$2700,10,0)</f>
        <v>18.345400000000001</v>
      </c>
      <c r="E31" s="66">
        <f t="shared" si="0"/>
        <v>19</v>
      </c>
      <c r="F31" s="65">
        <f>VLOOKUP($A31,'Return Data'!$B$7:$R$2700,11,0)</f>
        <v>32.9129</v>
      </c>
      <c r="G31" s="66">
        <f t="shared" si="1"/>
        <v>8</v>
      </c>
      <c r="H31" s="65">
        <f>VLOOKUP($A31,'Return Data'!$B$7:$R$2700,12,0)</f>
        <v>24.534500000000001</v>
      </c>
      <c r="I31" s="66">
        <f t="shared" si="2"/>
        <v>15</v>
      </c>
      <c r="J31" s="65">
        <f>VLOOKUP($A31,'Return Data'!$B$7:$R$2700,13,0)</f>
        <v>11.4916</v>
      </c>
      <c r="K31" s="66">
        <f t="shared" si="3"/>
        <v>20</v>
      </c>
      <c r="L31" s="65">
        <f>VLOOKUP($A31,'Return Data'!$B$7:$R$2700,17,0)</f>
        <v>12.641</v>
      </c>
      <c r="M31" s="66">
        <f t="shared" si="4"/>
        <v>14</v>
      </c>
      <c r="N31" s="65">
        <f>VLOOKUP($A31,'Return Data'!$B$7:$R$2700,14,0)</f>
        <v>7.3155000000000001</v>
      </c>
      <c r="O31" s="66">
        <f t="shared" si="5"/>
        <v>14</v>
      </c>
      <c r="P31" s="65">
        <f>VLOOKUP($A31,'Return Data'!$B$7:$R$2700,15,0)</f>
        <v>10.6351</v>
      </c>
      <c r="Q31" s="66">
        <f t="shared" si="6"/>
        <v>17</v>
      </c>
      <c r="R31" s="65">
        <f>VLOOKUP($A31,'Return Data'!$B$7:$R$2700,16,0)</f>
        <v>18.115500000000001</v>
      </c>
      <c r="S31" s="67">
        <f t="shared" si="7"/>
        <v>7</v>
      </c>
    </row>
    <row r="32" spans="1:19" x14ac:dyDescent="0.3">
      <c r="A32" s="63" t="s">
        <v>1021</v>
      </c>
      <c r="B32" s="64">
        <f>VLOOKUP($A32,'Return Data'!$B$7:$R$2700,3,0)</f>
        <v>44174</v>
      </c>
      <c r="C32" s="65">
        <f>VLOOKUP($A32,'Return Data'!$B$7:$R$2700,4,0)</f>
        <v>46.856000000000002</v>
      </c>
      <c r="D32" s="65">
        <f>VLOOKUP($A32,'Return Data'!$B$7:$R$2700,10,0)</f>
        <v>22.059000000000001</v>
      </c>
      <c r="E32" s="66">
        <f t="shared" si="0"/>
        <v>2</v>
      </c>
      <c r="F32" s="65">
        <f>VLOOKUP($A32,'Return Data'!$B$7:$R$2700,11,0)</f>
        <v>35.661900000000003</v>
      </c>
      <c r="G32" s="66">
        <f t="shared" si="1"/>
        <v>1</v>
      </c>
      <c r="H32" s="65">
        <f>VLOOKUP($A32,'Return Data'!$B$7:$R$2700,12,0)</f>
        <v>28.005400000000002</v>
      </c>
      <c r="I32" s="66">
        <f t="shared" si="2"/>
        <v>1</v>
      </c>
      <c r="J32" s="65">
        <f>VLOOKUP($A32,'Return Data'!$B$7:$R$2700,13,0)</f>
        <v>14.9499</v>
      </c>
      <c r="K32" s="66">
        <f t="shared" si="3"/>
        <v>8</v>
      </c>
      <c r="L32" s="65">
        <f>VLOOKUP($A32,'Return Data'!$B$7:$R$2700,17,0)</f>
        <v>13.7242</v>
      </c>
      <c r="M32" s="66">
        <f t="shared" si="4"/>
        <v>6</v>
      </c>
      <c r="N32" s="65">
        <f>VLOOKUP($A32,'Return Data'!$B$7:$R$2700,14,0)</f>
        <v>7.3079000000000001</v>
      </c>
      <c r="O32" s="66">
        <f t="shared" si="5"/>
        <v>15</v>
      </c>
      <c r="P32" s="65">
        <f>VLOOKUP($A32,'Return Data'!$B$7:$R$2700,15,0)</f>
        <v>11.2935</v>
      </c>
      <c r="Q32" s="66">
        <f t="shared" si="6"/>
        <v>11</v>
      </c>
      <c r="R32" s="65">
        <f>VLOOKUP($A32,'Return Data'!$B$7:$R$2700,16,0)</f>
        <v>10.9252</v>
      </c>
      <c r="S32" s="67">
        <f t="shared" si="7"/>
        <v>19</v>
      </c>
    </row>
    <row r="33" spans="1:19" x14ac:dyDescent="0.3">
      <c r="A33" s="63" t="s">
        <v>1022</v>
      </c>
      <c r="B33" s="64">
        <f>VLOOKUP($A33,'Return Data'!$B$7:$R$2700,3,0)</f>
        <v>44174</v>
      </c>
      <c r="C33" s="65">
        <f>VLOOKUP($A33,'Return Data'!$B$7:$R$2700,4,0)</f>
        <v>531.295776198618</v>
      </c>
      <c r="D33" s="65">
        <f>VLOOKUP($A33,'Return Data'!$B$7:$R$2700,10,0)</f>
        <v>18.154499999999999</v>
      </c>
      <c r="E33" s="66">
        <f t="shared" si="0"/>
        <v>22</v>
      </c>
      <c r="F33" s="65">
        <f>VLOOKUP($A33,'Return Data'!$B$7:$R$2700,11,0)</f>
        <v>30.092400000000001</v>
      </c>
      <c r="G33" s="66">
        <f t="shared" si="1"/>
        <v>22</v>
      </c>
      <c r="H33" s="65">
        <f>VLOOKUP($A33,'Return Data'!$B$7:$R$2700,12,0)</f>
        <v>19.1968</v>
      </c>
      <c r="I33" s="66">
        <f t="shared" si="2"/>
        <v>27</v>
      </c>
      <c r="J33" s="65">
        <f>VLOOKUP($A33,'Return Data'!$B$7:$R$2700,13,0)</f>
        <v>6.3331999999999997</v>
      </c>
      <c r="K33" s="66">
        <f t="shared" si="3"/>
        <v>26</v>
      </c>
      <c r="L33" s="65">
        <f>VLOOKUP($A33,'Return Data'!$B$7:$R$2700,17,0)</f>
        <v>9.3231000000000002</v>
      </c>
      <c r="M33" s="66">
        <f t="shared" si="4"/>
        <v>25</v>
      </c>
      <c r="N33" s="65">
        <f>VLOOKUP($A33,'Return Data'!$B$7:$R$2700,14,0)</f>
        <v>4.9997999999999996</v>
      </c>
      <c r="O33" s="66">
        <f t="shared" si="5"/>
        <v>25</v>
      </c>
      <c r="P33" s="65">
        <f>VLOOKUP($A33,'Return Data'!$B$7:$R$2700,15,0)</f>
        <v>9.3370999999999995</v>
      </c>
      <c r="Q33" s="66">
        <f t="shared" si="6"/>
        <v>25</v>
      </c>
      <c r="R33" s="65">
        <f>VLOOKUP($A33,'Return Data'!$B$7:$R$2700,16,0)</f>
        <v>19.2105</v>
      </c>
      <c r="S33" s="67">
        <f t="shared" si="7"/>
        <v>5</v>
      </c>
    </row>
    <row r="34" spans="1:19" x14ac:dyDescent="0.3">
      <c r="A34" s="63" t="s">
        <v>1025</v>
      </c>
      <c r="B34" s="64">
        <f>VLOOKUP($A34,'Return Data'!$B$7:$R$2700,3,0)</f>
        <v>44174</v>
      </c>
      <c r="C34" s="65">
        <f>VLOOKUP($A34,'Return Data'!$B$7:$R$2700,4,0)</f>
        <v>110.12</v>
      </c>
      <c r="D34" s="65">
        <f>VLOOKUP($A34,'Return Data'!$B$7:$R$2700,10,0)</f>
        <v>16.9664</v>
      </c>
      <c r="E34" s="66">
        <f t="shared" si="0"/>
        <v>26</v>
      </c>
      <c r="F34" s="65">
        <f>VLOOKUP($A34,'Return Data'!$B$7:$R$2700,11,0)</f>
        <v>29.1478</v>
      </c>
      <c r="G34" s="66">
        <f t="shared" si="1"/>
        <v>27</v>
      </c>
      <c r="H34" s="65">
        <f>VLOOKUP($A34,'Return Data'!$B$7:$R$2700,12,0)</f>
        <v>21.5989</v>
      </c>
      <c r="I34" s="66">
        <f t="shared" si="2"/>
        <v>24</v>
      </c>
      <c r="J34" s="65">
        <f>VLOOKUP($A34,'Return Data'!$B$7:$R$2700,13,0)</f>
        <v>8.7856000000000005</v>
      </c>
      <c r="K34" s="66">
        <f t="shared" si="3"/>
        <v>24</v>
      </c>
      <c r="L34" s="65">
        <f>VLOOKUP($A34,'Return Data'!$B$7:$R$2700,17,0)</f>
        <v>8.1698000000000004</v>
      </c>
      <c r="M34" s="66">
        <f t="shared" si="4"/>
        <v>26</v>
      </c>
      <c r="N34" s="65">
        <f>VLOOKUP($A34,'Return Data'!$B$7:$R$2700,14,0)</f>
        <v>3.9748000000000001</v>
      </c>
      <c r="O34" s="66">
        <f t="shared" si="5"/>
        <v>27</v>
      </c>
      <c r="P34" s="65">
        <f>VLOOKUP($A34,'Return Data'!$B$7:$R$2700,15,0)</f>
        <v>6.9432999999999998</v>
      </c>
      <c r="Q34" s="66">
        <f t="shared" si="6"/>
        <v>27</v>
      </c>
      <c r="R34" s="65">
        <f>VLOOKUP($A34,'Return Data'!$B$7:$R$2700,16,0)</f>
        <v>9.7454999999999998</v>
      </c>
      <c r="S34" s="67">
        <f t="shared" si="7"/>
        <v>24</v>
      </c>
    </row>
    <row r="35" spans="1:19" x14ac:dyDescent="0.3">
      <c r="A35" s="63" t="s">
        <v>1027</v>
      </c>
      <c r="B35" s="64">
        <f>VLOOKUP($A35,'Return Data'!$B$7:$R$2700,3,0)</f>
        <v>44174</v>
      </c>
      <c r="C35" s="65">
        <f>VLOOKUP($A35,'Return Data'!$B$7:$R$2700,4,0)</f>
        <v>12.63</v>
      </c>
      <c r="D35" s="65">
        <f>VLOOKUP($A35,'Return Data'!$B$7:$R$2700,10,0)</f>
        <v>18.4803</v>
      </c>
      <c r="E35" s="66">
        <f t="shared" si="0"/>
        <v>18</v>
      </c>
      <c r="F35" s="65">
        <f>VLOOKUP($A35,'Return Data'!$B$7:$R$2700,11,0)</f>
        <v>31.6997</v>
      </c>
      <c r="G35" s="66">
        <f t="shared" si="1"/>
        <v>10</v>
      </c>
      <c r="H35" s="65">
        <f>VLOOKUP($A35,'Return Data'!$B$7:$R$2700,12,0)</f>
        <v>26.553100000000001</v>
      </c>
      <c r="I35" s="66">
        <f t="shared" si="2"/>
        <v>8</v>
      </c>
      <c r="J35" s="65">
        <f>VLOOKUP($A35,'Return Data'!$B$7:$R$2700,13,0)</f>
        <v>13.2735</v>
      </c>
      <c r="K35" s="66">
        <f t="shared" si="3"/>
        <v>13</v>
      </c>
      <c r="L35" s="65">
        <f>VLOOKUP($A35,'Return Data'!$B$7:$R$2700,17,0)</f>
        <v>12.2179</v>
      </c>
      <c r="M35" s="66">
        <f t="shared" si="4"/>
        <v>15</v>
      </c>
      <c r="N35" s="65">
        <f>VLOOKUP($A35,'Return Data'!$B$7:$R$2700,14,0)</f>
        <v>6.4733000000000001</v>
      </c>
      <c r="O35" s="66">
        <f t="shared" si="5"/>
        <v>20</v>
      </c>
      <c r="P35" s="65">
        <f>VLOOKUP($A35,'Return Data'!$B$7:$R$2700,15,0)</f>
        <v>0</v>
      </c>
      <c r="Q35" s="66">
        <f t="shared" si="6"/>
        <v>28</v>
      </c>
      <c r="R35" s="65">
        <f>VLOOKUP($A35,'Return Data'!$B$7:$R$2700,16,0)</f>
        <v>6.7324999999999999</v>
      </c>
      <c r="S35" s="67">
        <f t="shared" si="7"/>
        <v>28</v>
      </c>
    </row>
    <row r="36" spans="1:19" x14ac:dyDescent="0.3">
      <c r="A36" s="63" t="s">
        <v>1029</v>
      </c>
      <c r="B36" s="64">
        <f>VLOOKUP($A36,'Return Data'!$B$7:$R$2700,3,0)</f>
        <v>44174</v>
      </c>
      <c r="C36" s="65">
        <f>VLOOKUP($A36,'Return Data'!$B$7:$R$2700,4,0)</f>
        <v>726.56396694706302</v>
      </c>
      <c r="D36" s="65">
        <f>VLOOKUP($A36,'Return Data'!$B$7:$R$2700,10,0)</f>
        <v>20.418700000000001</v>
      </c>
      <c r="E36" s="66">
        <f t="shared" si="0"/>
        <v>4</v>
      </c>
      <c r="F36" s="65">
        <f>VLOOKUP($A36,'Return Data'!$B$7:$R$2700,11,0)</f>
        <v>33.490200000000002</v>
      </c>
      <c r="G36" s="66">
        <f t="shared" si="1"/>
        <v>5</v>
      </c>
      <c r="H36" s="65">
        <f>VLOOKUP($A36,'Return Data'!$B$7:$R$2700,12,0)</f>
        <v>26.7133</v>
      </c>
      <c r="I36" s="66">
        <f t="shared" si="2"/>
        <v>7</v>
      </c>
      <c r="J36" s="65">
        <f>VLOOKUP($A36,'Return Data'!$B$7:$R$2700,13,0)</f>
        <v>17.312899999999999</v>
      </c>
      <c r="K36" s="66">
        <f t="shared" si="3"/>
        <v>2</v>
      </c>
      <c r="L36" s="65">
        <f>VLOOKUP($A36,'Return Data'!$B$7:$R$2700,17,0)</f>
        <v>13.179399999999999</v>
      </c>
      <c r="M36" s="66">
        <f t="shared" si="4"/>
        <v>10</v>
      </c>
      <c r="N36" s="65">
        <f>VLOOKUP($A36,'Return Data'!$B$7:$R$2700,14,0)</f>
        <v>8.6153999999999993</v>
      </c>
      <c r="O36" s="66">
        <f t="shared" si="5"/>
        <v>6</v>
      </c>
      <c r="P36" s="65">
        <f>VLOOKUP($A36,'Return Data'!$B$7:$R$2700,15,0)</f>
        <v>11.465999999999999</v>
      </c>
      <c r="Q36" s="66">
        <f t="shared" si="6"/>
        <v>9</v>
      </c>
      <c r="R36" s="65">
        <f>VLOOKUP($A36,'Return Data'!$B$7:$R$2700,16,0)</f>
        <v>13.3607</v>
      </c>
      <c r="S36" s="67">
        <f t="shared" si="7"/>
        <v>12</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18.840896551724136</v>
      </c>
      <c r="E38" s="74"/>
      <c r="F38" s="75">
        <f>AVERAGE(F8:F36)</f>
        <v>31.050589655172413</v>
      </c>
      <c r="G38" s="74"/>
      <c r="H38" s="75">
        <f>AVERAGE(H8:H36)</f>
        <v>24.00678620689655</v>
      </c>
      <c r="I38" s="74"/>
      <c r="J38" s="75">
        <f>AVERAGE(J8:J36)</f>
        <v>12.375458620689658</v>
      </c>
      <c r="K38" s="74"/>
      <c r="L38" s="75">
        <f>AVERAGE(L8:L36)</f>
        <v>12.142703571428573</v>
      </c>
      <c r="M38" s="74"/>
      <c r="N38" s="75">
        <f>AVERAGE(N8:N36)</f>
        <v>7.4123964285714274</v>
      </c>
      <c r="O38" s="74"/>
      <c r="P38" s="75">
        <f>AVERAGE(P8:P36)</f>
        <v>10.70749642857143</v>
      </c>
      <c r="Q38" s="74"/>
      <c r="R38" s="75">
        <f>AVERAGE(R8:R36)</f>
        <v>13.216782758620692</v>
      </c>
      <c r="S38" s="76"/>
    </row>
    <row r="39" spans="1:19" x14ac:dyDescent="0.3">
      <c r="A39" s="73" t="s">
        <v>28</v>
      </c>
      <c r="B39" s="74"/>
      <c r="C39" s="74"/>
      <c r="D39" s="75">
        <f>MIN(D8:D36)</f>
        <v>12.904500000000001</v>
      </c>
      <c r="E39" s="74"/>
      <c r="F39" s="75">
        <f>MIN(F8:F36)</f>
        <v>22.091899999999999</v>
      </c>
      <c r="G39" s="74"/>
      <c r="H39" s="75">
        <f>MIN(H8:H36)</f>
        <v>18.010899999999999</v>
      </c>
      <c r="I39" s="74"/>
      <c r="J39" s="75">
        <f>MIN(J8:J36)</f>
        <v>5.2343000000000002</v>
      </c>
      <c r="K39" s="74"/>
      <c r="L39" s="75">
        <f>MIN(L8:L36)</f>
        <v>6.5</v>
      </c>
      <c r="M39" s="74"/>
      <c r="N39" s="75">
        <f>MIN(N8:N36)</f>
        <v>3.8654999999999999</v>
      </c>
      <c r="O39" s="74"/>
      <c r="P39" s="75">
        <f>MIN(P8:P36)</f>
        <v>0</v>
      </c>
      <c r="Q39" s="74"/>
      <c r="R39" s="75">
        <f>MIN(R8:R36)</f>
        <v>5.2614999999999998</v>
      </c>
      <c r="S39" s="76"/>
    </row>
    <row r="40" spans="1:19" ht="15" thickBot="1" x14ac:dyDescent="0.35">
      <c r="A40" s="77" t="s">
        <v>29</v>
      </c>
      <c r="B40" s="78"/>
      <c r="C40" s="78"/>
      <c r="D40" s="79">
        <f>MAX(D8:D36)</f>
        <v>25.6493</v>
      </c>
      <c r="E40" s="78"/>
      <c r="F40" s="79">
        <f>MAX(F8:F36)</f>
        <v>35.661900000000003</v>
      </c>
      <c r="G40" s="78"/>
      <c r="H40" s="79">
        <f>MAX(H8:H36)</f>
        <v>28.005400000000002</v>
      </c>
      <c r="I40" s="78"/>
      <c r="J40" s="79">
        <f>MAX(J8:J36)</f>
        <v>20.254100000000001</v>
      </c>
      <c r="K40" s="78"/>
      <c r="L40" s="79">
        <f>MAX(L8:L36)</f>
        <v>18.229199999999999</v>
      </c>
      <c r="M40" s="78"/>
      <c r="N40" s="79">
        <f>MAX(N8:N36)</f>
        <v>14.036300000000001</v>
      </c>
      <c r="O40" s="78"/>
      <c r="P40" s="79">
        <f>MAX(P8:P36)</f>
        <v>15.078799999999999</v>
      </c>
      <c r="Q40" s="78"/>
      <c r="R40" s="79">
        <f>MAX(R8:R36)</f>
        <v>19.6144</v>
      </c>
      <c r="S40" s="80"/>
    </row>
    <row r="41" spans="1:19" x14ac:dyDescent="0.3">
      <c r="A41" s="112" t="s">
        <v>432</v>
      </c>
    </row>
    <row r="42" spans="1:19" x14ac:dyDescent="0.3">
      <c r="A42" s="14" t="s">
        <v>340</v>
      </c>
    </row>
  </sheetData>
  <sheetProtection algorithmName="SHA-512" hashValue="XED9GvDiHqdEVpE2ILavpbKAvWx0JmmFtIvjEflZ/ublEkJbxxFtQOtRMrOY1ui70TBP4XMkuqSKwGDAtH1H+g==" saltValue="vjEePaueED6MJWpAs5mfU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D17FAC45-B3DB-4361-A648-420C18125BB4}"/>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4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1.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348</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13" t="s">
        <v>0</v>
      </c>
      <c r="E6" s="13" t="s">
        <v>10</v>
      </c>
      <c r="F6" s="13" t="s">
        <v>0</v>
      </c>
      <c r="G6" s="13" t="s">
        <v>10</v>
      </c>
      <c r="H6" s="13" t="s">
        <v>0</v>
      </c>
      <c r="I6" s="13" t="s">
        <v>10</v>
      </c>
      <c r="J6" s="13" t="s">
        <v>0</v>
      </c>
      <c r="K6" s="13" t="s">
        <v>10</v>
      </c>
      <c r="L6" s="57" t="s">
        <v>429</v>
      </c>
      <c r="M6" s="57" t="s">
        <v>10</v>
      </c>
      <c r="N6" s="57" t="s">
        <v>430</v>
      </c>
      <c r="O6" s="57" t="s">
        <v>10</v>
      </c>
      <c r="P6" s="57" t="s">
        <v>430</v>
      </c>
      <c r="Q6" s="57" t="s">
        <v>10</v>
      </c>
      <c r="R6" s="13"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53</v>
      </c>
      <c r="B8" s="64">
        <f>VLOOKUP($A8,'Return Data'!$B$7:$R$2700,3,0)</f>
        <v>44174</v>
      </c>
      <c r="C8" s="65">
        <f>VLOOKUP($A8,'Return Data'!$B$7:$R$2700,4,0)</f>
        <v>35.583799999999997</v>
      </c>
      <c r="D8" s="65">
        <f>VLOOKUP($A8,'Return Data'!$B$7:$R$2700,9,0)</f>
        <v>7.7975000000000003</v>
      </c>
      <c r="E8" s="66">
        <f t="shared" ref="E8:E35" si="0">RANK(D8,D$8:D$35,0)</f>
        <v>8</v>
      </c>
      <c r="F8" s="65">
        <f>VLOOKUP($A8,'Return Data'!$B$7:$R$2700,10,0)</f>
        <v>8.5325000000000006</v>
      </c>
      <c r="G8" s="66">
        <f t="shared" ref="G8:G35" si="1">RANK(F8,F$8:F$35,0)</f>
        <v>21</v>
      </c>
      <c r="H8" s="65">
        <f>VLOOKUP($A8,'Return Data'!$B$7:$R$2700,11,0)</f>
        <v>12.317500000000001</v>
      </c>
      <c r="I8" s="66">
        <f t="shared" ref="I8:I35" si="2">RANK(H8,H$8:H$35,0)</f>
        <v>1</v>
      </c>
      <c r="J8" s="65">
        <f>VLOOKUP($A8,'Return Data'!$B$7:$R$2700,12,0)</f>
        <v>9.3190000000000008</v>
      </c>
      <c r="K8" s="66">
        <f t="shared" ref="K8:K33" si="3">RANK(J8,J$8:J$35,0)</f>
        <v>9</v>
      </c>
      <c r="L8" s="65">
        <f>VLOOKUP($A8,'Return Data'!$B$7:$R$2700,13,0)</f>
        <v>10.227600000000001</v>
      </c>
      <c r="M8" s="66">
        <f>RANK(L8,L$8:L$35,0)</f>
        <v>17</v>
      </c>
      <c r="N8" s="65">
        <f>VLOOKUP($A8,'Return Data'!$B$7:$R$2700,17,0)</f>
        <v>5.0350000000000001</v>
      </c>
      <c r="O8" s="66">
        <f>RANK(N8,N$8:N$35,0)</f>
        <v>22</v>
      </c>
      <c r="P8" s="65">
        <f>VLOOKUP($A8,'Return Data'!$B$7:$R$2700,14,0)</f>
        <v>4.8521999999999998</v>
      </c>
      <c r="Q8" s="66">
        <f>RANK(P8,P$8:P$35,0)</f>
        <v>22</v>
      </c>
      <c r="R8" s="65">
        <f>VLOOKUP($A8,'Return Data'!$B$7:$R$2700,16,0)</f>
        <v>7.9142999999999999</v>
      </c>
      <c r="S8" s="67">
        <f t="shared" ref="S8:S35" si="4">RANK(R8,R$8:R$35,0)</f>
        <v>21</v>
      </c>
    </row>
    <row r="9" spans="1:19" x14ac:dyDescent="0.3">
      <c r="A9" s="82" t="s">
        <v>54</v>
      </c>
      <c r="B9" s="64">
        <f>VLOOKUP($A9,'Return Data'!$B$7:$R$2700,3,0)</f>
        <v>44174</v>
      </c>
      <c r="C9" s="65">
        <f>VLOOKUP($A9,'Return Data'!$B$7:$R$2700,4,0)</f>
        <v>1.4522999999999999</v>
      </c>
      <c r="D9" s="65">
        <f>VLOOKUP($A9,'Return Data'!$B$7:$R$2700,9,0)</f>
        <v>0</v>
      </c>
      <c r="E9" s="66">
        <f t="shared" si="0"/>
        <v>27</v>
      </c>
      <c r="F9" s="65">
        <f>VLOOKUP($A9,'Return Data'!$B$7:$R$2700,10,0)</f>
        <v>0</v>
      </c>
      <c r="G9" s="66">
        <f t="shared" si="1"/>
        <v>28</v>
      </c>
      <c r="H9" s="65">
        <f>VLOOKUP($A9,'Return Data'!$B$7:$R$2700,11,0)</f>
        <v>0</v>
      </c>
      <c r="I9" s="66">
        <f t="shared" si="2"/>
        <v>28</v>
      </c>
      <c r="J9" s="65">
        <f>VLOOKUP($A9,'Return Data'!$B$7:$R$2700,12,0)</f>
        <v>-34.415500000000002</v>
      </c>
      <c r="K9" s="66">
        <f t="shared" si="3"/>
        <v>27</v>
      </c>
      <c r="L9" s="65"/>
      <c r="M9" s="66"/>
      <c r="N9" s="65"/>
      <c r="O9" s="66"/>
      <c r="P9" s="65"/>
      <c r="Q9" s="66"/>
      <c r="R9" s="65">
        <f>VLOOKUP($A9,'Return Data'!$B$7:$R$2700,16,0)</f>
        <v>-23.113399999999999</v>
      </c>
      <c r="S9" s="67">
        <f t="shared" si="4"/>
        <v>28</v>
      </c>
    </row>
    <row r="10" spans="1:19" x14ac:dyDescent="0.3">
      <c r="A10" s="82" t="s">
        <v>55</v>
      </c>
      <c r="B10" s="64">
        <f>VLOOKUP($A10,'Return Data'!$B$7:$R$2700,3,0)</f>
        <v>44174</v>
      </c>
      <c r="C10" s="65">
        <f>VLOOKUP($A10,'Return Data'!$B$7:$R$2700,4,0)</f>
        <v>24.802700000000002</v>
      </c>
      <c r="D10" s="65">
        <f>VLOOKUP($A10,'Return Data'!$B$7:$R$2700,9,0)</f>
        <v>2.9060000000000001</v>
      </c>
      <c r="E10" s="66">
        <f t="shared" si="0"/>
        <v>26</v>
      </c>
      <c r="F10" s="65">
        <f>VLOOKUP($A10,'Return Data'!$B$7:$R$2700,10,0)</f>
        <v>9.1637000000000004</v>
      </c>
      <c r="G10" s="66">
        <f t="shared" si="1"/>
        <v>18</v>
      </c>
      <c r="H10" s="65">
        <f>VLOOKUP($A10,'Return Data'!$B$7:$R$2700,11,0)</f>
        <v>10.354799999999999</v>
      </c>
      <c r="I10" s="66">
        <f t="shared" si="2"/>
        <v>6</v>
      </c>
      <c r="J10" s="65">
        <f>VLOOKUP($A10,'Return Data'!$B$7:$R$2700,12,0)</f>
        <v>9.6655999999999995</v>
      </c>
      <c r="K10" s="66">
        <f t="shared" si="3"/>
        <v>5</v>
      </c>
      <c r="L10" s="65">
        <f>VLOOKUP($A10,'Return Data'!$B$7:$R$2700,13,0)</f>
        <v>13.492599999999999</v>
      </c>
      <c r="M10" s="66">
        <f t="shared" ref="M10:M33" si="5">RANK(L10,L$8:L$35,0)</f>
        <v>4</v>
      </c>
      <c r="N10" s="65">
        <f>VLOOKUP($A10,'Return Data'!$B$7:$R$2700,17,0)</f>
        <v>12.573700000000001</v>
      </c>
      <c r="O10" s="66">
        <f t="shared" ref="O10:O21" si="6">RANK(N10,N$8:N$35,0)</f>
        <v>2</v>
      </c>
      <c r="P10" s="65">
        <f>VLOOKUP($A10,'Return Data'!$B$7:$R$2700,14,0)</f>
        <v>10.298999999999999</v>
      </c>
      <c r="Q10" s="66">
        <f t="shared" ref="Q10:Q21" si="7">RANK(P10,P$8:P$35,0)</f>
        <v>3</v>
      </c>
      <c r="R10" s="65">
        <f>VLOOKUP($A10,'Return Data'!$B$7:$R$2700,16,0)</f>
        <v>9.9764999999999997</v>
      </c>
      <c r="S10" s="67">
        <f t="shared" si="4"/>
        <v>4</v>
      </c>
    </row>
    <row r="11" spans="1:19" x14ac:dyDescent="0.3">
      <c r="A11" s="82" t="s">
        <v>56</v>
      </c>
      <c r="B11" s="64">
        <f>VLOOKUP($A11,'Return Data'!$B$7:$R$2700,3,0)</f>
        <v>44174</v>
      </c>
      <c r="C11" s="65">
        <f>VLOOKUP($A11,'Return Data'!$B$7:$R$2700,4,0)</f>
        <v>18.8507</v>
      </c>
      <c r="D11" s="65">
        <f>VLOOKUP($A11,'Return Data'!$B$7:$R$2700,9,0)</f>
        <v>7.1413000000000002</v>
      </c>
      <c r="E11" s="66">
        <f t="shared" si="0"/>
        <v>13</v>
      </c>
      <c r="F11" s="65">
        <f>VLOOKUP($A11,'Return Data'!$B$7:$R$2700,10,0)</f>
        <v>9.5680999999999994</v>
      </c>
      <c r="G11" s="66">
        <f t="shared" si="1"/>
        <v>15</v>
      </c>
      <c r="H11" s="65">
        <f>VLOOKUP($A11,'Return Data'!$B$7:$R$2700,11,0)</f>
        <v>6.4398</v>
      </c>
      <c r="I11" s="66">
        <f t="shared" si="2"/>
        <v>21</v>
      </c>
      <c r="J11" s="65">
        <f>VLOOKUP($A11,'Return Data'!$B$7:$R$2700,12,0)</f>
        <v>5.6524000000000001</v>
      </c>
      <c r="K11" s="66">
        <f t="shared" si="3"/>
        <v>24</v>
      </c>
      <c r="L11" s="65">
        <f>VLOOKUP($A11,'Return Data'!$B$7:$R$2700,13,0)</f>
        <v>8.4955999999999996</v>
      </c>
      <c r="M11" s="66">
        <f t="shared" si="5"/>
        <v>21</v>
      </c>
      <c r="N11" s="65">
        <f>VLOOKUP($A11,'Return Data'!$B$7:$R$2700,17,0)</f>
        <v>2.3414000000000001</v>
      </c>
      <c r="O11" s="66">
        <f t="shared" si="6"/>
        <v>24</v>
      </c>
      <c r="P11" s="65">
        <f>VLOOKUP($A11,'Return Data'!$B$7:$R$2700,14,0)</f>
        <v>3.6852999999999998</v>
      </c>
      <c r="Q11" s="66">
        <f t="shared" si="7"/>
        <v>24</v>
      </c>
      <c r="R11" s="65">
        <f>VLOOKUP($A11,'Return Data'!$B$7:$R$2700,16,0)</f>
        <v>7.6067</v>
      </c>
      <c r="S11" s="67">
        <f t="shared" si="4"/>
        <v>24</v>
      </c>
    </row>
    <row r="12" spans="1:19" x14ac:dyDescent="0.3">
      <c r="A12" s="82" t="s">
        <v>57</v>
      </c>
      <c r="B12" s="64">
        <f>VLOOKUP($A12,'Return Data'!$B$7:$R$2700,3,0)</f>
        <v>44174</v>
      </c>
      <c r="C12" s="65">
        <f>VLOOKUP($A12,'Return Data'!$B$7:$R$2700,4,0)</f>
        <v>38.425800000000002</v>
      </c>
      <c r="D12" s="65">
        <f>VLOOKUP($A12,'Return Data'!$B$7:$R$2700,9,0)</f>
        <v>6.4329000000000001</v>
      </c>
      <c r="E12" s="66">
        <f t="shared" si="0"/>
        <v>16</v>
      </c>
      <c r="F12" s="65">
        <f>VLOOKUP($A12,'Return Data'!$B$7:$R$2700,10,0)</f>
        <v>10.601699999999999</v>
      </c>
      <c r="G12" s="66">
        <f t="shared" si="1"/>
        <v>10</v>
      </c>
      <c r="H12" s="65">
        <f>VLOOKUP($A12,'Return Data'!$B$7:$R$2700,11,0)</f>
        <v>6.1665999999999999</v>
      </c>
      <c r="I12" s="66">
        <f t="shared" si="2"/>
        <v>24</v>
      </c>
      <c r="J12" s="65">
        <f>VLOOKUP($A12,'Return Data'!$B$7:$R$2700,12,0)</f>
        <v>7.6212</v>
      </c>
      <c r="K12" s="66">
        <f t="shared" si="3"/>
        <v>19</v>
      </c>
      <c r="L12" s="65">
        <f>VLOOKUP($A12,'Return Data'!$B$7:$R$2700,13,0)</f>
        <v>10.6999</v>
      </c>
      <c r="M12" s="66">
        <f t="shared" si="5"/>
        <v>15</v>
      </c>
      <c r="N12" s="65">
        <f>VLOOKUP($A12,'Return Data'!$B$7:$R$2700,17,0)</f>
        <v>9.8019999999999996</v>
      </c>
      <c r="O12" s="66">
        <f t="shared" si="6"/>
        <v>15</v>
      </c>
      <c r="P12" s="65">
        <f>VLOOKUP($A12,'Return Data'!$B$7:$R$2700,14,0)</f>
        <v>8.0113000000000003</v>
      </c>
      <c r="Q12" s="66">
        <f t="shared" si="7"/>
        <v>13</v>
      </c>
      <c r="R12" s="65">
        <f>VLOOKUP($A12,'Return Data'!$B$7:$R$2700,16,0)</f>
        <v>9.1376000000000008</v>
      </c>
      <c r="S12" s="67">
        <f t="shared" si="4"/>
        <v>12</v>
      </c>
    </row>
    <row r="13" spans="1:19" x14ac:dyDescent="0.3">
      <c r="A13" s="82" t="s">
        <v>58</v>
      </c>
      <c r="B13" s="64">
        <f>VLOOKUP($A13,'Return Data'!$B$7:$R$2700,3,0)</f>
        <v>44174</v>
      </c>
      <c r="C13" s="65">
        <f>VLOOKUP($A13,'Return Data'!$B$7:$R$2700,4,0)</f>
        <v>25.183299999999999</v>
      </c>
      <c r="D13" s="65">
        <f>VLOOKUP($A13,'Return Data'!$B$7:$R$2700,9,0)</f>
        <v>6.3278999999999996</v>
      </c>
      <c r="E13" s="66">
        <f t="shared" si="0"/>
        <v>17</v>
      </c>
      <c r="F13" s="65">
        <f>VLOOKUP($A13,'Return Data'!$B$7:$R$2700,10,0)</f>
        <v>8.7126000000000001</v>
      </c>
      <c r="G13" s="66">
        <f t="shared" si="1"/>
        <v>20</v>
      </c>
      <c r="H13" s="65">
        <f>VLOOKUP($A13,'Return Data'!$B$7:$R$2700,11,0)</f>
        <v>6.3895</v>
      </c>
      <c r="I13" s="66">
        <f t="shared" si="2"/>
        <v>23</v>
      </c>
      <c r="J13" s="65">
        <f>VLOOKUP($A13,'Return Data'!$B$7:$R$2700,12,0)</f>
        <v>8.1750000000000007</v>
      </c>
      <c r="K13" s="66">
        <f t="shared" si="3"/>
        <v>17</v>
      </c>
      <c r="L13" s="65">
        <f>VLOOKUP($A13,'Return Data'!$B$7:$R$2700,13,0)</f>
        <v>10.7166</v>
      </c>
      <c r="M13" s="66">
        <f t="shared" si="5"/>
        <v>14</v>
      </c>
      <c r="N13" s="65">
        <f>VLOOKUP($A13,'Return Data'!$B$7:$R$2700,17,0)</f>
        <v>10.093</v>
      </c>
      <c r="O13" s="66">
        <f t="shared" si="6"/>
        <v>14</v>
      </c>
      <c r="P13" s="65">
        <f>VLOOKUP($A13,'Return Data'!$B$7:$R$2700,14,0)</f>
        <v>7.9821999999999997</v>
      </c>
      <c r="Q13" s="66">
        <f t="shared" si="7"/>
        <v>14</v>
      </c>
      <c r="R13" s="65">
        <f>VLOOKUP($A13,'Return Data'!$B$7:$R$2700,16,0)</f>
        <v>9.1486999999999998</v>
      </c>
      <c r="S13" s="67">
        <f t="shared" si="4"/>
        <v>11</v>
      </c>
    </row>
    <row r="14" spans="1:19" x14ac:dyDescent="0.3">
      <c r="A14" s="82" t="s">
        <v>59</v>
      </c>
      <c r="B14" s="64">
        <f>VLOOKUP($A14,'Return Data'!$B$7:$R$2700,3,0)</f>
        <v>44174</v>
      </c>
      <c r="C14" s="65">
        <f>VLOOKUP($A14,'Return Data'!$B$7:$R$2700,4,0)</f>
        <v>2717.2772</v>
      </c>
      <c r="D14" s="65">
        <f>VLOOKUP($A14,'Return Data'!$B$7:$R$2700,9,0)</f>
        <v>6.4371999999999998</v>
      </c>
      <c r="E14" s="66">
        <f t="shared" si="0"/>
        <v>15</v>
      </c>
      <c r="F14" s="65">
        <f>VLOOKUP($A14,'Return Data'!$B$7:$R$2700,10,0)</f>
        <v>11.3665</v>
      </c>
      <c r="G14" s="66">
        <f t="shared" si="1"/>
        <v>7</v>
      </c>
      <c r="H14" s="65">
        <f>VLOOKUP($A14,'Return Data'!$B$7:$R$2700,11,0)</f>
        <v>7.4387999999999996</v>
      </c>
      <c r="I14" s="66">
        <f t="shared" si="2"/>
        <v>17</v>
      </c>
      <c r="J14" s="65">
        <f>VLOOKUP($A14,'Return Data'!$B$7:$R$2700,12,0)</f>
        <v>9.5106999999999999</v>
      </c>
      <c r="K14" s="66">
        <f t="shared" si="3"/>
        <v>7</v>
      </c>
      <c r="L14" s="65">
        <f>VLOOKUP($A14,'Return Data'!$B$7:$R$2700,13,0)</f>
        <v>14.264799999999999</v>
      </c>
      <c r="M14" s="66">
        <f t="shared" si="5"/>
        <v>2</v>
      </c>
      <c r="N14" s="65">
        <f>VLOOKUP($A14,'Return Data'!$B$7:$R$2700,17,0)</f>
        <v>12.3567</v>
      </c>
      <c r="O14" s="66">
        <f t="shared" si="6"/>
        <v>5</v>
      </c>
      <c r="P14" s="65">
        <f>VLOOKUP($A14,'Return Data'!$B$7:$R$2700,14,0)</f>
        <v>9.8214000000000006</v>
      </c>
      <c r="Q14" s="66">
        <f t="shared" si="7"/>
        <v>6</v>
      </c>
      <c r="R14" s="65">
        <f>VLOOKUP($A14,'Return Data'!$B$7:$R$2700,16,0)</f>
        <v>9.3684999999999992</v>
      </c>
      <c r="S14" s="67">
        <f t="shared" si="4"/>
        <v>8</v>
      </c>
    </row>
    <row r="15" spans="1:19" x14ac:dyDescent="0.3">
      <c r="A15" s="82" t="s">
        <v>61</v>
      </c>
      <c r="B15" s="64">
        <f>VLOOKUP($A15,'Return Data'!$B$7:$R$2700,3,0)</f>
        <v>44174</v>
      </c>
      <c r="C15" s="65">
        <f>VLOOKUP($A15,'Return Data'!$B$7:$R$2700,4,0)</f>
        <v>71.953999999999994</v>
      </c>
      <c r="D15" s="65">
        <f>VLOOKUP($A15,'Return Data'!$B$7:$R$2700,9,0)</f>
        <v>19.6249</v>
      </c>
      <c r="E15" s="66">
        <f t="shared" si="0"/>
        <v>1</v>
      </c>
      <c r="F15" s="65">
        <f>VLOOKUP($A15,'Return Data'!$B$7:$R$2700,10,0)</f>
        <v>18.136500000000002</v>
      </c>
      <c r="G15" s="66">
        <f t="shared" si="1"/>
        <v>1</v>
      </c>
      <c r="H15" s="65">
        <f>VLOOKUP($A15,'Return Data'!$B$7:$R$2700,11,0)</f>
        <v>5.6382000000000003</v>
      </c>
      <c r="I15" s="66">
        <f t="shared" si="2"/>
        <v>25</v>
      </c>
      <c r="J15" s="65">
        <f>VLOOKUP($A15,'Return Data'!$B$7:$R$2700,12,0)</f>
        <v>2.1522999999999999</v>
      </c>
      <c r="K15" s="66">
        <f t="shared" si="3"/>
        <v>26</v>
      </c>
      <c r="L15" s="65">
        <f>VLOOKUP($A15,'Return Data'!$B$7:$R$2700,13,0)</f>
        <v>-1.5330999999999999</v>
      </c>
      <c r="M15" s="66">
        <f t="shared" si="5"/>
        <v>26</v>
      </c>
      <c r="N15" s="65">
        <f>VLOOKUP($A15,'Return Data'!$B$7:$R$2700,17,0)</f>
        <v>3.3207</v>
      </c>
      <c r="O15" s="66">
        <f t="shared" si="6"/>
        <v>23</v>
      </c>
      <c r="P15" s="65">
        <f>VLOOKUP($A15,'Return Data'!$B$7:$R$2700,14,0)</f>
        <v>4.7919</v>
      </c>
      <c r="Q15" s="66">
        <f t="shared" si="7"/>
        <v>23</v>
      </c>
      <c r="R15" s="65">
        <f>VLOOKUP($A15,'Return Data'!$B$7:$R$2700,16,0)</f>
        <v>8.0244999999999997</v>
      </c>
      <c r="S15" s="67">
        <f t="shared" si="4"/>
        <v>20</v>
      </c>
    </row>
    <row r="16" spans="1:19" x14ac:dyDescent="0.3">
      <c r="A16" s="82" t="s">
        <v>62</v>
      </c>
      <c r="B16" s="64">
        <f>VLOOKUP($A16,'Return Data'!$B$7:$R$2700,3,0)</f>
        <v>44174</v>
      </c>
      <c r="C16" s="65">
        <f>VLOOKUP($A16,'Return Data'!$B$7:$R$2700,4,0)</f>
        <v>71.962699999999998</v>
      </c>
      <c r="D16" s="65">
        <f>VLOOKUP($A16,'Return Data'!$B$7:$R$2700,9,0)</f>
        <v>8.3308999999999997</v>
      </c>
      <c r="E16" s="66">
        <f t="shared" si="0"/>
        <v>6</v>
      </c>
      <c r="F16" s="65">
        <f>VLOOKUP($A16,'Return Data'!$B$7:$R$2700,10,0)</f>
        <v>9.5589999999999993</v>
      </c>
      <c r="G16" s="66">
        <f t="shared" si="1"/>
        <v>16</v>
      </c>
      <c r="H16" s="65">
        <f>VLOOKUP($A16,'Return Data'!$B$7:$R$2700,11,0)</f>
        <v>9.7958999999999996</v>
      </c>
      <c r="I16" s="66">
        <f t="shared" si="2"/>
        <v>7</v>
      </c>
      <c r="J16" s="65">
        <f>VLOOKUP($A16,'Return Data'!$B$7:$R$2700,12,0)</f>
        <v>9.1179000000000006</v>
      </c>
      <c r="K16" s="66">
        <f t="shared" si="3"/>
        <v>10</v>
      </c>
      <c r="L16" s="65">
        <f>VLOOKUP($A16,'Return Data'!$B$7:$R$2700,13,0)</f>
        <v>9.8249999999999993</v>
      </c>
      <c r="M16" s="66">
        <f t="shared" si="5"/>
        <v>19</v>
      </c>
      <c r="N16" s="65">
        <f>VLOOKUP($A16,'Return Data'!$B$7:$R$2700,17,0)</f>
        <v>6.8487999999999998</v>
      </c>
      <c r="O16" s="66">
        <f t="shared" si="6"/>
        <v>20</v>
      </c>
      <c r="P16" s="65">
        <f>VLOOKUP($A16,'Return Data'!$B$7:$R$2700,14,0)</f>
        <v>5.6566000000000001</v>
      </c>
      <c r="Q16" s="66">
        <f t="shared" si="7"/>
        <v>20</v>
      </c>
      <c r="R16" s="65">
        <f>VLOOKUP($A16,'Return Data'!$B$7:$R$2700,16,0)</f>
        <v>8.2036999999999995</v>
      </c>
      <c r="S16" s="67">
        <f t="shared" si="4"/>
        <v>19</v>
      </c>
    </row>
    <row r="17" spans="1:19" x14ac:dyDescent="0.3">
      <c r="A17" s="82" t="s">
        <v>63</v>
      </c>
      <c r="B17" s="64">
        <f>VLOOKUP($A17,'Return Data'!$B$7:$R$2700,3,0)</f>
        <v>44174</v>
      </c>
      <c r="C17" s="65">
        <f>VLOOKUP($A17,'Return Data'!$B$7:$R$2700,4,0)</f>
        <v>30.065300000000001</v>
      </c>
      <c r="D17" s="65">
        <f>VLOOKUP($A17,'Return Data'!$B$7:$R$2700,9,0)</f>
        <v>6.5134999999999996</v>
      </c>
      <c r="E17" s="66">
        <f t="shared" si="0"/>
        <v>14</v>
      </c>
      <c r="F17" s="65">
        <f>VLOOKUP($A17,'Return Data'!$B$7:$R$2700,10,0)</f>
        <v>10.806900000000001</v>
      </c>
      <c r="G17" s="66">
        <f t="shared" si="1"/>
        <v>9</v>
      </c>
      <c r="H17" s="65">
        <f>VLOOKUP($A17,'Return Data'!$B$7:$R$2700,11,0)</f>
        <v>7.4695</v>
      </c>
      <c r="I17" s="66">
        <f t="shared" si="2"/>
        <v>16</v>
      </c>
      <c r="J17" s="65">
        <f>VLOOKUP($A17,'Return Data'!$B$7:$R$2700,12,0)</f>
        <v>7.0053999999999998</v>
      </c>
      <c r="K17" s="66">
        <f t="shared" si="3"/>
        <v>20</v>
      </c>
      <c r="L17" s="65">
        <f>VLOOKUP($A17,'Return Data'!$B$7:$R$2700,13,0)</f>
        <v>9.8876000000000008</v>
      </c>
      <c r="M17" s="66">
        <f t="shared" si="5"/>
        <v>18</v>
      </c>
      <c r="N17" s="65">
        <f>VLOOKUP($A17,'Return Data'!$B$7:$R$2700,17,0)</f>
        <v>10.46</v>
      </c>
      <c r="O17" s="66">
        <f t="shared" si="6"/>
        <v>13</v>
      </c>
      <c r="P17" s="65">
        <f>VLOOKUP($A17,'Return Data'!$B$7:$R$2700,14,0)</f>
        <v>8.2741000000000007</v>
      </c>
      <c r="Q17" s="66">
        <f t="shared" si="7"/>
        <v>10</v>
      </c>
      <c r="R17" s="65">
        <f>VLOOKUP($A17,'Return Data'!$B$7:$R$2700,16,0)</f>
        <v>8.2079000000000004</v>
      </c>
      <c r="S17" s="67">
        <f t="shared" si="4"/>
        <v>18</v>
      </c>
    </row>
    <row r="18" spans="1:19" x14ac:dyDescent="0.3">
      <c r="A18" s="82" t="s">
        <v>64</v>
      </c>
      <c r="B18" s="64">
        <f>VLOOKUP($A18,'Return Data'!$B$7:$R$2700,3,0)</f>
        <v>44174</v>
      </c>
      <c r="C18" s="65">
        <f>VLOOKUP($A18,'Return Data'!$B$7:$R$2700,4,0)</f>
        <v>29.016999999999999</v>
      </c>
      <c r="D18" s="65">
        <f>VLOOKUP($A18,'Return Data'!$B$7:$R$2700,9,0)</f>
        <v>9.0311000000000003</v>
      </c>
      <c r="E18" s="66">
        <f t="shared" si="0"/>
        <v>5</v>
      </c>
      <c r="F18" s="65">
        <f>VLOOKUP($A18,'Return Data'!$B$7:$R$2700,10,0)</f>
        <v>11.535600000000001</v>
      </c>
      <c r="G18" s="66">
        <f t="shared" si="1"/>
        <v>6</v>
      </c>
      <c r="H18" s="65">
        <f>VLOOKUP($A18,'Return Data'!$B$7:$R$2700,11,0)</f>
        <v>11.1274</v>
      </c>
      <c r="I18" s="66">
        <f t="shared" si="2"/>
        <v>4</v>
      </c>
      <c r="J18" s="65">
        <f>VLOOKUP($A18,'Return Data'!$B$7:$R$2700,12,0)</f>
        <v>10.920199999999999</v>
      </c>
      <c r="K18" s="66">
        <f t="shared" si="3"/>
        <v>3</v>
      </c>
      <c r="L18" s="65">
        <f>VLOOKUP($A18,'Return Data'!$B$7:$R$2700,13,0)</f>
        <v>13.567399999999999</v>
      </c>
      <c r="M18" s="66">
        <f t="shared" si="5"/>
        <v>3</v>
      </c>
      <c r="N18" s="65">
        <f>VLOOKUP($A18,'Return Data'!$B$7:$R$2700,17,0)</f>
        <v>12.0929</v>
      </c>
      <c r="O18" s="66">
        <f t="shared" si="6"/>
        <v>6</v>
      </c>
      <c r="P18" s="65">
        <f>VLOOKUP($A18,'Return Data'!$B$7:$R$2700,14,0)</f>
        <v>9.9160000000000004</v>
      </c>
      <c r="Q18" s="66">
        <f t="shared" si="7"/>
        <v>4</v>
      </c>
      <c r="R18" s="65">
        <f>VLOOKUP($A18,'Return Data'!$B$7:$R$2700,16,0)</f>
        <v>11.1592</v>
      </c>
      <c r="S18" s="67">
        <f t="shared" si="4"/>
        <v>1</v>
      </c>
    </row>
    <row r="19" spans="1:19" x14ac:dyDescent="0.3">
      <c r="A19" s="82" t="s">
        <v>65</v>
      </c>
      <c r="B19" s="64">
        <f>VLOOKUP($A19,'Return Data'!$B$7:$R$2700,3,0)</f>
        <v>44174</v>
      </c>
      <c r="C19" s="65">
        <f>VLOOKUP($A19,'Return Data'!$B$7:$R$2700,4,0)</f>
        <v>18.2788</v>
      </c>
      <c r="D19" s="65">
        <f>VLOOKUP($A19,'Return Data'!$B$7:$R$2700,9,0)</f>
        <v>11.394600000000001</v>
      </c>
      <c r="E19" s="66">
        <f t="shared" si="0"/>
        <v>4</v>
      </c>
      <c r="F19" s="65">
        <f>VLOOKUP($A19,'Return Data'!$B$7:$R$2700,10,0)</f>
        <v>10.1168</v>
      </c>
      <c r="G19" s="66">
        <f t="shared" si="1"/>
        <v>11</v>
      </c>
      <c r="H19" s="65">
        <f>VLOOKUP($A19,'Return Data'!$B$7:$R$2700,11,0)</f>
        <v>10.698</v>
      </c>
      <c r="I19" s="66">
        <f t="shared" si="2"/>
        <v>5</v>
      </c>
      <c r="J19" s="65">
        <f>VLOOKUP($A19,'Return Data'!$B$7:$R$2700,12,0)</f>
        <v>9.7337000000000007</v>
      </c>
      <c r="K19" s="66">
        <f t="shared" si="3"/>
        <v>4</v>
      </c>
      <c r="L19" s="65">
        <f>VLOOKUP($A19,'Return Data'!$B$7:$R$2700,13,0)</f>
        <v>11.1915</v>
      </c>
      <c r="M19" s="66">
        <f t="shared" si="5"/>
        <v>11</v>
      </c>
      <c r="N19" s="65">
        <f>VLOOKUP($A19,'Return Data'!$B$7:$R$2700,17,0)</f>
        <v>8.718</v>
      </c>
      <c r="O19" s="66">
        <f t="shared" si="6"/>
        <v>17</v>
      </c>
      <c r="P19" s="65">
        <f>VLOOKUP($A19,'Return Data'!$B$7:$R$2700,14,0)</f>
        <v>7.1113</v>
      </c>
      <c r="Q19" s="66">
        <f t="shared" si="7"/>
        <v>19</v>
      </c>
      <c r="R19" s="65">
        <f>VLOOKUP($A19,'Return Data'!$B$7:$R$2700,16,0)</f>
        <v>6.7988999999999997</v>
      </c>
      <c r="S19" s="67">
        <f t="shared" si="4"/>
        <v>27</v>
      </c>
    </row>
    <row r="20" spans="1:19" x14ac:dyDescent="0.3">
      <c r="A20" s="82" t="s">
        <v>66</v>
      </c>
      <c r="B20" s="64">
        <f>VLOOKUP($A20,'Return Data'!$B$7:$R$2700,3,0)</f>
        <v>44174</v>
      </c>
      <c r="C20" s="65">
        <f>VLOOKUP($A20,'Return Data'!$B$7:$R$2700,4,0)</f>
        <v>29.1189</v>
      </c>
      <c r="D20" s="65">
        <f>VLOOKUP($A20,'Return Data'!$B$7:$R$2700,9,0)</f>
        <v>7.6353999999999997</v>
      </c>
      <c r="E20" s="66">
        <f t="shared" si="0"/>
        <v>9</v>
      </c>
      <c r="F20" s="65">
        <f>VLOOKUP($A20,'Return Data'!$B$7:$R$2700,10,0)</f>
        <v>12.901</v>
      </c>
      <c r="G20" s="66">
        <f t="shared" si="1"/>
        <v>2</v>
      </c>
      <c r="H20" s="65">
        <f>VLOOKUP($A20,'Return Data'!$B$7:$R$2700,11,0)</f>
        <v>8.5416000000000007</v>
      </c>
      <c r="I20" s="66">
        <f t="shared" si="2"/>
        <v>11</v>
      </c>
      <c r="J20" s="65">
        <f>VLOOKUP($A20,'Return Data'!$B$7:$R$2700,12,0)</f>
        <v>11.2056</v>
      </c>
      <c r="K20" s="66">
        <f t="shared" si="3"/>
        <v>2</v>
      </c>
      <c r="L20" s="65">
        <f>VLOOKUP($A20,'Return Data'!$B$7:$R$2700,13,0)</f>
        <v>14.896000000000001</v>
      </c>
      <c r="M20" s="66">
        <f t="shared" si="5"/>
        <v>1</v>
      </c>
      <c r="N20" s="65">
        <f>VLOOKUP($A20,'Return Data'!$B$7:$R$2700,17,0)</f>
        <v>12.9602</v>
      </c>
      <c r="O20" s="66">
        <f t="shared" si="6"/>
        <v>1</v>
      </c>
      <c r="P20" s="65">
        <f>VLOOKUP($A20,'Return Data'!$B$7:$R$2700,14,0)</f>
        <v>10.434799999999999</v>
      </c>
      <c r="Q20" s="66">
        <f t="shared" si="7"/>
        <v>1</v>
      </c>
      <c r="R20" s="65">
        <f>VLOOKUP($A20,'Return Data'!$B$7:$R$2700,16,0)</f>
        <v>10.0044</v>
      </c>
      <c r="S20" s="67">
        <f t="shared" si="4"/>
        <v>3</v>
      </c>
    </row>
    <row r="21" spans="1:19" x14ac:dyDescent="0.3">
      <c r="A21" s="82" t="s">
        <v>67</v>
      </c>
      <c r="B21" s="64">
        <f>VLOOKUP($A21,'Return Data'!$B$7:$R$2700,3,0)</f>
        <v>44174</v>
      </c>
      <c r="C21" s="65">
        <f>VLOOKUP($A21,'Return Data'!$B$7:$R$2700,4,0)</f>
        <v>17.459299999999999</v>
      </c>
      <c r="D21" s="65">
        <f>VLOOKUP($A21,'Return Data'!$B$7:$R$2700,9,0)</f>
        <v>11.607900000000001</v>
      </c>
      <c r="E21" s="66">
        <f t="shared" si="0"/>
        <v>3</v>
      </c>
      <c r="F21" s="65">
        <f>VLOOKUP($A21,'Return Data'!$B$7:$R$2700,10,0)</f>
        <v>11.5869</v>
      </c>
      <c r="G21" s="66">
        <f t="shared" si="1"/>
        <v>5</v>
      </c>
      <c r="H21" s="65">
        <f>VLOOKUP($A21,'Return Data'!$B$7:$R$2700,11,0)</f>
        <v>11.463200000000001</v>
      </c>
      <c r="I21" s="66">
        <f t="shared" si="2"/>
        <v>3</v>
      </c>
      <c r="J21" s="65">
        <f>VLOOKUP($A21,'Return Data'!$B$7:$R$2700,12,0)</f>
        <v>8.2979000000000003</v>
      </c>
      <c r="K21" s="66">
        <f t="shared" si="3"/>
        <v>16</v>
      </c>
      <c r="L21" s="65">
        <f>VLOOKUP($A21,'Return Data'!$B$7:$R$2700,13,0)</f>
        <v>8.8162000000000003</v>
      </c>
      <c r="M21" s="66">
        <f t="shared" si="5"/>
        <v>20</v>
      </c>
      <c r="N21" s="65">
        <f>VLOOKUP($A21,'Return Data'!$B$7:$R$2700,17,0)</f>
        <v>8.6613000000000007</v>
      </c>
      <c r="O21" s="66">
        <f t="shared" si="6"/>
        <v>18</v>
      </c>
      <c r="P21" s="65">
        <f>VLOOKUP($A21,'Return Data'!$B$7:$R$2700,14,0)</f>
        <v>7.5610999999999997</v>
      </c>
      <c r="Q21" s="66">
        <f t="shared" si="7"/>
        <v>18</v>
      </c>
      <c r="R21" s="65">
        <f>VLOOKUP($A21,'Return Data'!$B$7:$R$2700,16,0)</f>
        <v>7.7502000000000004</v>
      </c>
      <c r="S21" s="67">
        <f t="shared" si="4"/>
        <v>23</v>
      </c>
    </row>
    <row r="22" spans="1:19" x14ac:dyDescent="0.3">
      <c r="A22" s="82" t="s">
        <v>68</v>
      </c>
      <c r="B22" s="64">
        <f>VLOOKUP($A22,'Return Data'!$B$7:$R$2700,3,0)</f>
        <v>44174</v>
      </c>
      <c r="C22" s="65">
        <f>VLOOKUP($A22,'Return Data'!$B$7:$R$2700,4,0)</f>
        <v>1191.8044</v>
      </c>
      <c r="D22" s="65">
        <f>VLOOKUP($A22,'Return Data'!$B$7:$R$2700,9,0)</f>
        <v>11.917899999999999</v>
      </c>
      <c r="E22" s="66">
        <f t="shared" si="0"/>
        <v>2</v>
      </c>
      <c r="F22" s="65">
        <f>VLOOKUP($A22,'Return Data'!$B$7:$R$2700,10,0)</f>
        <v>12.7453</v>
      </c>
      <c r="G22" s="66">
        <f t="shared" si="1"/>
        <v>3</v>
      </c>
      <c r="H22" s="65">
        <f>VLOOKUP($A22,'Return Data'!$B$7:$R$2700,11,0)</f>
        <v>8.1067</v>
      </c>
      <c r="I22" s="66">
        <f t="shared" si="2"/>
        <v>13</v>
      </c>
      <c r="J22" s="65">
        <f>VLOOKUP($A22,'Return Data'!$B$7:$R$2700,12,0)</f>
        <v>6.9890999999999996</v>
      </c>
      <c r="K22" s="66">
        <f t="shared" si="3"/>
        <v>21</v>
      </c>
      <c r="L22" s="65">
        <f>VLOOKUP($A22,'Return Data'!$B$7:$R$2700,13,0)</f>
        <v>7.9405999999999999</v>
      </c>
      <c r="M22" s="66">
        <f t="shared" si="5"/>
        <v>23</v>
      </c>
      <c r="N22" s="65"/>
      <c r="O22" s="66"/>
      <c r="P22" s="65"/>
      <c r="Q22" s="66"/>
      <c r="R22" s="65">
        <f>VLOOKUP($A22,'Return Data'!$B$7:$R$2700,16,0)</f>
        <v>9.0916999999999994</v>
      </c>
      <c r="S22" s="67">
        <f t="shared" si="4"/>
        <v>13</v>
      </c>
    </row>
    <row r="23" spans="1:19" x14ac:dyDescent="0.3">
      <c r="A23" s="82" t="s">
        <v>69</v>
      </c>
      <c r="B23" s="64">
        <f>VLOOKUP($A23,'Return Data'!$B$7:$R$2700,3,0)</f>
        <v>44174</v>
      </c>
      <c r="C23" s="65">
        <f>VLOOKUP($A23,'Return Data'!$B$7:$R$2700,4,0)</f>
        <v>33.709099999999999</v>
      </c>
      <c r="D23" s="65">
        <f>VLOOKUP($A23,'Return Data'!$B$7:$R$2700,9,0)</f>
        <v>7.5430000000000001</v>
      </c>
      <c r="E23" s="66">
        <f t="shared" si="0"/>
        <v>10</v>
      </c>
      <c r="F23" s="65">
        <f>VLOOKUP($A23,'Return Data'!$B$7:$R$2700,10,0)</f>
        <v>9.2666000000000004</v>
      </c>
      <c r="G23" s="66">
        <f t="shared" si="1"/>
        <v>17</v>
      </c>
      <c r="H23" s="65">
        <f>VLOOKUP($A23,'Return Data'!$B$7:$R$2700,11,0)</f>
        <v>9.2342999999999993</v>
      </c>
      <c r="I23" s="66">
        <f t="shared" si="2"/>
        <v>8</v>
      </c>
      <c r="J23" s="65">
        <f>VLOOKUP($A23,'Return Data'!$B$7:$R$2700,12,0)</f>
        <v>8.7310999999999996</v>
      </c>
      <c r="K23" s="66">
        <f t="shared" si="3"/>
        <v>14</v>
      </c>
      <c r="L23" s="65">
        <f>VLOOKUP($A23,'Return Data'!$B$7:$R$2700,13,0)</f>
        <v>8.4231999999999996</v>
      </c>
      <c r="M23" s="66">
        <f t="shared" si="5"/>
        <v>22</v>
      </c>
      <c r="N23" s="65">
        <f>VLOOKUP($A23,'Return Data'!$B$7:$R$2700,17,0)</f>
        <v>7.6630000000000003</v>
      </c>
      <c r="O23" s="66">
        <f t="shared" ref="O23:O33" si="8">RANK(N23,N$8:N$35,0)</f>
        <v>19</v>
      </c>
      <c r="P23" s="65">
        <f>VLOOKUP($A23,'Return Data'!$B$7:$R$2700,14,0)</f>
        <v>7.7439</v>
      </c>
      <c r="Q23" s="66">
        <f t="shared" ref="Q23:Q33" si="9">RANK(P23,P$8:P$35,0)</f>
        <v>17</v>
      </c>
      <c r="R23" s="65">
        <f>VLOOKUP($A23,'Return Data'!$B$7:$R$2700,16,0)</f>
        <v>8.4957999999999991</v>
      </c>
      <c r="S23" s="67">
        <f t="shared" si="4"/>
        <v>17</v>
      </c>
    </row>
    <row r="24" spans="1:19" x14ac:dyDescent="0.3">
      <c r="A24" s="82" t="s">
        <v>70</v>
      </c>
      <c r="B24" s="64">
        <f>VLOOKUP($A24,'Return Data'!$B$7:$R$2700,3,0)</f>
        <v>44174</v>
      </c>
      <c r="C24" s="65">
        <f>VLOOKUP($A24,'Return Data'!$B$7:$R$2700,4,0)</f>
        <v>30.581600000000002</v>
      </c>
      <c r="D24" s="65">
        <f>VLOOKUP($A24,'Return Data'!$B$7:$R$2700,9,0)</f>
        <v>7.5176999999999996</v>
      </c>
      <c r="E24" s="66">
        <f t="shared" si="0"/>
        <v>11</v>
      </c>
      <c r="F24" s="65">
        <f>VLOOKUP($A24,'Return Data'!$B$7:$R$2700,10,0)</f>
        <v>12.1899</v>
      </c>
      <c r="G24" s="66">
        <f t="shared" si="1"/>
        <v>4</v>
      </c>
      <c r="H24" s="65">
        <f>VLOOKUP($A24,'Return Data'!$B$7:$R$2700,11,0)</f>
        <v>11.9003</v>
      </c>
      <c r="I24" s="66">
        <f t="shared" si="2"/>
        <v>2</v>
      </c>
      <c r="J24" s="65">
        <f>VLOOKUP($A24,'Return Data'!$B$7:$R$2700,12,0)</f>
        <v>11.539300000000001</v>
      </c>
      <c r="K24" s="66">
        <f t="shared" si="3"/>
        <v>1</v>
      </c>
      <c r="L24" s="65">
        <f>VLOOKUP($A24,'Return Data'!$B$7:$R$2700,13,0)</f>
        <v>12.585800000000001</v>
      </c>
      <c r="M24" s="66">
        <f t="shared" si="5"/>
        <v>5</v>
      </c>
      <c r="N24" s="65">
        <f>VLOOKUP($A24,'Return Data'!$B$7:$R$2700,17,0)</f>
        <v>12.389099999999999</v>
      </c>
      <c r="O24" s="66">
        <f t="shared" si="8"/>
        <v>3</v>
      </c>
      <c r="P24" s="65">
        <f>VLOOKUP($A24,'Return Data'!$B$7:$R$2700,14,0)</f>
        <v>10.3865</v>
      </c>
      <c r="Q24" s="66">
        <f t="shared" si="9"/>
        <v>2</v>
      </c>
      <c r="R24" s="65">
        <f>VLOOKUP($A24,'Return Data'!$B$7:$R$2700,16,0)</f>
        <v>10.1463</v>
      </c>
      <c r="S24" s="67">
        <f t="shared" si="4"/>
        <v>2</v>
      </c>
    </row>
    <row r="25" spans="1:19" x14ac:dyDescent="0.3">
      <c r="A25" s="82" t="s">
        <v>71</v>
      </c>
      <c r="B25" s="64">
        <f>VLOOKUP($A25,'Return Data'!$B$7:$R$2700,3,0)</f>
        <v>44174</v>
      </c>
      <c r="C25" s="65">
        <f>VLOOKUP($A25,'Return Data'!$B$7:$R$2700,4,0)</f>
        <v>24.7742</v>
      </c>
      <c r="D25" s="65">
        <f>VLOOKUP($A25,'Return Data'!$B$7:$R$2700,9,0)</f>
        <v>7.4710999999999999</v>
      </c>
      <c r="E25" s="66">
        <f t="shared" si="0"/>
        <v>12</v>
      </c>
      <c r="F25" s="65">
        <f>VLOOKUP($A25,'Return Data'!$B$7:$R$2700,10,0)</f>
        <v>10.9711</v>
      </c>
      <c r="G25" s="66">
        <f t="shared" si="1"/>
        <v>8</v>
      </c>
      <c r="H25" s="65">
        <f>VLOOKUP($A25,'Return Data'!$B$7:$R$2700,11,0)</f>
        <v>7.8906000000000001</v>
      </c>
      <c r="I25" s="66">
        <f t="shared" si="2"/>
        <v>14</v>
      </c>
      <c r="J25" s="65">
        <f>VLOOKUP($A25,'Return Data'!$B$7:$R$2700,12,0)</f>
        <v>9.5277999999999992</v>
      </c>
      <c r="K25" s="66">
        <f t="shared" si="3"/>
        <v>6</v>
      </c>
      <c r="L25" s="65">
        <f>VLOOKUP($A25,'Return Data'!$B$7:$R$2700,13,0)</f>
        <v>11.4701</v>
      </c>
      <c r="M25" s="66">
        <f t="shared" si="5"/>
        <v>9</v>
      </c>
      <c r="N25" s="65">
        <f>VLOOKUP($A25,'Return Data'!$B$7:$R$2700,17,0)</f>
        <v>10.9963</v>
      </c>
      <c r="O25" s="66">
        <f t="shared" si="8"/>
        <v>10</v>
      </c>
      <c r="P25" s="65">
        <f>VLOOKUP($A25,'Return Data'!$B$7:$R$2700,14,0)</f>
        <v>9.2163000000000004</v>
      </c>
      <c r="Q25" s="66">
        <f t="shared" si="9"/>
        <v>9</v>
      </c>
      <c r="R25" s="65">
        <f>VLOOKUP($A25,'Return Data'!$B$7:$R$2700,16,0)</f>
        <v>9.4791000000000007</v>
      </c>
      <c r="S25" s="67">
        <f t="shared" si="4"/>
        <v>6</v>
      </c>
    </row>
    <row r="26" spans="1:19" x14ac:dyDescent="0.3">
      <c r="A26" s="82" t="s">
        <v>72</v>
      </c>
      <c r="B26" s="64">
        <f>VLOOKUP($A26,'Return Data'!$B$7:$R$2700,3,0)</f>
        <v>44174</v>
      </c>
      <c r="C26" s="65">
        <f>VLOOKUP($A26,'Return Data'!$B$7:$R$2700,4,0)</f>
        <v>13.7994</v>
      </c>
      <c r="D26" s="65">
        <f>VLOOKUP($A26,'Return Data'!$B$7:$R$2700,9,0)</f>
        <v>4.7087000000000003</v>
      </c>
      <c r="E26" s="66">
        <f t="shared" si="0"/>
        <v>22</v>
      </c>
      <c r="F26" s="65">
        <f>VLOOKUP($A26,'Return Data'!$B$7:$R$2700,10,0)</f>
        <v>7.2981999999999996</v>
      </c>
      <c r="G26" s="66">
        <f t="shared" si="1"/>
        <v>25</v>
      </c>
      <c r="H26" s="65">
        <f>VLOOKUP($A26,'Return Data'!$B$7:$R$2700,11,0)</f>
        <v>4.7698999999999998</v>
      </c>
      <c r="I26" s="66">
        <f t="shared" si="2"/>
        <v>26</v>
      </c>
      <c r="J26" s="65">
        <f>VLOOKUP($A26,'Return Data'!$B$7:$R$2700,12,0)</f>
        <v>8.0046999999999997</v>
      </c>
      <c r="K26" s="66">
        <f t="shared" si="3"/>
        <v>18</v>
      </c>
      <c r="L26" s="65">
        <f>VLOOKUP($A26,'Return Data'!$B$7:$R$2700,13,0)</f>
        <v>11.271699999999999</v>
      </c>
      <c r="M26" s="66">
        <f t="shared" si="5"/>
        <v>10</v>
      </c>
      <c r="N26" s="65">
        <f>VLOOKUP($A26,'Return Data'!$B$7:$R$2700,17,0)</f>
        <v>12.0114</v>
      </c>
      <c r="O26" s="66">
        <f t="shared" si="8"/>
        <v>7</v>
      </c>
      <c r="P26" s="65">
        <f>VLOOKUP($A26,'Return Data'!$B$7:$R$2700,14,0)</f>
        <v>9.6888000000000005</v>
      </c>
      <c r="Q26" s="66">
        <f t="shared" si="9"/>
        <v>7</v>
      </c>
      <c r="R26" s="65">
        <f>VLOOKUP($A26,'Return Data'!$B$7:$R$2700,16,0)</f>
        <v>9.0553000000000008</v>
      </c>
      <c r="S26" s="67">
        <f t="shared" si="4"/>
        <v>14</v>
      </c>
    </row>
    <row r="27" spans="1:19" x14ac:dyDescent="0.3">
      <c r="A27" s="82" t="s">
        <v>73</v>
      </c>
      <c r="B27" s="64">
        <f>VLOOKUP($A27,'Return Data'!$B$7:$R$2700,3,0)</f>
        <v>44174</v>
      </c>
      <c r="C27" s="65">
        <f>VLOOKUP($A27,'Return Data'!$B$7:$R$2700,4,0)</f>
        <v>30.408100000000001</v>
      </c>
      <c r="D27" s="65">
        <f>VLOOKUP($A27,'Return Data'!$B$7:$R$2700,9,0)</f>
        <v>-1.8576999999999999</v>
      </c>
      <c r="E27" s="66">
        <f t="shared" si="0"/>
        <v>28</v>
      </c>
      <c r="F27" s="65">
        <f>VLOOKUP($A27,'Return Data'!$B$7:$R$2700,10,0)</f>
        <v>8.3455999999999992</v>
      </c>
      <c r="G27" s="66">
        <f t="shared" si="1"/>
        <v>23</v>
      </c>
      <c r="H27" s="65">
        <f>VLOOKUP($A27,'Return Data'!$B$7:$R$2700,11,0)</f>
        <v>7.4851999999999999</v>
      </c>
      <c r="I27" s="66">
        <f t="shared" si="2"/>
        <v>15</v>
      </c>
      <c r="J27" s="65">
        <f>VLOOKUP($A27,'Return Data'!$B$7:$R$2700,12,0)</f>
        <v>9.4059000000000008</v>
      </c>
      <c r="K27" s="66">
        <f t="shared" si="3"/>
        <v>8</v>
      </c>
      <c r="L27" s="65">
        <f>VLOOKUP($A27,'Return Data'!$B$7:$R$2700,13,0)</f>
        <v>11.6853</v>
      </c>
      <c r="M27" s="66">
        <f t="shared" si="5"/>
        <v>7</v>
      </c>
      <c r="N27" s="65">
        <f>VLOOKUP($A27,'Return Data'!$B$7:$R$2700,17,0)</f>
        <v>10.5731</v>
      </c>
      <c r="O27" s="66">
        <f t="shared" si="8"/>
        <v>11</v>
      </c>
      <c r="P27" s="65">
        <f>VLOOKUP($A27,'Return Data'!$B$7:$R$2700,14,0)</f>
        <v>8.2012999999999998</v>
      </c>
      <c r="Q27" s="66">
        <f t="shared" si="9"/>
        <v>12</v>
      </c>
      <c r="R27" s="65">
        <f>VLOOKUP($A27,'Return Data'!$B$7:$R$2700,16,0)</f>
        <v>8.9512</v>
      </c>
      <c r="S27" s="67">
        <f t="shared" si="4"/>
        <v>15</v>
      </c>
    </row>
    <row r="28" spans="1:19" x14ac:dyDescent="0.3">
      <c r="A28" s="82" t="s">
        <v>74</v>
      </c>
      <c r="B28" s="64">
        <f>VLOOKUP($A28,'Return Data'!$B$7:$R$2700,3,0)</f>
        <v>44174</v>
      </c>
      <c r="C28" s="65">
        <f>VLOOKUP($A28,'Return Data'!$B$7:$R$2700,4,0)</f>
        <v>2236.2973999999999</v>
      </c>
      <c r="D28" s="65">
        <f>VLOOKUP($A28,'Return Data'!$B$7:$R$2700,9,0)</f>
        <v>4.3573000000000004</v>
      </c>
      <c r="E28" s="66">
        <f t="shared" si="0"/>
        <v>23</v>
      </c>
      <c r="F28" s="65">
        <f>VLOOKUP($A28,'Return Data'!$B$7:$R$2700,10,0)</f>
        <v>8.8454999999999995</v>
      </c>
      <c r="G28" s="66">
        <f t="shared" si="1"/>
        <v>19</v>
      </c>
      <c r="H28" s="65">
        <f>VLOOKUP($A28,'Return Data'!$B$7:$R$2700,11,0)</f>
        <v>6.9372999999999996</v>
      </c>
      <c r="I28" s="66">
        <f t="shared" si="2"/>
        <v>19</v>
      </c>
      <c r="J28" s="65">
        <f>VLOOKUP($A28,'Return Data'!$B$7:$R$2700,12,0)</f>
        <v>6.9820000000000002</v>
      </c>
      <c r="K28" s="66">
        <f t="shared" si="3"/>
        <v>22</v>
      </c>
      <c r="L28" s="65">
        <f>VLOOKUP($A28,'Return Data'!$B$7:$R$2700,13,0)</f>
        <v>10.4695</v>
      </c>
      <c r="M28" s="66">
        <f t="shared" si="5"/>
        <v>16</v>
      </c>
      <c r="N28" s="65">
        <f>VLOOKUP($A28,'Return Data'!$B$7:$R$2700,17,0)</f>
        <v>11.049899999999999</v>
      </c>
      <c r="O28" s="66">
        <f t="shared" si="8"/>
        <v>8</v>
      </c>
      <c r="P28" s="65">
        <f>VLOOKUP($A28,'Return Data'!$B$7:$R$2700,14,0)</f>
        <v>9.3604000000000003</v>
      </c>
      <c r="Q28" s="66">
        <f t="shared" si="9"/>
        <v>8</v>
      </c>
      <c r="R28" s="65">
        <f>VLOOKUP($A28,'Return Data'!$B$7:$R$2700,16,0)</f>
        <v>9.4146999999999998</v>
      </c>
      <c r="S28" s="67">
        <f t="shared" si="4"/>
        <v>7</v>
      </c>
    </row>
    <row r="29" spans="1:19" x14ac:dyDescent="0.3">
      <c r="A29" s="82" t="s">
        <v>76</v>
      </c>
      <c r="B29" s="64">
        <f>VLOOKUP($A29,'Return Data'!$B$7:$R$2700,3,0)</f>
        <v>44174</v>
      </c>
      <c r="C29" s="65">
        <f>VLOOKUP($A29,'Return Data'!$B$7:$R$2700,4,0)</f>
        <v>65.149000000000001</v>
      </c>
      <c r="D29" s="65">
        <f>VLOOKUP($A29,'Return Data'!$B$7:$R$2700,9,0)</f>
        <v>3.3294999999999999</v>
      </c>
      <c r="E29" s="66">
        <f t="shared" si="0"/>
        <v>25</v>
      </c>
      <c r="F29" s="65">
        <f>VLOOKUP($A29,'Return Data'!$B$7:$R$2700,10,0)</f>
        <v>3.7370999999999999</v>
      </c>
      <c r="G29" s="66">
        <f t="shared" si="1"/>
        <v>27</v>
      </c>
      <c r="H29" s="65">
        <f>VLOOKUP($A29,'Return Data'!$B$7:$R$2700,11,0)</f>
        <v>3.8342999999999998</v>
      </c>
      <c r="I29" s="66">
        <f t="shared" si="2"/>
        <v>27</v>
      </c>
      <c r="J29" s="65">
        <f>VLOOKUP($A29,'Return Data'!$B$7:$R$2700,12,0)</f>
        <v>4.4542999999999999</v>
      </c>
      <c r="K29" s="66">
        <f t="shared" si="3"/>
        <v>25</v>
      </c>
      <c r="L29" s="65">
        <f>VLOOKUP($A29,'Return Data'!$B$7:$R$2700,13,0)</f>
        <v>5.1650999999999998</v>
      </c>
      <c r="M29" s="66">
        <f t="shared" si="5"/>
        <v>25</v>
      </c>
      <c r="N29" s="65">
        <f>VLOOKUP($A29,'Return Data'!$B$7:$R$2700,17,0)</f>
        <v>5.7862</v>
      </c>
      <c r="O29" s="66">
        <f t="shared" si="8"/>
        <v>21</v>
      </c>
      <c r="P29" s="65">
        <f>VLOOKUP($A29,'Return Data'!$B$7:$R$2700,14,0)</f>
        <v>4.9627999999999997</v>
      </c>
      <c r="Q29" s="66">
        <f t="shared" si="9"/>
        <v>21</v>
      </c>
      <c r="R29" s="65">
        <f>VLOOKUP($A29,'Return Data'!$B$7:$R$2700,16,0)</f>
        <v>7.0404</v>
      </c>
      <c r="S29" s="67">
        <f t="shared" si="4"/>
        <v>26</v>
      </c>
    </row>
    <row r="30" spans="1:19" x14ac:dyDescent="0.3">
      <c r="A30" s="82" t="s">
        <v>77</v>
      </c>
      <c r="B30" s="64">
        <f>VLOOKUP($A30,'Return Data'!$B$7:$R$2700,3,0)</f>
        <v>44174</v>
      </c>
      <c r="C30" s="65">
        <f>VLOOKUP($A30,'Return Data'!$B$7:$R$2700,4,0)</f>
        <v>16.287600000000001</v>
      </c>
      <c r="D30" s="65">
        <f>VLOOKUP($A30,'Return Data'!$B$7:$R$2700,9,0)</f>
        <v>6.0355999999999996</v>
      </c>
      <c r="E30" s="66">
        <f t="shared" si="0"/>
        <v>19</v>
      </c>
      <c r="F30" s="65">
        <f>VLOOKUP($A30,'Return Data'!$B$7:$R$2700,10,0)</f>
        <v>7.4344000000000001</v>
      </c>
      <c r="G30" s="66">
        <f t="shared" si="1"/>
        <v>24</v>
      </c>
      <c r="H30" s="65">
        <f>VLOOKUP($A30,'Return Data'!$B$7:$R$2700,11,0)</f>
        <v>6.4081000000000001</v>
      </c>
      <c r="I30" s="66">
        <f t="shared" si="2"/>
        <v>22</v>
      </c>
      <c r="J30" s="65">
        <f>VLOOKUP($A30,'Return Data'!$B$7:$R$2700,12,0)</f>
        <v>6.7218</v>
      </c>
      <c r="K30" s="66">
        <f t="shared" si="3"/>
        <v>23</v>
      </c>
      <c r="L30" s="65">
        <f>VLOOKUP($A30,'Return Data'!$B$7:$R$2700,13,0)</f>
        <v>11.1378</v>
      </c>
      <c r="M30" s="66">
        <f t="shared" si="5"/>
        <v>12</v>
      </c>
      <c r="N30" s="65">
        <f>VLOOKUP($A30,'Return Data'!$B$7:$R$2700,17,0)</f>
        <v>10.545999999999999</v>
      </c>
      <c r="O30" s="66">
        <f t="shared" si="8"/>
        <v>12</v>
      </c>
      <c r="P30" s="65">
        <f>VLOOKUP($A30,'Return Data'!$B$7:$R$2700,14,0)</f>
        <v>7.9580000000000002</v>
      </c>
      <c r="Q30" s="66">
        <f t="shared" si="9"/>
        <v>15</v>
      </c>
      <c r="R30" s="65">
        <f>VLOOKUP($A30,'Return Data'!$B$7:$R$2700,16,0)</f>
        <v>9.1625999999999994</v>
      </c>
      <c r="S30" s="67">
        <f t="shared" si="4"/>
        <v>10</v>
      </c>
    </row>
    <row r="31" spans="1:19" x14ac:dyDescent="0.3">
      <c r="A31" s="82" t="s">
        <v>78</v>
      </c>
      <c r="B31" s="64">
        <f>VLOOKUP($A31,'Return Data'!$B$7:$R$2700,3,0)</f>
        <v>44174</v>
      </c>
      <c r="C31" s="65">
        <f>VLOOKUP($A31,'Return Data'!$B$7:$R$2700,4,0)</f>
        <v>29.251799999999999</v>
      </c>
      <c r="D31" s="65">
        <f>VLOOKUP($A31,'Return Data'!$B$7:$R$2700,9,0)</f>
        <v>5.2843999999999998</v>
      </c>
      <c r="E31" s="66">
        <f t="shared" si="0"/>
        <v>21</v>
      </c>
      <c r="F31" s="65">
        <f>VLOOKUP($A31,'Return Data'!$B$7:$R$2700,10,0)</f>
        <v>9.7904999999999998</v>
      </c>
      <c r="G31" s="66">
        <f t="shared" si="1"/>
        <v>12</v>
      </c>
      <c r="H31" s="65">
        <f>VLOOKUP($A31,'Return Data'!$B$7:$R$2700,11,0)</f>
        <v>6.6113</v>
      </c>
      <c r="I31" s="66">
        <f t="shared" si="2"/>
        <v>20</v>
      </c>
      <c r="J31" s="65">
        <f>VLOOKUP($A31,'Return Data'!$B$7:$R$2700,12,0)</f>
        <v>8.3507999999999996</v>
      </c>
      <c r="K31" s="66">
        <f t="shared" si="3"/>
        <v>15</v>
      </c>
      <c r="L31" s="65">
        <f>VLOOKUP($A31,'Return Data'!$B$7:$R$2700,13,0)</f>
        <v>12.088699999999999</v>
      </c>
      <c r="M31" s="66">
        <f t="shared" si="5"/>
        <v>6</v>
      </c>
      <c r="N31" s="65">
        <f>VLOOKUP($A31,'Return Data'!$B$7:$R$2700,17,0)</f>
        <v>12.36</v>
      </c>
      <c r="O31" s="66">
        <f t="shared" si="8"/>
        <v>4</v>
      </c>
      <c r="P31" s="65">
        <f>VLOOKUP($A31,'Return Data'!$B$7:$R$2700,14,0)</f>
        <v>9.8472000000000008</v>
      </c>
      <c r="Q31" s="66">
        <f t="shared" si="9"/>
        <v>5</v>
      </c>
      <c r="R31" s="65">
        <f>VLOOKUP($A31,'Return Data'!$B$7:$R$2700,16,0)</f>
        <v>9.3663000000000007</v>
      </c>
      <c r="S31" s="67">
        <f t="shared" si="4"/>
        <v>9</v>
      </c>
    </row>
    <row r="32" spans="1:19" x14ac:dyDescent="0.3">
      <c r="A32" s="82" t="s">
        <v>79</v>
      </c>
      <c r="B32" s="64">
        <f>VLOOKUP($A32,'Return Data'!$B$7:$R$2700,3,0)</f>
        <v>44174</v>
      </c>
      <c r="C32" s="65">
        <f>VLOOKUP($A32,'Return Data'!$B$7:$R$2700,4,0)</f>
        <v>34.727800000000002</v>
      </c>
      <c r="D32" s="65">
        <f>VLOOKUP($A32,'Return Data'!$B$7:$R$2700,9,0)</f>
        <v>6.1196000000000002</v>
      </c>
      <c r="E32" s="66">
        <f t="shared" si="0"/>
        <v>18</v>
      </c>
      <c r="F32" s="65">
        <f>VLOOKUP($A32,'Return Data'!$B$7:$R$2700,10,0)</f>
        <v>9.6950000000000003</v>
      </c>
      <c r="G32" s="66">
        <f t="shared" si="1"/>
        <v>13</v>
      </c>
      <c r="H32" s="65">
        <f>VLOOKUP($A32,'Return Data'!$B$7:$R$2700,11,0)</f>
        <v>8.9574999999999996</v>
      </c>
      <c r="I32" s="66">
        <f t="shared" si="2"/>
        <v>9</v>
      </c>
      <c r="J32" s="65">
        <f>VLOOKUP($A32,'Return Data'!$B$7:$R$2700,12,0)</f>
        <v>8.8171999999999997</v>
      </c>
      <c r="K32" s="66">
        <f t="shared" si="3"/>
        <v>13</v>
      </c>
      <c r="L32" s="65">
        <f>VLOOKUP($A32,'Return Data'!$B$7:$R$2700,13,0)</f>
        <v>10.718299999999999</v>
      </c>
      <c r="M32" s="66">
        <f t="shared" si="5"/>
        <v>13</v>
      </c>
      <c r="N32" s="65">
        <f>VLOOKUP($A32,'Return Data'!$B$7:$R$2700,17,0)</f>
        <v>9.5243000000000002</v>
      </c>
      <c r="O32" s="66">
        <f t="shared" si="8"/>
        <v>16</v>
      </c>
      <c r="P32" s="65">
        <f>VLOOKUP($A32,'Return Data'!$B$7:$R$2700,14,0)</f>
        <v>7.8196000000000003</v>
      </c>
      <c r="Q32" s="66">
        <f t="shared" si="9"/>
        <v>16</v>
      </c>
      <c r="R32" s="65">
        <f>VLOOKUP($A32,'Return Data'!$B$7:$R$2700,16,0)</f>
        <v>9.5083000000000002</v>
      </c>
      <c r="S32" s="67">
        <f t="shared" si="4"/>
        <v>5</v>
      </c>
    </row>
    <row r="33" spans="1:19" x14ac:dyDescent="0.3">
      <c r="A33" s="82" t="s">
        <v>80</v>
      </c>
      <c r="B33" s="64">
        <f>VLOOKUP($A33,'Return Data'!$B$7:$R$2700,3,0)</f>
        <v>44174</v>
      </c>
      <c r="C33" s="65">
        <f>VLOOKUP($A33,'Return Data'!$B$7:$R$2700,4,0)</f>
        <v>19.7727</v>
      </c>
      <c r="D33" s="65">
        <f>VLOOKUP($A33,'Return Data'!$B$7:$R$2700,9,0)</f>
        <v>5.9173</v>
      </c>
      <c r="E33" s="66">
        <f t="shared" si="0"/>
        <v>20</v>
      </c>
      <c r="F33" s="65">
        <f>VLOOKUP($A33,'Return Data'!$B$7:$R$2700,10,0)</f>
        <v>9.6621000000000006</v>
      </c>
      <c r="G33" s="66">
        <f t="shared" si="1"/>
        <v>14</v>
      </c>
      <c r="H33" s="65">
        <f>VLOOKUP($A33,'Return Data'!$B$7:$R$2700,11,0)</f>
        <v>8.2579999999999991</v>
      </c>
      <c r="I33" s="66">
        <f t="shared" si="2"/>
        <v>12</v>
      </c>
      <c r="J33" s="65">
        <f>VLOOKUP($A33,'Return Data'!$B$7:$R$2700,12,0)</f>
        <v>8.8492999999999995</v>
      </c>
      <c r="K33" s="66">
        <f t="shared" si="3"/>
        <v>12</v>
      </c>
      <c r="L33" s="65">
        <f>VLOOKUP($A33,'Return Data'!$B$7:$R$2700,13,0)</f>
        <v>11.661199999999999</v>
      </c>
      <c r="M33" s="66">
        <f t="shared" si="5"/>
        <v>8</v>
      </c>
      <c r="N33" s="65">
        <f>VLOOKUP($A33,'Return Data'!$B$7:$R$2700,17,0)</f>
        <v>11.029</v>
      </c>
      <c r="O33" s="66">
        <f t="shared" si="8"/>
        <v>9</v>
      </c>
      <c r="P33" s="65">
        <f>VLOOKUP($A33,'Return Data'!$B$7:$R$2700,14,0)</f>
        <v>8.2592999999999996</v>
      </c>
      <c r="Q33" s="66">
        <f t="shared" si="9"/>
        <v>11</v>
      </c>
      <c r="R33" s="65">
        <f>VLOOKUP($A33,'Return Data'!$B$7:$R$2700,16,0)</f>
        <v>7.8753000000000002</v>
      </c>
      <c r="S33" s="67">
        <f t="shared" si="4"/>
        <v>22</v>
      </c>
    </row>
    <row r="34" spans="1:19" x14ac:dyDescent="0.3">
      <c r="A34" s="82" t="s">
        <v>363</v>
      </c>
      <c r="B34" s="64">
        <f>VLOOKUP($A34,'Return Data'!$B$7:$R$2700,3,0)</f>
        <v>44174</v>
      </c>
      <c r="C34" s="65">
        <f>VLOOKUP($A34,'Return Data'!$B$7:$R$2700,4,0)</f>
        <v>0.40050000000000002</v>
      </c>
      <c r="D34" s="65">
        <f>VLOOKUP($A34,'Return Data'!$B$7:$R$2700,9,0)</f>
        <v>8.2578999999999994</v>
      </c>
      <c r="E34" s="66">
        <f t="shared" si="0"/>
        <v>7</v>
      </c>
      <c r="F34" s="65">
        <f>VLOOKUP($A34,'Return Data'!$B$7:$R$2700,10,0)</f>
        <v>8.4883000000000006</v>
      </c>
      <c r="G34" s="66">
        <f t="shared" si="1"/>
        <v>22</v>
      </c>
      <c r="H34" s="65">
        <f>VLOOKUP($A34,'Return Data'!$B$7:$R$2700,11,0)</f>
        <v>8.6786999999999992</v>
      </c>
      <c r="I34" s="66">
        <f t="shared" si="2"/>
        <v>10</v>
      </c>
      <c r="J34" s="65"/>
      <c r="K34" s="66"/>
      <c r="L34" s="65"/>
      <c r="M34" s="66"/>
      <c r="N34" s="65"/>
      <c r="O34" s="66"/>
      <c r="P34" s="65"/>
      <c r="Q34" s="66"/>
      <c r="R34" s="65">
        <f>VLOOKUP($A34,'Return Data'!$B$7:$R$2700,16,0)</f>
        <v>8.8786000000000005</v>
      </c>
      <c r="S34" s="67">
        <f t="shared" si="4"/>
        <v>16</v>
      </c>
    </row>
    <row r="35" spans="1:19" x14ac:dyDescent="0.3">
      <c r="A35" s="82" t="s">
        <v>81</v>
      </c>
      <c r="B35" s="64">
        <f>VLOOKUP($A35,'Return Data'!$B$7:$R$2700,3,0)</f>
        <v>44174</v>
      </c>
      <c r="C35" s="65">
        <f>VLOOKUP($A35,'Return Data'!$B$7:$R$2700,4,0)</f>
        <v>22.160900000000002</v>
      </c>
      <c r="D35" s="65">
        <f>VLOOKUP($A35,'Return Data'!$B$7:$R$2700,9,0)</f>
        <v>3.5680999999999998</v>
      </c>
      <c r="E35" s="66">
        <f t="shared" si="0"/>
        <v>24</v>
      </c>
      <c r="F35" s="65">
        <f>VLOOKUP($A35,'Return Data'!$B$7:$R$2700,10,0)</f>
        <v>6.2777000000000003</v>
      </c>
      <c r="G35" s="66">
        <f t="shared" si="1"/>
        <v>26</v>
      </c>
      <c r="H35" s="65">
        <f>VLOOKUP($A35,'Return Data'!$B$7:$R$2700,11,0)</f>
        <v>6.9519000000000002</v>
      </c>
      <c r="I35" s="66">
        <f t="shared" si="2"/>
        <v>18</v>
      </c>
      <c r="J35" s="65">
        <f>VLOOKUP($A35,'Return Data'!$B$7:$R$2700,12,0)</f>
        <v>8.9537999999999993</v>
      </c>
      <c r="K35" s="66">
        <f>RANK(J35,J$8:J$35,0)</f>
        <v>11</v>
      </c>
      <c r="L35" s="65">
        <f>VLOOKUP($A35,'Return Data'!$B$7:$R$2700,13,0)</f>
        <v>6.8990999999999998</v>
      </c>
      <c r="M35" s="66">
        <f>RANK(L35,L$8:L$35,0)</f>
        <v>24</v>
      </c>
      <c r="N35" s="65">
        <f>VLOOKUP($A35,'Return Data'!$B$7:$R$2700,17,0)</f>
        <v>1.8669</v>
      </c>
      <c r="O35" s="66">
        <f>RANK(N35,N$8:N$35,0)</f>
        <v>25</v>
      </c>
      <c r="P35" s="65">
        <f>VLOOKUP($A35,'Return Data'!$B$7:$R$2700,14,0)</f>
        <v>2.5716999999999999</v>
      </c>
      <c r="Q35" s="66">
        <f>RANK(P35,P$8:P$35,0)</f>
        <v>25</v>
      </c>
      <c r="R35" s="65">
        <f>VLOOKUP($A35,'Return Data'!$B$7:$R$2700,16,0)</f>
        <v>7.4447999999999999</v>
      </c>
      <c r="S35" s="67">
        <f t="shared" si="4"/>
        <v>25</v>
      </c>
    </row>
    <row r="36" spans="1:19" x14ac:dyDescent="0.3">
      <c r="A36" s="83"/>
      <c r="B36" s="84"/>
      <c r="C36" s="84"/>
      <c r="D36" s="85"/>
      <c r="E36" s="84"/>
      <c r="F36" s="85"/>
      <c r="G36" s="84"/>
      <c r="H36" s="85"/>
      <c r="I36" s="84"/>
      <c r="J36" s="85"/>
      <c r="K36" s="84"/>
      <c r="L36" s="85"/>
      <c r="M36" s="84"/>
      <c r="N36" s="85"/>
      <c r="O36" s="84"/>
      <c r="P36" s="85"/>
      <c r="Q36" s="84"/>
      <c r="R36" s="85"/>
      <c r="S36" s="86"/>
    </row>
    <row r="37" spans="1:19" x14ac:dyDescent="0.3">
      <c r="A37" s="87" t="s">
        <v>27</v>
      </c>
      <c r="B37" s="88"/>
      <c r="C37" s="88"/>
      <c r="D37" s="89">
        <f>AVERAGE(D8:D35)</f>
        <v>6.8339821428571428</v>
      </c>
      <c r="E37" s="88"/>
      <c r="F37" s="89">
        <f>AVERAGE(F8:F35)</f>
        <v>9.547682142857143</v>
      </c>
      <c r="G37" s="88"/>
      <c r="H37" s="89">
        <f>AVERAGE(H8:H35)</f>
        <v>7.8523178571428565</v>
      </c>
      <c r="I37" s="88"/>
      <c r="J37" s="89">
        <f>AVERAGE(J8:J35)</f>
        <v>6.7143888888888874</v>
      </c>
      <c r="K37" s="88"/>
      <c r="L37" s="89">
        <f>AVERAGE(L8:L35)</f>
        <v>10.233234615384616</v>
      </c>
      <c r="M37" s="88"/>
      <c r="N37" s="89">
        <f>AVERAGE(N8:N35)</f>
        <v>9.2423560000000009</v>
      </c>
      <c r="O37" s="88"/>
      <c r="P37" s="89">
        <f>AVERAGE(P8:P35)</f>
        <v>7.7765199999999979</v>
      </c>
      <c r="Q37" s="88"/>
      <c r="R37" s="89">
        <f>AVERAGE(R8:R35)</f>
        <v>7.6463607142857146</v>
      </c>
      <c r="S37" s="90"/>
    </row>
    <row r="38" spans="1:19" x14ac:dyDescent="0.3">
      <c r="A38" s="87" t="s">
        <v>28</v>
      </c>
      <c r="B38" s="88"/>
      <c r="C38" s="88"/>
      <c r="D38" s="89">
        <f>MIN(D8:D35)</f>
        <v>-1.8576999999999999</v>
      </c>
      <c r="E38" s="88"/>
      <c r="F38" s="89">
        <f>MIN(F8:F35)</f>
        <v>0</v>
      </c>
      <c r="G38" s="88"/>
      <c r="H38" s="89">
        <f>MIN(H8:H35)</f>
        <v>0</v>
      </c>
      <c r="I38" s="88"/>
      <c r="J38" s="89">
        <f>MIN(J8:J35)</f>
        <v>-34.415500000000002</v>
      </c>
      <c r="K38" s="88"/>
      <c r="L38" s="89">
        <f>MIN(L8:L35)</f>
        <v>-1.5330999999999999</v>
      </c>
      <c r="M38" s="88"/>
      <c r="N38" s="89">
        <f>MIN(N8:N35)</f>
        <v>1.8669</v>
      </c>
      <c r="O38" s="88"/>
      <c r="P38" s="89">
        <f>MIN(P8:P35)</f>
        <v>2.5716999999999999</v>
      </c>
      <c r="Q38" s="88"/>
      <c r="R38" s="89">
        <f>MIN(R8:R35)</f>
        <v>-23.113399999999999</v>
      </c>
      <c r="S38" s="90"/>
    </row>
    <row r="39" spans="1:19" ht="15" thickBot="1" x14ac:dyDescent="0.35">
      <c r="A39" s="91" t="s">
        <v>29</v>
      </c>
      <c r="B39" s="92"/>
      <c r="C39" s="92"/>
      <c r="D39" s="93">
        <f>MAX(D8:D35)</f>
        <v>19.6249</v>
      </c>
      <c r="E39" s="92"/>
      <c r="F39" s="93">
        <f>MAX(F8:F35)</f>
        <v>18.136500000000002</v>
      </c>
      <c r="G39" s="92"/>
      <c r="H39" s="93">
        <f>MAX(H8:H35)</f>
        <v>12.317500000000001</v>
      </c>
      <c r="I39" s="92"/>
      <c r="J39" s="93">
        <f>MAX(J8:J35)</f>
        <v>11.539300000000001</v>
      </c>
      <c r="K39" s="92"/>
      <c r="L39" s="93">
        <f>MAX(L8:L35)</f>
        <v>14.896000000000001</v>
      </c>
      <c r="M39" s="92"/>
      <c r="N39" s="93">
        <f>MAX(N8:N35)</f>
        <v>12.9602</v>
      </c>
      <c r="O39" s="92"/>
      <c r="P39" s="93">
        <f>MAX(P8:P35)</f>
        <v>10.434799999999999</v>
      </c>
      <c r="Q39" s="92"/>
      <c r="R39" s="93">
        <f>MAX(R8:R35)</f>
        <v>11.1592</v>
      </c>
      <c r="S39" s="94"/>
    </row>
    <row r="40" spans="1:19" x14ac:dyDescent="0.3">
      <c r="A40" s="112" t="s">
        <v>433</v>
      </c>
    </row>
    <row r="41" spans="1:19" x14ac:dyDescent="0.3">
      <c r="A41" s="14" t="s">
        <v>340</v>
      </c>
    </row>
  </sheetData>
  <sheetProtection algorithmName="SHA-512" hashValue="aB0YK7ZoL2r90wdsK/COFFlKRVaZyB2FUip6ijev6RQlYMQCwIEAEZccIVtxoJuOZNoVOBP2wVQz9i5BJHN7nw==" saltValue="/3fvWMUpOCIxs2G0o+vY/A=="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xr:uid="{00000000-0004-0000-0700-000000000000}"/>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4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349</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5"/>
      <c r="C7" s="5"/>
      <c r="D7" s="5"/>
      <c r="E7" s="5"/>
      <c r="F7" s="5"/>
      <c r="G7" s="5"/>
      <c r="H7" s="5"/>
      <c r="I7" s="5"/>
      <c r="J7" s="5"/>
      <c r="K7" s="5"/>
      <c r="L7" s="5"/>
      <c r="M7" s="5"/>
      <c r="N7" s="5"/>
      <c r="O7" s="5"/>
      <c r="P7" s="5"/>
      <c r="Q7" s="5"/>
      <c r="R7" s="5"/>
      <c r="S7" s="42"/>
    </row>
    <row r="8" spans="1:19" x14ac:dyDescent="0.3">
      <c r="A8" s="82" t="s">
        <v>82</v>
      </c>
      <c r="B8" s="64">
        <f>VLOOKUP($A8,'Return Data'!$B$7:$R$2700,3,0)</f>
        <v>44174</v>
      </c>
      <c r="C8" s="65">
        <f>VLOOKUP($A8,'Return Data'!$B$7:$R$2700,4,0)</f>
        <v>23.558700000000002</v>
      </c>
      <c r="D8" s="65">
        <f>VLOOKUP($A8,'Return Data'!$B$7:$R$2700,9,0)</f>
        <v>7.1741000000000001</v>
      </c>
      <c r="E8" s="66">
        <f t="shared" ref="E8:E39" si="0">RANK(D8,D$8:D$39,0)</f>
        <v>11</v>
      </c>
      <c r="F8" s="65">
        <f>VLOOKUP($A8,'Return Data'!$B$7:$R$2700,10,0)</f>
        <v>7.9027000000000003</v>
      </c>
      <c r="G8" s="66">
        <f t="shared" ref="G8:G39" si="1">RANK(F8,F$8:F$39,0)</f>
        <v>24</v>
      </c>
      <c r="H8" s="65">
        <f>VLOOKUP($A8,'Return Data'!$B$7:$R$2700,11,0)</f>
        <v>11.6812</v>
      </c>
      <c r="I8" s="66">
        <f t="shared" ref="I8:I39" si="2">RANK(H8,H$8:H$39,0)</f>
        <v>2</v>
      </c>
      <c r="J8" s="65">
        <f>VLOOKUP($A8,'Return Data'!$B$7:$R$2700,12,0)</f>
        <v>8.6920999999999999</v>
      </c>
      <c r="K8" s="66">
        <f t="shared" ref="K8:K37" si="3">RANK(J8,J$8:J$39,0)</f>
        <v>10</v>
      </c>
      <c r="L8" s="65">
        <f>VLOOKUP($A8,'Return Data'!$B$7:$R$2700,13,0)</f>
        <v>9.5899000000000001</v>
      </c>
      <c r="M8" s="66">
        <f>RANK(L8,L$8:L$39,0)</f>
        <v>16</v>
      </c>
      <c r="N8" s="65">
        <f>VLOOKUP($A8,'Return Data'!$B$7:$R$2700,17,0)</f>
        <v>4.4245999999999999</v>
      </c>
      <c r="O8" s="66">
        <f>RANK(N8,N$8:N$39,0)</f>
        <v>25</v>
      </c>
      <c r="P8" s="65">
        <f>VLOOKUP($A8,'Return Data'!$B$7:$R$2700,14,0)</f>
        <v>4.2659000000000002</v>
      </c>
      <c r="Q8" s="66">
        <f>RANK(P8,P$8:P$39,0)</f>
        <v>25</v>
      </c>
      <c r="R8" s="65">
        <f>VLOOKUP($A8,'Return Data'!$B$7:$R$2700,16,0)</f>
        <v>7.6128</v>
      </c>
      <c r="S8" s="67">
        <f t="shared" ref="S8:S39" si="4">RANK(R8,R$8:R$39,0)</f>
        <v>19</v>
      </c>
    </row>
    <row r="9" spans="1:19" x14ac:dyDescent="0.3">
      <c r="A9" s="82" t="s">
        <v>83</v>
      </c>
      <c r="B9" s="64">
        <f>VLOOKUP($A9,'Return Data'!$B$7:$R$2700,3,0)</f>
        <v>44174</v>
      </c>
      <c r="C9" s="65">
        <f>VLOOKUP($A9,'Return Data'!$B$7:$R$2700,4,0)</f>
        <v>34.060299999999998</v>
      </c>
      <c r="D9" s="65">
        <f>VLOOKUP($A9,'Return Data'!$B$7:$R$2700,9,0)</f>
        <v>7.1936</v>
      </c>
      <c r="E9" s="66">
        <f t="shared" si="0"/>
        <v>10</v>
      </c>
      <c r="F9" s="65">
        <f>VLOOKUP($A9,'Return Data'!$B$7:$R$2700,10,0)</f>
        <v>7.9196999999999997</v>
      </c>
      <c r="G9" s="66">
        <f t="shared" si="1"/>
        <v>22</v>
      </c>
      <c r="H9" s="65">
        <f>VLOOKUP($A9,'Return Data'!$B$7:$R$2700,11,0)</f>
        <v>11.691599999999999</v>
      </c>
      <c r="I9" s="66">
        <f t="shared" si="2"/>
        <v>1</v>
      </c>
      <c r="J9" s="65">
        <f>VLOOKUP($A9,'Return Data'!$B$7:$R$2700,12,0)</f>
        <v>8.7050999999999998</v>
      </c>
      <c r="K9" s="66">
        <f t="shared" si="3"/>
        <v>9</v>
      </c>
      <c r="L9" s="65">
        <f>VLOOKUP($A9,'Return Data'!$B$7:$R$2700,13,0)</f>
        <v>9.6006</v>
      </c>
      <c r="M9" s="66">
        <f>RANK(L9,L$8:L$39,0)</f>
        <v>15</v>
      </c>
      <c r="N9" s="65">
        <f>VLOOKUP($A9,'Return Data'!$B$7:$R$2700,17,0)</f>
        <v>4.4297000000000004</v>
      </c>
      <c r="O9" s="66">
        <f>RANK(N9,N$8:N$39,0)</f>
        <v>24</v>
      </c>
      <c r="P9" s="65">
        <f>VLOOKUP($A9,'Return Data'!$B$7:$R$2700,14,0)</f>
        <v>4.2694000000000001</v>
      </c>
      <c r="Q9" s="66">
        <f>RANK(P9,P$8:P$39,0)</f>
        <v>24</v>
      </c>
      <c r="R9" s="65">
        <f>VLOOKUP($A9,'Return Data'!$B$7:$R$2700,16,0)</f>
        <v>7.8531000000000004</v>
      </c>
      <c r="S9" s="67">
        <f t="shared" si="4"/>
        <v>17</v>
      </c>
    </row>
    <row r="10" spans="1:19" x14ac:dyDescent="0.3">
      <c r="A10" s="82" t="s">
        <v>84</v>
      </c>
      <c r="B10" s="64">
        <f>VLOOKUP($A10,'Return Data'!$B$7:$R$2700,3,0)</f>
        <v>44174</v>
      </c>
      <c r="C10" s="65">
        <f>VLOOKUP($A10,'Return Data'!$B$7:$R$2700,4,0)</f>
        <v>0.96740000000000004</v>
      </c>
      <c r="D10" s="65">
        <f>VLOOKUP($A10,'Return Data'!$B$7:$R$2700,9,0)</f>
        <v>0</v>
      </c>
      <c r="E10" s="66">
        <f t="shared" si="0"/>
        <v>30</v>
      </c>
      <c r="F10" s="65">
        <f>VLOOKUP($A10,'Return Data'!$B$7:$R$2700,10,0)</f>
        <v>0</v>
      </c>
      <c r="G10" s="66">
        <f t="shared" si="1"/>
        <v>31</v>
      </c>
      <c r="H10" s="65">
        <f>VLOOKUP($A10,'Return Data'!$B$7:$R$2700,11,0)</f>
        <v>0</v>
      </c>
      <c r="I10" s="66">
        <f t="shared" si="2"/>
        <v>31</v>
      </c>
      <c r="J10" s="65">
        <f>VLOOKUP($A10,'Return Data'!$B$7:$R$2700,12,0)</f>
        <v>-34.411499999999997</v>
      </c>
      <c r="K10" s="66">
        <f t="shared" si="3"/>
        <v>30</v>
      </c>
      <c r="L10" s="65"/>
      <c r="M10" s="66"/>
      <c r="N10" s="65"/>
      <c r="O10" s="66"/>
      <c r="P10" s="65"/>
      <c r="Q10" s="66"/>
      <c r="R10" s="65">
        <f>VLOOKUP($A10,'Return Data'!$B$7:$R$2700,16,0)</f>
        <v>-23.108699999999999</v>
      </c>
      <c r="S10" s="67">
        <f t="shared" si="4"/>
        <v>31</v>
      </c>
    </row>
    <row r="11" spans="1:19" x14ac:dyDescent="0.3">
      <c r="A11" s="82" t="s">
        <v>85</v>
      </c>
      <c r="B11" s="64">
        <f>VLOOKUP($A11,'Return Data'!$B$7:$R$2700,3,0)</f>
        <v>44174</v>
      </c>
      <c r="C11" s="65">
        <f>VLOOKUP($A11,'Return Data'!$B$7:$R$2700,4,0)</f>
        <v>1.3985000000000001</v>
      </c>
      <c r="D11" s="65">
        <f>VLOOKUP($A11,'Return Data'!$B$7:$R$2700,9,0)</f>
        <v>0</v>
      </c>
      <c r="E11" s="66">
        <f t="shared" si="0"/>
        <v>30</v>
      </c>
      <c r="F11" s="65">
        <f>VLOOKUP($A11,'Return Data'!$B$7:$R$2700,10,0)</f>
        <v>0</v>
      </c>
      <c r="G11" s="66">
        <f t="shared" si="1"/>
        <v>31</v>
      </c>
      <c r="H11" s="65">
        <f>VLOOKUP($A11,'Return Data'!$B$7:$R$2700,11,0)</f>
        <v>0</v>
      </c>
      <c r="I11" s="66">
        <f t="shared" si="2"/>
        <v>31</v>
      </c>
      <c r="J11" s="65">
        <f>VLOOKUP($A11,'Return Data'!$B$7:$R$2700,12,0)</f>
        <v>-34.412100000000002</v>
      </c>
      <c r="K11" s="66">
        <f t="shared" si="3"/>
        <v>31</v>
      </c>
      <c r="L11" s="65"/>
      <c r="M11" s="66"/>
      <c r="N11" s="65"/>
      <c r="O11" s="66"/>
      <c r="P11" s="65"/>
      <c r="Q11" s="66"/>
      <c r="R11" s="65">
        <f>VLOOKUP($A11,'Return Data'!$B$7:$R$2700,16,0)</f>
        <v>-23.110700000000001</v>
      </c>
      <c r="S11" s="67">
        <f t="shared" si="4"/>
        <v>32</v>
      </c>
    </row>
    <row r="12" spans="1:19" x14ac:dyDescent="0.3">
      <c r="A12" s="82" t="s">
        <v>86</v>
      </c>
      <c r="B12" s="64">
        <f>VLOOKUP($A12,'Return Data'!$B$7:$R$2700,3,0)</f>
        <v>44174</v>
      </c>
      <c r="C12" s="65">
        <f>VLOOKUP($A12,'Return Data'!$B$7:$R$2700,4,0)</f>
        <v>22.9557</v>
      </c>
      <c r="D12" s="65">
        <f>VLOOKUP($A12,'Return Data'!$B$7:$R$2700,9,0)</f>
        <v>2.4855</v>
      </c>
      <c r="E12" s="66">
        <f t="shared" si="0"/>
        <v>29</v>
      </c>
      <c r="F12" s="65">
        <f>VLOOKUP($A12,'Return Data'!$B$7:$R$2700,10,0)</f>
        <v>8.7338000000000005</v>
      </c>
      <c r="G12" s="66">
        <f t="shared" si="1"/>
        <v>18</v>
      </c>
      <c r="H12" s="65">
        <f>VLOOKUP($A12,'Return Data'!$B$7:$R$2700,11,0)</f>
        <v>9.9187999999999992</v>
      </c>
      <c r="I12" s="66">
        <f t="shared" si="2"/>
        <v>6</v>
      </c>
      <c r="J12" s="65">
        <f>VLOOKUP($A12,'Return Data'!$B$7:$R$2700,12,0)</f>
        <v>9.2157</v>
      </c>
      <c r="K12" s="66">
        <f t="shared" si="3"/>
        <v>4</v>
      </c>
      <c r="L12" s="65">
        <f>VLOOKUP($A12,'Return Data'!$B$7:$R$2700,13,0)</f>
        <v>13.0176</v>
      </c>
      <c r="M12" s="66">
        <f t="shared" ref="M12:M37" si="5">RANK(L12,L$8:L$39,0)</f>
        <v>3</v>
      </c>
      <c r="N12" s="65">
        <f>VLOOKUP($A12,'Return Data'!$B$7:$R$2700,17,0)</f>
        <v>11.909800000000001</v>
      </c>
      <c r="O12" s="66">
        <f t="shared" ref="O12:O25" si="6">RANK(N12,N$8:N$39,0)</f>
        <v>2</v>
      </c>
      <c r="P12" s="65">
        <f>VLOOKUP($A12,'Return Data'!$B$7:$R$2700,14,0)</f>
        <v>9.5457000000000001</v>
      </c>
      <c r="Q12" s="66">
        <f t="shared" ref="Q12:Q25" si="7">RANK(P12,P$8:P$39,0)</f>
        <v>3</v>
      </c>
      <c r="R12" s="65">
        <f>VLOOKUP($A12,'Return Data'!$B$7:$R$2700,16,0)</f>
        <v>9.0149000000000008</v>
      </c>
      <c r="S12" s="67">
        <f t="shared" si="4"/>
        <v>3</v>
      </c>
    </row>
    <row r="13" spans="1:19" x14ac:dyDescent="0.3">
      <c r="A13" s="82" t="s">
        <v>87</v>
      </c>
      <c r="B13" s="64">
        <f>VLOOKUP($A13,'Return Data'!$B$7:$R$2700,3,0)</f>
        <v>44174</v>
      </c>
      <c r="C13" s="65">
        <f>VLOOKUP($A13,'Return Data'!$B$7:$R$2700,4,0)</f>
        <v>17.860800000000001</v>
      </c>
      <c r="D13" s="65">
        <f>VLOOKUP($A13,'Return Data'!$B$7:$R$2700,9,0)</f>
        <v>6.8090000000000002</v>
      </c>
      <c r="E13" s="66">
        <f t="shared" si="0"/>
        <v>13</v>
      </c>
      <c r="F13" s="65">
        <f>VLOOKUP($A13,'Return Data'!$B$7:$R$2700,10,0)</f>
        <v>9.2309000000000001</v>
      </c>
      <c r="G13" s="66">
        <f t="shared" si="1"/>
        <v>13</v>
      </c>
      <c r="H13" s="65">
        <f>VLOOKUP($A13,'Return Data'!$B$7:$R$2700,11,0)</f>
        <v>6.1055000000000001</v>
      </c>
      <c r="I13" s="66">
        <f t="shared" si="2"/>
        <v>23</v>
      </c>
      <c r="J13" s="65">
        <f>VLOOKUP($A13,'Return Data'!$B$7:$R$2700,12,0)</f>
        <v>5.3037999999999998</v>
      </c>
      <c r="K13" s="66">
        <f t="shared" si="3"/>
        <v>27</v>
      </c>
      <c r="L13" s="65">
        <f>VLOOKUP($A13,'Return Data'!$B$7:$R$2700,13,0)</f>
        <v>8.1318999999999999</v>
      </c>
      <c r="M13" s="66">
        <f t="shared" si="5"/>
        <v>24</v>
      </c>
      <c r="N13" s="65">
        <f>VLOOKUP($A13,'Return Data'!$B$7:$R$2700,17,0)</f>
        <v>1.9403999999999999</v>
      </c>
      <c r="O13" s="66">
        <f t="shared" si="6"/>
        <v>27</v>
      </c>
      <c r="P13" s="65">
        <f>VLOOKUP($A13,'Return Data'!$B$7:$R$2700,14,0)</f>
        <v>3.2328000000000001</v>
      </c>
      <c r="Q13" s="66">
        <f t="shared" si="7"/>
        <v>27</v>
      </c>
      <c r="R13" s="65">
        <f>VLOOKUP($A13,'Return Data'!$B$7:$R$2700,16,0)</f>
        <v>7.1058000000000003</v>
      </c>
      <c r="S13" s="67">
        <f t="shared" si="4"/>
        <v>24</v>
      </c>
    </row>
    <row r="14" spans="1:19" x14ac:dyDescent="0.3">
      <c r="A14" s="82" t="s">
        <v>88</v>
      </c>
      <c r="B14" s="64">
        <f>VLOOKUP($A14,'Return Data'!$B$7:$R$2700,3,0)</f>
        <v>44174</v>
      </c>
      <c r="C14" s="65">
        <f>VLOOKUP($A14,'Return Data'!$B$7:$R$2700,4,0)</f>
        <v>36.208300000000001</v>
      </c>
      <c r="D14" s="65">
        <f>VLOOKUP($A14,'Return Data'!$B$7:$R$2700,9,0)</f>
        <v>5.2713999999999999</v>
      </c>
      <c r="E14" s="66">
        <f t="shared" si="0"/>
        <v>22</v>
      </c>
      <c r="F14" s="65">
        <f>VLOOKUP($A14,'Return Data'!$B$7:$R$2700,10,0)</f>
        <v>9.4262999999999995</v>
      </c>
      <c r="G14" s="66">
        <f t="shared" si="1"/>
        <v>10</v>
      </c>
      <c r="H14" s="65">
        <f>VLOOKUP($A14,'Return Data'!$B$7:$R$2700,11,0)</f>
        <v>5.0510000000000002</v>
      </c>
      <c r="I14" s="66">
        <f t="shared" si="2"/>
        <v>27</v>
      </c>
      <c r="J14" s="65">
        <f>VLOOKUP($A14,'Return Data'!$B$7:$R$2700,12,0)</f>
        <v>6.5918999999999999</v>
      </c>
      <c r="K14" s="66">
        <f t="shared" si="3"/>
        <v>22</v>
      </c>
      <c r="L14" s="65">
        <f>VLOOKUP($A14,'Return Data'!$B$7:$R$2700,13,0)</f>
        <v>9.7513000000000005</v>
      </c>
      <c r="M14" s="66">
        <f t="shared" si="5"/>
        <v>14</v>
      </c>
      <c r="N14" s="65">
        <f>VLOOKUP($A14,'Return Data'!$B$7:$R$2700,17,0)</f>
        <v>8.7484000000000002</v>
      </c>
      <c r="O14" s="66">
        <f t="shared" si="6"/>
        <v>15</v>
      </c>
      <c r="P14" s="65">
        <f>VLOOKUP($A14,'Return Data'!$B$7:$R$2700,14,0)</f>
        <v>6.9795999999999996</v>
      </c>
      <c r="Q14" s="66">
        <f t="shared" si="7"/>
        <v>16</v>
      </c>
      <c r="R14" s="65">
        <f>VLOOKUP($A14,'Return Data'!$B$7:$R$2700,16,0)</f>
        <v>8.2548999999999992</v>
      </c>
      <c r="S14" s="67">
        <f t="shared" si="4"/>
        <v>14</v>
      </c>
    </row>
    <row r="15" spans="1:19" x14ac:dyDescent="0.3">
      <c r="A15" s="82" t="s">
        <v>89</v>
      </c>
      <c r="B15" s="64">
        <f>VLOOKUP($A15,'Return Data'!$B$7:$R$2700,3,0)</f>
        <v>44174</v>
      </c>
      <c r="C15" s="65">
        <f>VLOOKUP($A15,'Return Data'!$B$7:$R$2700,4,0)</f>
        <v>23.983000000000001</v>
      </c>
      <c r="D15" s="65">
        <f>VLOOKUP($A15,'Return Data'!$B$7:$R$2700,9,0)</f>
        <v>5.4115000000000002</v>
      </c>
      <c r="E15" s="66">
        <f t="shared" si="0"/>
        <v>21</v>
      </c>
      <c r="F15" s="65">
        <f>VLOOKUP($A15,'Return Data'!$B$7:$R$2700,10,0)</f>
        <v>7.8209999999999997</v>
      </c>
      <c r="G15" s="66">
        <f t="shared" si="1"/>
        <v>26</v>
      </c>
      <c r="H15" s="65">
        <f>VLOOKUP($A15,'Return Data'!$B$7:$R$2700,11,0)</f>
        <v>5.5035999999999996</v>
      </c>
      <c r="I15" s="66">
        <f t="shared" si="2"/>
        <v>26</v>
      </c>
      <c r="J15" s="65">
        <f>VLOOKUP($A15,'Return Data'!$B$7:$R$2700,12,0)</f>
        <v>7.3011999999999997</v>
      </c>
      <c r="K15" s="66">
        <f t="shared" si="3"/>
        <v>20</v>
      </c>
      <c r="L15" s="65">
        <f>VLOOKUP($A15,'Return Data'!$B$7:$R$2700,13,0)</f>
        <v>9.8019999999999996</v>
      </c>
      <c r="M15" s="66">
        <f t="shared" si="5"/>
        <v>13</v>
      </c>
      <c r="N15" s="65">
        <f>VLOOKUP($A15,'Return Data'!$B$7:$R$2700,17,0)</f>
        <v>9.1819000000000006</v>
      </c>
      <c r="O15" s="66">
        <f t="shared" si="6"/>
        <v>14</v>
      </c>
      <c r="P15" s="65">
        <f>VLOOKUP($A15,'Return Data'!$B$7:$R$2700,14,0)</f>
        <v>7.1327999999999996</v>
      </c>
      <c r="Q15" s="66">
        <f t="shared" si="7"/>
        <v>15</v>
      </c>
      <c r="R15" s="65">
        <f>VLOOKUP($A15,'Return Data'!$B$7:$R$2700,16,0)</f>
        <v>7.8750999999999998</v>
      </c>
      <c r="S15" s="67">
        <f t="shared" si="4"/>
        <v>16</v>
      </c>
    </row>
    <row r="16" spans="1:19" x14ac:dyDescent="0.3">
      <c r="A16" s="82" t="s">
        <v>90</v>
      </c>
      <c r="B16" s="64">
        <f>VLOOKUP($A16,'Return Data'!$B$7:$R$2700,3,0)</f>
        <v>44174</v>
      </c>
      <c r="C16" s="65">
        <f>VLOOKUP($A16,'Return Data'!$B$7:$R$2700,4,0)</f>
        <v>2626.3213999999998</v>
      </c>
      <c r="D16" s="65">
        <f>VLOOKUP($A16,'Return Data'!$B$7:$R$2700,9,0)</f>
        <v>5.7637999999999998</v>
      </c>
      <c r="E16" s="66">
        <f t="shared" si="0"/>
        <v>18</v>
      </c>
      <c r="F16" s="65">
        <f>VLOOKUP($A16,'Return Data'!$B$7:$R$2700,10,0)</f>
        <v>10.6973</v>
      </c>
      <c r="G16" s="66">
        <f t="shared" si="1"/>
        <v>7</v>
      </c>
      <c r="H16" s="65">
        <f>VLOOKUP($A16,'Return Data'!$B$7:$R$2700,11,0)</f>
        <v>6.7858000000000001</v>
      </c>
      <c r="I16" s="66">
        <f t="shared" si="2"/>
        <v>19</v>
      </c>
      <c r="J16" s="65">
        <f>VLOOKUP($A16,'Return Data'!$B$7:$R$2700,12,0)</f>
        <v>8.8375000000000004</v>
      </c>
      <c r="K16" s="66">
        <f t="shared" si="3"/>
        <v>7</v>
      </c>
      <c r="L16" s="65">
        <f>VLOOKUP($A16,'Return Data'!$B$7:$R$2700,13,0)</f>
        <v>13.530799999999999</v>
      </c>
      <c r="M16" s="66">
        <f t="shared" si="5"/>
        <v>2</v>
      </c>
      <c r="N16" s="65">
        <f>VLOOKUP($A16,'Return Data'!$B$7:$R$2700,17,0)</f>
        <v>11.653499999999999</v>
      </c>
      <c r="O16" s="66">
        <f t="shared" si="6"/>
        <v>3</v>
      </c>
      <c r="P16" s="65">
        <f>VLOOKUP($A16,'Return Data'!$B$7:$R$2700,14,0)</f>
        <v>9.2228999999999992</v>
      </c>
      <c r="Q16" s="66">
        <f t="shared" si="7"/>
        <v>4</v>
      </c>
      <c r="R16" s="65">
        <f>VLOOKUP($A16,'Return Data'!$B$7:$R$2700,16,0)</f>
        <v>7.3594999999999997</v>
      </c>
      <c r="S16" s="67">
        <f t="shared" si="4"/>
        <v>22</v>
      </c>
    </row>
    <row r="17" spans="1:19" x14ac:dyDescent="0.3">
      <c r="A17" s="82" t="s">
        <v>92</v>
      </c>
      <c r="B17" s="64">
        <f>VLOOKUP($A17,'Return Data'!$B$7:$R$2700,3,0)</f>
        <v>44174</v>
      </c>
      <c r="C17" s="65">
        <f>VLOOKUP($A17,'Return Data'!$B$7:$R$2700,4,0)</f>
        <v>67.4482</v>
      </c>
      <c r="D17" s="65">
        <f>VLOOKUP($A17,'Return Data'!$B$7:$R$2700,9,0)</f>
        <v>18.812000000000001</v>
      </c>
      <c r="E17" s="66">
        <f t="shared" si="0"/>
        <v>1</v>
      </c>
      <c r="F17" s="65">
        <f>VLOOKUP($A17,'Return Data'!$B$7:$R$2700,10,0)</f>
        <v>17.301600000000001</v>
      </c>
      <c r="G17" s="66">
        <f t="shared" si="1"/>
        <v>1</v>
      </c>
      <c r="H17" s="65">
        <f>VLOOKUP($A17,'Return Data'!$B$7:$R$2700,11,0)</f>
        <v>4.8171999999999997</v>
      </c>
      <c r="I17" s="66">
        <f t="shared" si="2"/>
        <v>28</v>
      </c>
      <c r="J17" s="65">
        <f>VLOOKUP($A17,'Return Data'!$B$7:$R$2700,12,0)</f>
        <v>1.3327</v>
      </c>
      <c r="K17" s="66">
        <f t="shared" si="3"/>
        <v>29</v>
      </c>
      <c r="L17" s="65">
        <f>VLOOKUP($A17,'Return Data'!$B$7:$R$2700,13,0)</f>
        <v>-2.3397000000000001</v>
      </c>
      <c r="M17" s="66">
        <f t="shared" si="5"/>
        <v>29</v>
      </c>
      <c r="N17" s="65">
        <f>VLOOKUP($A17,'Return Data'!$B$7:$R$2700,17,0)</f>
        <v>2.4354</v>
      </c>
      <c r="O17" s="66">
        <f t="shared" si="6"/>
        <v>26</v>
      </c>
      <c r="P17" s="65">
        <f>VLOOKUP($A17,'Return Data'!$B$7:$R$2700,14,0)</f>
        <v>3.8717000000000001</v>
      </c>
      <c r="Q17" s="66">
        <f t="shared" si="7"/>
        <v>26</v>
      </c>
      <c r="R17" s="65">
        <f>VLOOKUP($A17,'Return Data'!$B$7:$R$2700,16,0)</f>
        <v>8.3574999999999999</v>
      </c>
      <c r="S17" s="67">
        <f t="shared" si="4"/>
        <v>13</v>
      </c>
    </row>
    <row r="18" spans="1:19" x14ac:dyDescent="0.3">
      <c r="A18" s="82" t="s">
        <v>93</v>
      </c>
      <c r="B18" s="64">
        <f>VLOOKUP($A18,'Return Data'!$B$7:$R$2700,3,0)</f>
        <v>44174</v>
      </c>
      <c r="C18" s="65">
        <f>VLOOKUP($A18,'Return Data'!$B$7:$R$2700,4,0)</f>
        <v>67.884</v>
      </c>
      <c r="D18" s="65">
        <f>VLOOKUP($A18,'Return Data'!$B$7:$R$2700,9,0)</f>
        <v>7.6978</v>
      </c>
      <c r="E18" s="66">
        <f t="shared" si="0"/>
        <v>7</v>
      </c>
      <c r="F18" s="65">
        <f>VLOOKUP($A18,'Return Data'!$B$7:$R$2700,10,0)</f>
        <v>8.9253999999999998</v>
      </c>
      <c r="G18" s="66">
        <f t="shared" si="1"/>
        <v>15</v>
      </c>
      <c r="H18" s="65">
        <f>VLOOKUP($A18,'Return Data'!$B$7:$R$2700,11,0)</f>
        <v>9.1628000000000007</v>
      </c>
      <c r="I18" s="66">
        <f t="shared" si="2"/>
        <v>8</v>
      </c>
      <c r="J18" s="65">
        <f>VLOOKUP($A18,'Return Data'!$B$7:$R$2700,12,0)</f>
        <v>8.3902999999999999</v>
      </c>
      <c r="K18" s="66">
        <f t="shared" si="3"/>
        <v>12</v>
      </c>
      <c r="L18" s="65">
        <f>VLOOKUP($A18,'Return Data'!$B$7:$R$2700,13,0)</f>
        <v>8.9967000000000006</v>
      </c>
      <c r="M18" s="66">
        <f t="shared" si="5"/>
        <v>20</v>
      </c>
      <c r="N18" s="65">
        <f>VLOOKUP($A18,'Return Data'!$B$7:$R$2700,17,0)</f>
        <v>6.1276999999999999</v>
      </c>
      <c r="O18" s="66">
        <f t="shared" si="6"/>
        <v>20</v>
      </c>
      <c r="P18" s="65">
        <f>VLOOKUP($A18,'Return Data'!$B$7:$R$2700,14,0)</f>
        <v>4.9667000000000003</v>
      </c>
      <c r="Q18" s="66">
        <f t="shared" si="7"/>
        <v>20</v>
      </c>
      <c r="R18" s="65">
        <f>VLOOKUP($A18,'Return Data'!$B$7:$R$2700,16,0)</f>
        <v>8.4414999999999996</v>
      </c>
      <c r="S18" s="67">
        <f t="shared" si="4"/>
        <v>10</v>
      </c>
    </row>
    <row r="19" spans="1:19" x14ac:dyDescent="0.3">
      <c r="A19" s="82" t="s">
        <v>94</v>
      </c>
      <c r="B19" s="64">
        <f>VLOOKUP($A19,'Return Data'!$B$7:$R$2700,3,0)</f>
        <v>44174</v>
      </c>
      <c r="C19" s="65">
        <f>VLOOKUP($A19,'Return Data'!$B$7:$R$2700,4,0)</f>
        <v>67.884</v>
      </c>
      <c r="D19" s="65">
        <f>VLOOKUP($A19,'Return Data'!$B$7:$R$2700,9,0)</f>
        <v>7.6978</v>
      </c>
      <c r="E19" s="66">
        <f t="shared" si="0"/>
        <v>7</v>
      </c>
      <c r="F19" s="65">
        <f>VLOOKUP($A19,'Return Data'!$B$7:$R$2700,10,0)</f>
        <v>8.9253999999999998</v>
      </c>
      <c r="G19" s="66">
        <f t="shared" si="1"/>
        <v>15</v>
      </c>
      <c r="H19" s="65">
        <f>VLOOKUP($A19,'Return Data'!$B$7:$R$2700,11,0)</f>
        <v>9.1628000000000007</v>
      </c>
      <c r="I19" s="66">
        <f t="shared" si="2"/>
        <v>8</v>
      </c>
      <c r="J19" s="65">
        <f>VLOOKUP($A19,'Return Data'!$B$7:$R$2700,12,0)</f>
        <v>8.3902999999999999</v>
      </c>
      <c r="K19" s="66">
        <f t="shared" si="3"/>
        <v>12</v>
      </c>
      <c r="L19" s="65">
        <f>VLOOKUP($A19,'Return Data'!$B$7:$R$2700,13,0)</f>
        <v>8.9967000000000006</v>
      </c>
      <c r="M19" s="66">
        <f t="shared" si="5"/>
        <v>20</v>
      </c>
      <c r="N19" s="65">
        <f>VLOOKUP($A19,'Return Data'!$B$7:$R$2700,17,0)</f>
        <v>6.1276999999999999</v>
      </c>
      <c r="O19" s="66">
        <f t="shared" si="6"/>
        <v>20</v>
      </c>
      <c r="P19" s="65">
        <f>VLOOKUP($A19,'Return Data'!$B$7:$R$2700,14,0)</f>
        <v>4.9667000000000003</v>
      </c>
      <c r="Q19" s="66">
        <f t="shared" si="7"/>
        <v>20</v>
      </c>
      <c r="R19" s="65">
        <f>VLOOKUP($A19,'Return Data'!$B$7:$R$2700,16,0)</f>
        <v>8.4414999999999996</v>
      </c>
      <c r="S19" s="67">
        <f t="shared" si="4"/>
        <v>10</v>
      </c>
    </row>
    <row r="20" spans="1:19" x14ac:dyDescent="0.3">
      <c r="A20" s="82" t="s">
        <v>95</v>
      </c>
      <c r="B20" s="64">
        <f>VLOOKUP($A20,'Return Data'!$B$7:$R$2700,3,0)</f>
        <v>44174</v>
      </c>
      <c r="C20" s="65">
        <f>VLOOKUP($A20,'Return Data'!$B$7:$R$2700,4,0)</f>
        <v>67.884</v>
      </c>
      <c r="D20" s="65">
        <f>VLOOKUP($A20,'Return Data'!$B$7:$R$2700,9,0)</f>
        <v>7.6978</v>
      </c>
      <c r="E20" s="66">
        <f t="shared" si="0"/>
        <v>7</v>
      </c>
      <c r="F20" s="65">
        <f>VLOOKUP($A20,'Return Data'!$B$7:$R$2700,10,0)</f>
        <v>8.9253999999999998</v>
      </c>
      <c r="G20" s="66">
        <f t="shared" si="1"/>
        <v>15</v>
      </c>
      <c r="H20" s="65">
        <f>VLOOKUP($A20,'Return Data'!$B$7:$R$2700,11,0)</f>
        <v>9.1628000000000007</v>
      </c>
      <c r="I20" s="66">
        <f t="shared" si="2"/>
        <v>8</v>
      </c>
      <c r="J20" s="65">
        <f>VLOOKUP($A20,'Return Data'!$B$7:$R$2700,12,0)</f>
        <v>8.3902999999999999</v>
      </c>
      <c r="K20" s="66">
        <f t="shared" si="3"/>
        <v>12</v>
      </c>
      <c r="L20" s="65">
        <f>VLOOKUP($A20,'Return Data'!$B$7:$R$2700,13,0)</f>
        <v>8.9967000000000006</v>
      </c>
      <c r="M20" s="66">
        <f t="shared" si="5"/>
        <v>20</v>
      </c>
      <c r="N20" s="65">
        <f>VLOOKUP($A20,'Return Data'!$B$7:$R$2700,17,0)</f>
        <v>6.1276999999999999</v>
      </c>
      <c r="O20" s="66">
        <f t="shared" si="6"/>
        <v>20</v>
      </c>
      <c r="P20" s="65">
        <f>VLOOKUP($A20,'Return Data'!$B$7:$R$2700,14,0)</f>
        <v>4.9667000000000003</v>
      </c>
      <c r="Q20" s="66">
        <f t="shared" si="7"/>
        <v>20</v>
      </c>
      <c r="R20" s="65">
        <f>VLOOKUP($A20,'Return Data'!$B$7:$R$2700,16,0)</f>
        <v>8.4414999999999996</v>
      </c>
      <c r="S20" s="67">
        <f t="shared" si="4"/>
        <v>10</v>
      </c>
    </row>
    <row r="21" spans="1:19" x14ac:dyDescent="0.3">
      <c r="A21" s="82" t="s">
        <v>96</v>
      </c>
      <c r="B21" s="64">
        <f>VLOOKUP($A21,'Return Data'!$B$7:$R$2700,3,0)</f>
        <v>44174</v>
      </c>
      <c r="C21" s="65">
        <f>VLOOKUP($A21,'Return Data'!$B$7:$R$2700,4,0)</f>
        <v>28.2944</v>
      </c>
      <c r="D21" s="65">
        <f>VLOOKUP($A21,'Return Data'!$B$7:$R$2700,9,0)</f>
        <v>5.7243000000000004</v>
      </c>
      <c r="E21" s="66">
        <f t="shared" si="0"/>
        <v>19</v>
      </c>
      <c r="F21" s="65">
        <f>VLOOKUP($A21,'Return Data'!$B$7:$R$2700,10,0)</f>
        <v>10.002000000000001</v>
      </c>
      <c r="G21" s="66">
        <f t="shared" si="1"/>
        <v>9</v>
      </c>
      <c r="H21" s="65">
        <f>VLOOKUP($A21,'Return Data'!$B$7:$R$2700,11,0)</f>
        <v>6.6603000000000003</v>
      </c>
      <c r="I21" s="66">
        <f t="shared" si="2"/>
        <v>20</v>
      </c>
      <c r="J21" s="65">
        <f>VLOOKUP($A21,'Return Data'!$B$7:$R$2700,12,0)</f>
        <v>6.1840000000000002</v>
      </c>
      <c r="K21" s="66">
        <f t="shared" si="3"/>
        <v>25</v>
      </c>
      <c r="L21" s="65">
        <f>VLOOKUP($A21,'Return Data'!$B$7:$R$2700,13,0)</f>
        <v>9.0313999999999997</v>
      </c>
      <c r="M21" s="66">
        <f t="shared" si="5"/>
        <v>19</v>
      </c>
      <c r="N21" s="65">
        <f>VLOOKUP($A21,'Return Data'!$B$7:$R$2700,17,0)</f>
        <v>9.6123999999999992</v>
      </c>
      <c r="O21" s="66">
        <f t="shared" si="6"/>
        <v>13</v>
      </c>
      <c r="P21" s="65">
        <f>VLOOKUP($A21,'Return Data'!$B$7:$R$2700,14,0)</f>
        <v>7.4509999999999996</v>
      </c>
      <c r="Q21" s="66">
        <f t="shared" si="7"/>
        <v>13</v>
      </c>
      <c r="R21" s="65">
        <f>VLOOKUP($A21,'Return Data'!$B$7:$R$2700,16,0)</f>
        <v>8.2051999999999996</v>
      </c>
      <c r="S21" s="67">
        <f t="shared" si="4"/>
        <v>15</v>
      </c>
    </row>
    <row r="22" spans="1:19" x14ac:dyDescent="0.3">
      <c r="A22" s="82" t="s">
        <v>97</v>
      </c>
      <c r="B22" s="64">
        <f>VLOOKUP($A22,'Return Data'!$B$7:$R$2700,3,0)</f>
        <v>44174</v>
      </c>
      <c r="C22" s="65">
        <f>VLOOKUP($A22,'Return Data'!$B$7:$R$2700,4,0)</f>
        <v>27.782900000000001</v>
      </c>
      <c r="D22" s="65">
        <f>VLOOKUP($A22,'Return Data'!$B$7:$R$2700,9,0)</f>
        <v>8.3066999999999993</v>
      </c>
      <c r="E22" s="66">
        <f t="shared" si="0"/>
        <v>6</v>
      </c>
      <c r="F22" s="65">
        <f>VLOOKUP($A22,'Return Data'!$B$7:$R$2700,10,0)</f>
        <v>10.7944</v>
      </c>
      <c r="G22" s="66">
        <f t="shared" si="1"/>
        <v>6</v>
      </c>
      <c r="H22" s="65">
        <f>VLOOKUP($A22,'Return Data'!$B$7:$R$2700,11,0)</f>
        <v>10.3779</v>
      </c>
      <c r="I22" s="66">
        <f t="shared" si="2"/>
        <v>5</v>
      </c>
      <c r="J22" s="65">
        <f>VLOOKUP($A22,'Return Data'!$B$7:$R$2700,12,0)</f>
        <v>10.201000000000001</v>
      </c>
      <c r="K22" s="66">
        <f t="shared" si="3"/>
        <v>3</v>
      </c>
      <c r="L22" s="65">
        <f>VLOOKUP($A22,'Return Data'!$B$7:$R$2700,13,0)</f>
        <v>12.8127</v>
      </c>
      <c r="M22" s="66">
        <f t="shared" si="5"/>
        <v>4</v>
      </c>
      <c r="N22" s="65">
        <f>VLOOKUP($A22,'Return Data'!$B$7:$R$2700,17,0)</f>
        <v>11.340299999999999</v>
      </c>
      <c r="O22" s="66">
        <f t="shared" si="6"/>
        <v>6</v>
      </c>
      <c r="P22" s="65">
        <f>VLOOKUP($A22,'Return Data'!$B$7:$R$2700,14,0)</f>
        <v>9.1532999999999998</v>
      </c>
      <c r="Q22" s="66">
        <f t="shared" si="7"/>
        <v>5</v>
      </c>
      <c r="R22" s="65">
        <f>VLOOKUP($A22,'Return Data'!$B$7:$R$2700,16,0)</f>
        <v>9.8346</v>
      </c>
      <c r="S22" s="67">
        <f t="shared" si="4"/>
        <v>1</v>
      </c>
    </row>
    <row r="23" spans="1:19" x14ac:dyDescent="0.3">
      <c r="A23" s="82" t="s">
        <v>98</v>
      </c>
      <c r="B23" s="64">
        <f>VLOOKUP($A23,'Return Data'!$B$7:$R$2700,3,0)</f>
        <v>44174</v>
      </c>
      <c r="C23" s="65">
        <f>VLOOKUP($A23,'Return Data'!$B$7:$R$2700,4,0)</f>
        <v>17.134799999999998</v>
      </c>
      <c r="D23" s="65">
        <f>VLOOKUP($A23,'Return Data'!$B$7:$R$2700,9,0)</f>
        <v>10.6654</v>
      </c>
      <c r="E23" s="66">
        <f t="shared" si="0"/>
        <v>4</v>
      </c>
      <c r="F23" s="65">
        <f>VLOOKUP($A23,'Return Data'!$B$7:$R$2700,10,0)</f>
        <v>9.3394999999999992</v>
      </c>
      <c r="G23" s="66">
        <f t="shared" si="1"/>
        <v>12</v>
      </c>
      <c r="H23" s="65">
        <f>VLOOKUP($A23,'Return Data'!$B$7:$R$2700,11,0)</f>
        <v>9.89</v>
      </c>
      <c r="I23" s="66">
        <f t="shared" si="2"/>
        <v>7</v>
      </c>
      <c r="J23" s="65">
        <f>VLOOKUP($A23,'Return Data'!$B$7:$R$2700,12,0)</f>
        <v>8.9072999999999993</v>
      </c>
      <c r="K23" s="66">
        <f t="shared" si="3"/>
        <v>5</v>
      </c>
      <c r="L23" s="65">
        <f>VLOOKUP($A23,'Return Data'!$B$7:$R$2700,13,0)</f>
        <v>10.3344</v>
      </c>
      <c r="M23" s="66">
        <f t="shared" si="5"/>
        <v>11</v>
      </c>
      <c r="N23" s="65">
        <f>VLOOKUP($A23,'Return Data'!$B$7:$R$2700,17,0)</f>
        <v>7.8042999999999996</v>
      </c>
      <c r="O23" s="66">
        <f t="shared" si="6"/>
        <v>18</v>
      </c>
      <c r="P23" s="65">
        <f>VLOOKUP($A23,'Return Data'!$B$7:$R$2700,14,0)</f>
        <v>6.0194000000000001</v>
      </c>
      <c r="Q23" s="66">
        <f t="shared" si="7"/>
        <v>19</v>
      </c>
      <c r="R23" s="65">
        <f>VLOOKUP($A23,'Return Data'!$B$7:$R$2700,16,0)</f>
        <v>6.3067000000000002</v>
      </c>
      <c r="S23" s="67">
        <f t="shared" si="4"/>
        <v>28</v>
      </c>
    </row>
    <row r="24" spans="1:19" x14ac:dyDescent="0.3">
      <c r="A24" s="82" t="s">
        <v>99</v>
      </c>
      <c r="B24" s="64">
        <f>VLOOKUP($A24,'Return Data'!$B$7:$R$2700,3,0)</f>
        <v>44174</v>
      </c>
      <c r="C24" s="65">
        <f>VLOOKUP($A24,'Return Data'!$B$7:$R$2700,4,0)</f>
        <v>27.2591</v>
      </c>
      <c r="D24" s="65">
        <f>VLOOKUP($A24,'Return Data'!$B$7:$R$2700,9,0)</f>
        <v>6.7998000000000003</v>
      </c>
      <c r="E24" s="66">
        <f t="shared" si="0"/>
        <v>16</v>
      </c>
      <c r="F24" s="65">
        <f>VLOOKUP($A24,'Return Data'!$B$7:$R$2700,10,0)</f>
        <v>12.0602</v>
      </c>
      <c r="G24" s="66">
        <f t="shared" si="1"/>
        <v>3</v>
      </c>
      <c r="H24" s="65">
        <f>VLOOKUP($A24,'Return Data'!$B$7:$R$2700,11,0)</f>
        <v>7.71</v>
      </c>
      <c r="I24" s="66">
        <f t="shared" si="2"/>
        <v>14</v>
      </c>
      <c r="J24" s="65">
        <f>VLOOKUP($A24,'Return Data'!$B$7:$R$2700,12,0)</f>
        <v>10.3467</v>
      </c>
      <c r="K24" s="66">
        <f t="shared" si="3"/>
        <v>2</v>
      </c>
      <c r="L24" s="65">
        <f>VLOOKUP($A24,'Return Data'!$B$7:$R$2700,13,0)</f>
        <v>13.9879</v>
      </c>
      <c r="M24" s="66">
        <f t="shared" si="5"/>
        <v>1</v>
      </c>
      <c r="N24" s="65">
        <f>VLOOKUP($A24,'Return Data'!$B$7:$R$2700,17,0)</f>
        <v>12.1309</v>
      </c>
      <c r="O24" s="66">
        <f t="shared" si="6"/>
        <v>1</v>
      </c>
      <c r="P24" s="65">
        <f>VLOOKUP($A24,'Return Data'!$B$7:$R$2700,14,0)</f>
        <v>9.6157000000000004</v>
      </c>
      <c r="Q24" s="66">
        <f t="shared" si="7"/>
        <v>2</v>
      </c>
      <c r="R24" s="65">
        <f>VLOOKUP($A24,'Return Data'!$B$7:$R$2700,16,0)</f>
        <v>8.6929999999999996</v>
      </c>
      <c r="S24" s="67">
        <f t="shared" si="4"/>
        <v>6</v>
      </c>
    </row>
    <row r="25" spans="1:19" x14ac:dyDescent="0.3">
      <c r="A25" s="82" t="s">
        <v>100</v>
      </c>
      <c r="B25" s="64">
        <f>VLOOKUP($A25,'Return Data'!$B$7:$R$2700,3,0)</f>
        <v>44174</v>
      </c>
      <c r="C25" s="65">
        <f>VLOOKUP($A25,'Return Data'!$B$7:$R$2700,4,0)</f>
        <v>16.750299999999999</v>
      </c>
      <c r="D25" s="65">
        <f>VLOOKUP($A25,'Return Data'!$B$7:$R$2700,9,0)</f>
        <v>11.104699999999999</v>
      </c>
      <c r="E25" s="66">
        <f t="shared" si="0"/>
        <v>3</v>
      </c>
      <c r="F25" s="65">
        <f>VLOOKUP($A25,'Return Data'!$B$7:$R$2700,10,0)</f>
        <v>11.0731</v>
      </c>
      <c r="G25" s="66">
        <f t="shared" si="1"/>
        <v>5</v>
      </c>
      <c r="H25" s="65">
        <f>VLOOKUP($A25,'Return Data'!$B$7:$R$2700,11,0)</f>
        <v>10.895200000000001</v>
      </c>
      <c r="I25" s="66">
        <f t="shared" si="2"/>
        <v>4</v>
      </c>
      <c r="J25" s="65">
        <f>VLOOKUP($A25,'Return Data'!$B$7:$R$2700,12,0)</f>
        <v>7.6887999999999996</v>
      </c>
      <c r="K25" s="66">
        <f t="shared" si="3"/>
        <v>17</v>
      </c>
      <c r="L25" s="65">
        <f>VLOOKUP($A25,'Return Data'!$B$7:$R$2700,13,0)</f>
        <v>8.1724999999999994</v>
      </c>
      <c r="M25" s="66">
        <f t="shared" si="5"/>
        <v>23</v>
      </c>
      <c r="N25" s="65">
        <f>VLOOKUP($A25,'Return Data'!$B$7:$R$2700,17,0)</f>
        <v>7.9884000000000004</v>
      </c>
      <c r="O25" s="66">
        <f t="shared" si="6"/>
        <v>17</v>
      </c>
      <c r="P25" s="65">
        <f>VLOOKUP($A25,'Return Data'!$B$7:$R$2700,14,0)</f>
        <v>6.8849999999999998</v>
      </c>
      <c r="Q25" s="66">
        <f t="shared" si="7"/>
        <v>17</v>
      </c>
      <c r="R25" s="65">
        <f>VLOOKUP($A25,'Return Data'!$B$7:$R$2700,16,0)</f>
        <v>7.1536</v>
      </c>
      <c r="S25" s="67">
        <f t="shared" si="4"/>
        <v>23</v>
      </c>
    </row>
    <row r="26" spans="1:19" x14ac:dyDescent="0.3">
      <c r="A26" s="82" t="s">
        <v>101</v>
      </c>
      <c r="B26" s="64">
        <f>VLOOKUP($A26,'Return Data'!$B$7:$R$2700,3,0)</f>
        <v>44174</v>
      </c>
      <c r="C26" s="65">
        <f>VLOOKUP($A26,'Return Data'!$B$7:$R$2700,4,0)</f>
        <v>1179.4349</v>
      </c>
      <c r="D26" s="65">
        <f>VLOOKUP($A26,'Return Data'!$B$7:$R$2700,9,0)</f>
        <v>11.3973</v>
      </c>
      <c r="E26" s="66">
        <f t="shared" si="0"/>
        <v>2</v>
      </c>
      <c r="F26" s="65">
        <f>VLOOKUP($A26,'Return Data'!$B$7:$R$2700,10,0)</f>
        <v>12.2051</v>
      </c>
      <c r="G26" s="66">
        <f t="shared" si="1"/>
        <v>2</v>
      </c>
      <c r="H26" s="65">
        <f>VLOOKUP($A26,'Return Data'!$B$7:$R$2700,11,0)</f>
        <v>7.5622999999999996</v>
      </c>
      <c r="I26" s="66">
        <f t="shared" si="2"/>
        <v>16</v>
      </c>
      <c r="J26" s="65">
        <f>VLOOKUP($A26,'Return Data'!$B$7:$R$2700,12,0)</f>
        <v>6.4398</v>
      </c>
      <c r="K26" s="66">
        <f t="shared" si="3"/>
        <v>24</v>
      </c>
      <c r="L26" s="65">
        <f>VLOOKUP($A26,'Return Data'!$B$7:$R$2700,13,0)</f>
        <v>7.3773999999999997</v>
      </c>
      <c r="M26" s="66">
        <f t="shared" si="5"/>
        <v>26</v>
      </c>
      <c r="N26" s="65"/>
      <c r="O26" s="66"/>
      <c r="P26" s="65"/>
      <c r="Q26" s="66"/>
      <c r="R26" s="65">
        <f>VLOOKUP($A26,'Return Data'!$B$7:$R$2700,16,0)</f>
        <v>8.5288000000000004</v>
      </c>
      <c r="S26" s="67">
        <f t="shared" si="4"/>
        <v>9</v>
      </c>
    </row>
    <row r="27" spans="1:19" x14ac:dyDescent="0.3">
      <c r="A27" s="82" t="s">
        <v>102</v>
      </c>
      <c r="B27" s="64">
        <f>VLOOKUP($A27,'Return Data'!$B$7:$R$2700,3,0)</f>
        <v>44174</v>
      </c>
      <c r="C27" s="65">
        <f>VLOOKUP($A27,'Return Data'!$B$7:$R$2700,4,0)</f>
        <v>32.282800000000002</v>
      </c>
      <c r="D27" s="65">
        <f>VLOOKUP($A27,'Return Data'!$B$7:$R$2700,9,0)</f>
        <v>6.8103999999999996</v>
      </c>
      <c r="E27" s="66">
        <f t="shared" si="0"/>
        <v>12</v>
      </c>
      <c r="F27" s="65">
        <f>VLOOKUP($A27,'Return Data'!$B$7:$R$2700,10,0)</f>
        <v>8.5203000000000007</v>
      </c>
      <c r="G27" s="66">
        <f t="shared" si="1"/>
        <v>19</v>
      </c>
      <c r="H27" s="65">
        <f>VLOOKUP($A27,'Return Data'!$B$7:$R$2700,11,0)</f>
        <v>8.4722000000000008</v>
      </c>
      <c r="I27" s="66">
        <f t="shared" si="2"/>
        <v>12</v>
      </c>
      <c r="J27" s="65">
        <f>VLOOKUP($A27,'Return Data'!$B$7:$R$2700,12,0)</f>
        <v>7.9557000000000002</v>
      </c>
      <c r="K27" s="66">
        <f t="shared" si="3"/>
        <v>16</v>
      </c>
      <c r="L27" s="65">
        <f>VLOOKUP($A27,'Return Data'!$B$7:$R$2700,13,0)</f>
        <v>7.6787999999999998</v>
      </c>
      <c r="M27" s="66">
        <f t="shared" si="5"/>
        <v>25</v>
      </c>
      <c r="N27" s="65">
        <f>VLOOKUP($A27,'Return Data'!$B$7:$R$2700,17,0)</f>
        <v>7.0256999999999996</v>
      </c>
      <c r="O27" s="66">
        <f t="shared" ref="O27:O37" si="8">RANK(N27,N$8:N$39,0)</f>
        <v>19</v>
      </c>
      <c r="P27" s="65">
        <f>VLOOKUP($A27,'Return Data'!$B$7:$R$2700,14,0)</f>
        <v>7.1394000000000002</v>
      </c>
      <c r="Q27" s="66">
        <f t="shared" ref="Q27:Q37" si="9">RANK(P27,P$8:P$39,0)</f>
        <v>14</v>
      </c>
      <c r="R27" s="65">
        <f>VLOOKUP($A27,'Return Data'!$B$7:$R$2700,16,0)</f>
        <v>6.9379999999999997</v>
      </c>
      <c r="S27" s="67">
        <f t="shared" si="4"/>
        <v>26</v>
      </c>
    </row>
    <row r="28" spans="1:19" x14ac:dyDescent="0.3">
      <c r="A28" s="82" t="s">
        <v>103</v>
      </c>
      <c r="B28" s="64">
        <f>VLOOKUP($A28,'Return Data'!$B$7:$R$2700,3,0)</f>
        <v>44174</v>
      </c>
      <c r="C28" s="65">
        <f>VLOOKUP($A28,'Return Data'!$B$7:$R$2700,4,0)</f>
        <v>29.116399999999999</v>
      </c>
      <c r="D28" s="65">
        <f>VLOOKUP($A28,'Return Data'!$B$7:$R$2700,9,0)</f>
        <v>6.8029999999999999</v>
      </c>
      <c r="E28" s="66">
        <f t="shared" si="0"/>
        <v>15</v>
      </c>
      <c r="F28" s="65">
        <f>VLOOKUP($A28,'Return Data'!$B$7:$R$2700,10,0)</f>
        <v>11.464499999999999</v>
      </c>
      <c r="G28" s="66">
        <f t="shared" si="1"/>
        <v>4</v>
      </c>
      <c r="H28" s="65">
        <f>VLOOKUP($A28,'Return Data'!$B$7:$R$2700,11,0)</f>
        <v>11.1858</v>
      </c>
      <c r="I28" s="66">
        <f t="shared" si="2"/>
        <v>3</v>
      </c>
      <c r="J28" s="65">
        <f>VLOOKUP($A28,'Return Data'!$B$7:$R$2700,12,0)</f>
        <v>10.817500000000001</v>
      </c>
      <c r="K28" s="66">
        <f t="shared" si="3"/>
        <v>1</v>
      </c>
      <c r="L28" s="65">
        <f>VLOOKUP($A28,'Return Data'!$B$7:$R$2700,13,0)</f>
        <v>11.8436</v>
      </c>
      <c r="M28" s="66">
        <f t="shared" si="5"/>
        <v>5</v>
      </c>
      <c r="N28" s="65">
        <f>VLOOKUP($A28,'Return Data'!$B$7:$R$2700,17,0)</f>
        <v>11.648400000000001</v>
      </c>
      <c r="O28" s="66">
        <f t="shared" si="8"/>
        <v>5</v>
      </c>
      <c r="P28" s="65">
        <f>VLOOKUP($A28,'Return Data'!$B$7:$R$2700,14,0)</f>
        <v>9.6952999999999996</v>
      </c>
      <c r="Q28" s="66">
        <f t="shared" si="9"/>
        <v>1</v>
      </c>
      <c r="R28" s="65">
        <f>VLOOKUP($A28,'Return Data'!$B$7:$R$2700,16,0)</f>
        <v>8.8923000000000005</v>
      </c>
      <c r="S28" s="67">
        <f t="shared" si="4"/>
        <v>4</v>
      </c>
    </row>
    <row r="29" spans="1:19" x14ac:dyDescent="0.3">
      <c r="A29" s="82" t="s">
        <v>104</v>
      </c>
      <c r="B29" s="64">
        <f>VLOOKUP($A29,'Return Data'!$B$7:$R$2700,3,0)</f>
        <v>44174</v>
      </c>
      <c r="C29" s="65">
        <f>VLOOKUP($A29,'Return Data'!$B$7:$R$2700,4,0)</f>
        <v>23.523700000000002</v>
      </c>
      <c r="D29" s="65">
        <f>VLOOKUP($A29,'Return Data'!$B$7:$R$2700,9,0)</f>
        <v>6.8080999999999996</v>
      </c>
      <c r="E29" s="66">
        <f t="shared" si="0"/>
        <v>14</v>
      </c>
      <c r="F29" s="65">
        <f>VLOOKUP($A29,'Return Data'!$B$7:$R$2700,10,0)</f>
        <v>10.2919</v>
      </c>
      <c r="G29" s="66">
        <f t="shared" si="1"/>
        <v>8</v>
      </c>
      <c r="H29" s="65">
        <f>VLOOKUP($A29,'Return Data'!$B$7:$R$2700,11,0)</f>
        <v>7.2055999999999996</v>
      </c>
      <c r="I29" s="66">
        <f t="shared" si="2"/>
        <v>17</v>
      </c>
      <c r="J29" s="65">
        <f>VLOOKUP($A29,'Return Data'!$B$7:$R$2700,12,0)</f>
        <v>8.8225999999999996</v>
      </c>
      <c r="K29" s="66">
        <f t="shared" si="3"/>
        <v>8</v>
      </c>
      <c r="L29" s="65">
        <f>VLOOKUP($A29,'Return Data'!$B$7:$R$2700,13,0)</f>
        <v>10.738099999999999</v>
      </c>
      <c r="M29" s="66">
        <f t="shared" si="5"/>
        <v>10</v>
      </c>
      <c r="N29" s="65">
        <f>VLOOKUP($A29,'Return Data'!$B$7:$R$2700,17,0)</f>
        <v>10.231199999999999</v>
      </c>
      <c r="O29" s="66">
        <f t="shared" si="8"/>
        <v>10</v>
      </c>
      <c r="P29" s="65">
        <f>VLOOKUP($A29,'Return Data'!$B$7:$R$2700,14,0)</f>
        <v>8.4016999999999999</v>
      </c>
      <c r="Q29" s="66">
        <f t="shared" si="9"/>
        <v>8</v>
      </c>
      <c r="R29" s="65">
        <f>VLOOKUP($A29,'Return Data'!$B$7:$R$2700,16,0)</f>
        <v>6.17</v>
      </c>
      <c r="S29" s="67">
        <f t="shared" si="4"/>
        <v>30</v>
      </c>
    </row>
    <row r="30" spans="1:19" x14ac:dyDescent="0.3">
      <c r="A30" s="82" t="s">
        <v>105</v>
      </c>
      <c r="B30" s="64">
        <f>VLOOKUP($A30,'Return Data'!$B$7:$R$2700,3,0)</f>
        <v>44174</v>
      </c>
      <c r="C30" s="65">
        <f>VLOOKUP($A30,'Return Data'!$B$7:$R$2700,4,0)</f>
        <v>13.166399999999999</v>
      </c>
      <c r="D30" s="65">
        <f>VLOOKUP($A30,'Return Data'!$B$7:$R$2700,9,0)</f>
        <v>3.754</v>
      </c>
      <c r="E30" s="66">
        <f t="shared" si="0"/>
        <v>25</v>
      </c>
      <c r="F30" s="65">
        <f>VLOOKUP($A30,'Return Data'!$B$7:$R$2700,10,0)</f>
        <v>6.3532999999999999</v>
      </c>
      <c r="G30" s="66">
        <f t="shared" si="1"/>
        <v>28</v>
      </c>
      <c r="H30" s="65">
        <f>VLOOKUP($A30,'Return Data'!$B$7:$R$2700,11,0)</f>
        <v>3.8384</v>
      </c>
      <c r="I30" s="66">
        <f t="shared" si="2"/>
        <v>29</v>
      </c>
      <c r="J30" s="65">
        <f>VLOOKUP($A30,'Return Data'!$B$7:$R$2700,12,0)</f>
        <v>7.0536000000000003</v>
      </c>
      <c r="K30" s="66">
        <f t="shared" si="3"/>
        <v>21</v>
      </c>
      <c r="L30" s="65">
        <f>VLOOKUP($A30,'Return Data'!$B$7:$R$2700,13,0)</f>
        <v>10.259</v>
      </c>
      <c r="M30" s="66">
        <f t="shared" si="5"/>
        <v>12</v>
      </c>
      <c r="N30" s="65">
        <f>VLOOKUP($A30,'Return Data'!$B$7:$R$2700,17,0)</f>
        <v>10.8264</v>
      </c>
      <c r="O30" s="66">
        <f t="shared" si="8"/>
        <v>7</v>
      </c>
      <c r="P30" s="65">
        <f>VLOOKUP($A30,'Return Data'!$B$7:$R$2700,14,0)</f>
        <v>8.3437000000000001</v>
      </c>
      <c r="Q30" s="66">
        <f t="shared" si="9"/>
        <v>9</v>
      </c>
      <c r="R30" s="65">
        <f>VLOOKUP($A30,'Return Data'!$B$7:$R$2700,16,0)</f>
        <v>7.6855000000000002</v>
      </c>
      <c r="S30" s="67">
        <f t="shared" si="4"/>
        <v>18</v>
      </c>
    </row>
    <row r="31" spans="1:19" x14ac:dyDescent="0.3">
      <c r="A31" s="82" t="s">
        <v>106</v>
      </c>
      <c r="B31" s="64">
        <f>VLOOKUP($A31,'Return Data'!$B$7:$R$2700,3,0)</f>
        <v>44174</v>
      </c>
      <c r="C31" s="65">
        <f>VLOOKUP($A31,'Return Data'!$B$7:$R$2700,4,0)</f>
        <v>28.870899999999999</v>
      </c>
      <c r="D31" s="65">
        <f>VLOOKUP($A31,'Return Data'!$B$7:$R$2700,9,0)</f>
        <v>-2.3092000000000001</v>
      </c>
      <c r="E31" s="66">
        <f t="shared" si="0"/>
        <v>32</v>
      </c>
      <c r="F31" s="65">
        <f>VLOOKUP($A31,'Return Data'!$B$7:$R$2700,10,0)</f>
        <v>7.8963000000000001</v>
      </c>
      <c r="G31" s="66">
        <f t="shared" si="1"/>
        <v>25</v>
      </c>
      <c r="H31" s="65">
        <f>VLOOKUP($A31,'Return Data'!$B$7:$R$2700,11,0)</f>
        <v>7.0304000000000002</v>
      </c>
      <c r="I31" s="66">
        <f t="shared" si="2"/>
        <v>18</v>
      </c>
      <c r="J31" s="65">
        <f>VLOOKUP($A31,'Return Data'!$B$7:$R$2700,12,0)</f>
        <v>8.8995999999999995</v>
      </c>
      <c r="K31" s="66">
        <f t="shared" si="3"/>
        <v>6</v>
      </c>
      <c r="L31" s="65">
        <f>VLOOKUP($A31,'Return Data'!$B$7:$R$2700,13,0)</f>
        <v>11.0953</v>
      </c>
      <c r="M31" s="66">
        <f t="shared" si="5"/>
        <v>8</v>
      </c>
      <c r="N31" s="65">
        <f>VLOOKUP($A31,'Return Data'!$B$7:$R$2700,17,0)</f>
        <v>9.8867999999999991</v>
      </c>
      <c r="O31" s="66">
        <f t="shared" si="8"/>
        <v>12</v>
      </c>
      <c r="P31" s="65">
        <f>VLOOKUP($A31,'Return Data'!$B$7:$R$2700,14,0)</f>
        <v>7.5105000000000004</v>
      </c>
      <c r="Q31" s="66">
        <f t="shared" si="9"/>
        <v>12</v>
      </c>
      <c r="R31" s="65">
        <f>VLOOKUP($A31,'Return Data'!$B$7:$R$2700,16,0)</f>
        <v>6.8173000000000004</v>
      </c>
      <c r="S31" s="67">
        <f t="shared" si="4"/>
        <v>27</v>
      </c>
    </row>
    <row r="32" spans="1:19" x14ac:dyDescent="0.3">
      <c r="A32" s="82" t="s">
        <v>107</v>
      </c>
      <c r="B32" s="64">
        <f>VLOOKUP($A32,'Return Data'!$B$7:$R$2700,3,0)</f>
        <v>44174</v>
      </c>
      <c r="C32" s="65">
        <f>VLOOKUP($A32,'Return Data'!$B$7:$R$2700,4,0)</f>
        <v>2083.6302999999998</v>
      </c>
      <c r="D32" s="65">
        <f>VLOOKUP($A32,'Return Data'!$B$7:$R$2700,9,0)</f>
        <v>3.4013</v>
      </c>
      <c r="E32" s="66">
        <f t="shared" si="0"/>
        <v>26</v>
      </c>
      <c r="F32" s="65">
        <f>VLOOKUP($A32,'Return Data'!$B$7:$R$2700,10,0)</f>
        <v>7.9164000000000003</v>
      </c>
      <c r="G32" s="66">
        <f t="shared" si="1"/>
        <v>23</v>
      </c>
      <c r="H32" s="65">
        <f>VLOOKUP($A32,'Return Data'!$B$7:$R$2700,11,0)</f>
        <v>6.0065</v>
      </c>
      <c r="I32" s="66">
        <f t="shared" si="2"/>
        <v>24</v>
      </c>
      <c r="J32" s="65">
        <f>VLOOKUP($A32,'Return Data'!$B$7:$R$2700,12,0)</f>
        <v>6.0225999999999997</v>
      </c>
      <c r="K32" s="66">
        <f t="shared" si="3"/>
        <v>26</v>
      </c>
      <c r="L32" s="65">
        <f>VLOOKUP($A32,'Return Data'!$B$7:$R$2700,13,0)</f>
        <v>9.4518000000000004</v>
      </c>
      <c r="M32" s="66">
        <f t="shared" si="5"/>
        <v>17</v>
      </c>
      <c r="N32" s="65">
        <f>VLOOKUP($A32,'Return Data'!$B$7:$R$2700,17,0)</f>
        <v>10.166</v>
      </c>
      <c r="O32" s="66">
        <f t="shared" si="8"/>
        <v>11</v>
      </c>
      <c r="P32" s="65">
        <f>VLOOKUP($A32,'Return Data'!$B$7:$R$2700,14,0)</f>
        <v>8.4277999999999995</v>
      </c>
      <c r="Q32" s="66">
        <f t="shared" si="9"/>
        <v>7</v>
      </c>
      <c r="R32" s="65">
        <f>VLOOKUP($A32,'Return Data'!$B$7:$R$2700,16,0)</f>
        <v>8.5830000000000002</v>
      </c>
      <c r="S32" s="67">
        <f t="shared" si="4"/>
        <v>8</v>
      </c>
    </row>
    <row r="33" spans="1:19" x14ac:dyDescent="0.3">
      <c r="A33" s="82" t="s">
        <v>109</v>
      </c>
      <c r="B33" s="64">
        <f>VLOOKUP($A33,'Return Data'!$B$7:$R$2700,3,0)</f>
        <v>44174</v>
      </c>
      <c r="C33" s="65">
        <f>VLOOKUP($A33,'Return Data'!$B$7:$R$2700,4,0)</f>
        <v>64.208799999999997</v>
      </c>
      <c r="D33" s="65">
        <f>VLOOKUP($A33,'Return Data'!$B$7:$R$2700,9,0)</f>
        <v>3.2298</v>
      </c>
      <c r="E33" s="66">
        <f t="shared" si="0"/>
        <v>27</v>
      </c>
      <c r="F33" s="65">
        <f>VLOOKUP($A33,'Return Data'!$B$7:$R$2700,10,0)</f>
        <v>3.6364000000000001</v>
      </c>
      <c r="G33" s="66">
        <f t="shared" si="1"/>
        <v>30</v>
      </c>
      <c r="H33" s="65">
        <f>VLOOKUP($A33,'Return Data'!$B$7:$R$2700,11,0)</f>
        <v>3.7292999999999998</v>
      </c>
      <c r="I33" s="66">
        <f t="shared" si="2"/>
        <v>30</v>
      </c>
      <c r="J33" s="65">
        <f>VLOOKUP($A33,'Return Data'!$B$7:$R$2700,12,0)</f>
        <v>4.3489000000000004</v>
      </c>
      <c r="K33" s="66">
        <f t="shared" si="3"/>
        <v>28</v>
      </c>
      <c r="L33" s="65">
        <f>VLOOKUP($A33,'Return Data'!$B$7:$R$2700,13,0)</f>
        <v>5.0602999999999998</v>
      </c>
      <c r="M33" s="66">
        <f t="shared" si="5"/>
        <v>28</v>
      </c>
      <c r="N33" s="65">
        <f>VLOOKUP($A33,'Return Data'!$B$7:$R$2700,17,0)</f>
        <v>5.6787999999999998</v>
      </c>
      <c r="O33" s="66">
        <f t="shared" si="8"/>
        <v>23</v>
      </c>
      <c r="P33" s="65">
        <f>VLOOKUP($A33,'Return Data'!$B$7:$R$2700,14,0)</f>
        <v>4.7558999999999996</v>
      </c>
      <c r="Q33" s="66">
        <f t="shared" si="9"/>
        <v>23</v>
      </c>
      <c r="R33" s="65">
        <f>VLOOKUP($A33,'Return Data'!$B$7:$R$2700,16,0)</f>
        <v>8.5891000000000002</v>
      </c>
      <c r="S33" s="67">
        <f t="shared" si="4"/>
        <v>7</v>
      </c>
    </row>
    <row r="34" spans="1:19" x14ac:dyDescent="0.3">
      <c r="A34" s="82" t="s">
        <v>110</v>
      </c>
      <c r="B34" s="64">
        <f>VLOOKUP($A34,'Return Data'!$B$7:$R$2700,3,0)</f>
        <v>44174</v>
      </c>
      <c r="C34" s="65">
        <f>VLOOKUP($A34,'Return Data'!$B$7:$R$2700,4,0)</f>
        <v>16.2212</v>
      </c>
      <c r="D34" s="65">
        <f>VLOOKUP($A34,'Return Data'!$B$7:$R$2700,9,0)</f>
        <v>5.9241000000000001</v>
      </c>
      <c r="E34" s="66">
        <f t="shared" si="0"/>
        <v>17</v>
      </c>
      <c r="F34" s="65">
        <f>VLOOKUP($A34,'Return Data'!$B$7:$R$2700,10,0)</f>
        <v>7.3140999999999998</v>
      </c>
      <c r="G34" s="66">
        <f t="shared" si="1"/>
        <v>27</v>
      </c>
      <c r="H34" s="65">
        <f>VLOOKUP($A34,'Return Data'!$B$7:$R$2700,11,0)</f>
        <v>6.2858999999999998</v>
      </c>
      <c r="I34" s="66">
        <f t="shared" si="2"/>
        <v>22</v>
      </c>
      <c r="J34" s="65">
        <f>VLOOKUP($A34,'Return Data'!$B$7:$R$2700,12,0)</f>
        <v>6.5819000000000001</v>
      </c>
      <c r="K34" s="66">
        <f t="shared" si="3"/>
        <v>23</v>
      </c>
      <c r="L34" s="65">
        <f>VLOOKUP($A34,'Return Data'!$B$7:$R$2700,13,0)</f>
        <v>10.993399999999999</v>
      </c>
      <c r="M34" s="66">
        <f t="shared" si="5"/>
        <v>9</v>
      </c>
      <c r="N34" s="65">
        <f>VLOOKUP($A34,'Return Data'!$B$7:$R$2700,17,0)</f>
        <v>10.408899999999999</v>
      </c>
      <c r="O34" s="66">
        <f t="shared" si="8"/>
        <v>9</v>
      </c>
      <c r="P34" s="65">
        <f>VLOOKUP($A34,'Return Data'!$B$7:$R$2700,14,0)</f>
        <v>7.8331999999999997</v>
      </c>
      <c r="Q34" s="66">
        <f t="shared" si="9"/>
        <v>11</v>
      </c>
      <c r="R34" s="65">
        <f>VLOOKUP($A34,'Return Data'!$B$7:$R$2700,16,0)</f>
        <v>9.0457999999999998</v>
      </c>
      <c r="S34" s="67">
        <f t="shared" si="4"/>
        <v>2</v>
      </c>
    </row>
    <row r="35" spans="1:19" x14ac:dyDescent="0.3">
      <c r="A35" s="82" t="s">
        <v>111</v>
      </c>
      <c r="B35" s="64">
        <f>VLOOKUP($A35,'Return Data'!$B$7:$R$2700,3,0)</f>
        <v>44174</v>
      </c>
      <c r="C35" s="65">
        <f>VLOOKUP($A35,'Return Data'!$B$7:$R$2700,4,0)</f>
        <v>27.716699999999999</v>
      </c>
      <c r="D35" s="65">
        <f>VLOOKUP($A35,'Return Data'!$B$7:$R$2700,9,0)</f>
        <v>4.5072000000000001</v>
      </c>
      <c r="E35" s="66">
        <f t="shared" si="0"/>
        <v>24</v>
      </c>
      <c r="F35" s="65">
        <f>VLOOKUP($A35,'Return Data'!$B$7:$R$2700,10,0)</f>
        <v>9.0005000000000006</v>
      </c>
      <c r="G35" s="66">
        <f t="shared" si="1"/>
        <v>14</v>
      </c>
      <c r="H35" s="65">
        <f>VLOOKUP($A35,'Return Data'!$B$7:$R$2700,11,0)</f>
        <v>5.8388</v>
      </c>
      <c r="I35" s="66">
        <f t="shared" si="2"/>
        <v>25</v>
      </c>
      <c r="J35" s="65">
        <f>VLOOKUP($A35,'Return Data'!$B$7:$R$2700,12,0)</f>
        <v>7.6058000000000003</v>
      </c>
      <c r="K35" s="66">
        <f t="shared" si="3"/>
        <v>18</v>
      </c>
      <c r="L35" s="65">
        <f>VLOOKUP($A35,'Return Data'!$B$7:$R$2700,13,0)</f>
        <v>11.3347</v>
      </c>
      <c r="M35" s="66">
        <f t="shared" si="5"/>
        <v>7</v>
      </c>
      <c r="N35" s="65">
        <f>VLOOKUP($A35,'Return Data'!$B$7:$R$2700,17,0)</f>
        <v>11.649800000000001</v>
      </c>
      <c r="O35" s="66">
        <f t="shared" si="8"/>
        <v>4</v>
      </c>
      <c r="P35" s="65">
        <f>VLOOKUP($A35,'Return Data'!$B$7:$R$2700,14,0)</f>
        <v>9.0485000000000007</v>
      </c>
      <c r="Q35" s="66">
        <f t="shared" si="9"/>
        <v>6</v>
      </c>
      <c r="R35" s="65">
        <f>VLOOKUP($A35,'Return Data'!$B$7:$R$2700,16,0)</f>
        <v>6.2111999999999998</v>
      </c>
      <c r="S35" s="67">
        <f t="shared" si="4"/>
        <v>29</v>
      </c>
    </row>
    <row r="36" spans="1:19" x14ac:dyDescent="0.3">
      <c r="A36" s="82" t="s">
        <v>112</v>
      </c>
      <c r="B36" s="64">
        <f>VLOOKUP($A36,'Return Data'!$B$7:$R$2700,3,0)</f>
        <v>44174</v>
      </c>
      <c r="C36" s="65">
        <f>VLOOKUP($A36,'Return Data'!$B$7:$R$2700,4,0)</f>
        <v>31.987200000000001</v>
      </c>
      <c r="D36" s="65">
        <f>VLOOKUP($A36,'Return Data'!$B$7:$R$2700,9,0)</f>
        <v>4.7233000000000001</v>
      </c>
      <c r="E36" s="66">
        <f t="shared" si="0"/>
        <v>23</v>
      </c>
      <c r="F36" s="65">
        <f>VLOOKUP($A36,'Return Data'!$B$7:$R$2700,10,0)</f>
        <v>8.3705999999999996</v>
      </c>
      <c r="G36" s="66">
        <f t="shared" si="1"/>
        <v>21</v>
      </c>
      <c r="H36" s="65">
        <f>VLOOKUP($A36,'Return Data'!$B$7:$R$2700,11,0)</f>
        <v>7.6074000000000002</v>
      </c>
      <c r="I36" s="66">
        <f t="shared" si="2"/>
        <v>15</v>
      </c>
      <c r="J36" s="65">
        <f>VLOOKUP($A36,'Return Data'!$B$7:$R$2700,12,0)</f>
        <v>7.4966999999999997</v>
      </c>
      <c r="K36" s="66">
        <f t="shared" si="3"/>
        <v>19</v>
      </c>
      <c r="L36" s="65">
        <f>VLOOKUP($A36,'Return Data'!$B$7:$R$2700,13,0)</f>
        <v>9.4032999999999998</v>
      </c>
      <c r="M36" s="66">
        <f t="shared" si="5"/>
        <v>18</v>
      </c>
      <c r="N36" s="65">
        <f>VLOOKUP($A36,'Return Data'!$B$7:$R$2700,17,0)</f>
        <v>8.3148</v>
      </c>
      <c r="O36" s="66">
        <f t="shared" si="8"/>
        <v>16</v>
      </c>
      <c r="P36" s="65">
        <f>VLOOKUP($A36,'Return Data'!$B$7:$R$2700,14,0)</f>
        <v>6.6459999999999999</v>
      </c>
      <c r="Q36" s="66">
        <f t="shared" si="9"/>
        <v>18</v>
      </c>
      <c r="R36" s="65">
        <f>VLOOKUP($A36,'Return Data'!$B$7:$R$2700,16,0)</f>
        <v>6.9607000000000001</v>
      </c>
      <c r="S36" s="67">
        <f t="shared" si="4"/>
        <v>25</v>
      </c>
    </row>
    <row r="37" spans="1:19" x14ac:dyDescent="0.3">
      <c r="A37" s="82" t="s">
        <v>113</v>
      </c>
      <c r="B37" s="64">
        <f>VLOOKUP($A37,'Return Data'!$B$7:$R$2700,3,0)</f>
        <v>44174</v>
      </c>
      <c r="C37" s="65">
        <f>VLOOKUP($A37,'Return Data'!$B$7:$R$2700,4,0)</f>
        <v>18.9298</v>
      </c>
      <c r="D37" s="65">
        <f>VLOOKUP($A37,'Return Data'!$B$7:$R$2700,9,0)</f>
        <v>5.7019000000000002</v>
      </c>
      <c r="E37" s="66">
        <f t="shared" si="0"/>
        <v>20</v>
      </c>
      <c r="F37" s="65">
        <f>VLOOKUP($A37,'Return Data'!$B$7:$R$2700,10,0)</f>
        <v>9.4138999999999999</v>
      </c>
      <c r="G37" s="66">
        <f t="shared" si="1"/>
        <v>11</v>
      </c>
      <c r="H37" s="65">
        <f>VLOOKUP($A37,'Return Data'!$B$7:$R$2700,11,0)</f>
        <v>7.9842000000000004</v>
      </c>
      <c r="I37" s="66">
        <f t="shared" si="2"/>
        <v>13</v>
      </c>
      <c r="J37" s="65">
        <f>VLOOKUP($A37,'Return Data'!$B$7:$R$2700,12,0)</f>
        <v>8.5498999999999992</v>
      </c>
      <c r="K37" s="66">
        <f t="shared" si="3"/>
        <v>11</v>
      </c>
      <c r="L37" s="65">
        <f>VLOOKUP($A37,'Return Data'!$B$7:$R$2700,13,0)</f>
        <v>11.3567</v>
      </c>
      <c r="M37" s="66">
        <f t="shared" si="5"/>
        <v>6</v>
      </c>
      <c r="N37" s="65">
        <f>VLOOKUP($A37,'Return Data'!$B$7:$R$2700,17,0)</f>
        <v>10.7537</v>
      </c>
      <c r="O37" s="66">
        <f t="shared" si="8"/>
        <v>8</v>
      </c>
      <c r="P37" s="65">
        <f>VLOOKUP($A37,'Return Data'!$B$7:$R$2700,14,0)</f>
        <v>7.9545000000000003</v>
      </c>
      <c r="Q37" s="66">
        <f t="shared" si="9"/>
        <v>10</v>
      </c>
      <c r="R37" s="65">
        <f>VLOOKUP($A37,'Return Data'!$B$7:$R$2700,16,0)</f>
        <v>7.4969000000000001</v>
      </c>
      <c r="S37" s="67">
        <f t="shared" si="4"/>
        <v>20</v>
      </c>
    </row>
    <row r="38" spans="1:19" x14ac:dyDescent="0.3">
      <c r="A38" s="82" t="s">
        <v>367</v>
      </c>
      <c r="B38" s="64">
        <f>VLOOKUP($A38,'Return Data'!$B$7:$R$2700,3,0)</f>
        <v>44174</v>
      </c>
      <c r="C38" s="65">
        <f>VLOOKUP($A38,'Return Data'!$B$7:$R$2700,4,0)</f>
        <v>0.38269999999999998</v>
      </c>
      <c r="D38" s="65">
        <f>VLOOKUP($A38,'Return Data'!$B$7:$R$2700,9,0)</f>
        <v>8.3224</v>
      </c>
      <c r="E38" s="66">
        <f t="shared" si="0"/>
        <v>5</v>
      </c>
      <c r="F38" s="65">
        <f>VLOOKUP($A38,'Return Data'!$B$7:$R$2700,10,0)</f>
        <v>8.4542999999999999</v>
      </c>
      <c r="G38" s="66">
        <f t="shared" si="1"/>
        <v>20</v>
      </c>
      <c r="H38" s="65">
        <f>VLOOKUP($A38,'Return Data'!$B$7:$R$2700,11,0)</f>
        <v>8.7026000000000003</v>
      </c>
      <c r="I38" s="66">
        <f t="shared" si="2"/>
        <v>11</v>
      </c>
      <c r="J38" s="65"/>
      <c r="K38" s="66"/>
      <c r="L38" s="65"/>
      <c r="M38" s="66"/>
      <c r="N38" s="65"/>
      <c r="O38" s="66"/>
      <c r="P38" s="65"/>
      <c r="Q38" s="66"/>
      <c r="R38" s="65">
        <f>VLOOKUP($A38,'Return Data'!$B$7:$R$2700,16,0)</f>
        <v>8.8770000000000007</v>
      </c>
      <c r="S38" s="67">
        <f t="shared" si="4"/>
        <v>5</v>
      </c>
    </row>
    <row r="39" spans="1:19" x14ac:dyDescent="0.3">
      <c r="A39" s="82" t="s">
        <v>114</v>
      </c>
      <c r="B39" s="64">
        <f>VLOOKUP($A39,'Return Data'!$B$7:$R$2700,3,0)</f>
        <v>44174</v>
      </c>
      <c r="C39" s="65">
        <f>VLOOKUP($A39,'Return Data'!$B$7:$R$2700,4,0)</f>
        <v>21.075399999999998</v>
      </c>
      <c r="D39" s="65">
        <f>VLOOKUP($A39,'Return Data'!$B$7:$R$2700,9,0)</f>
        <v>2.9861</v>
      </c>
      <c r="E39" s="66">
        <f t="shared" si="0"/>
        <v>28</v>
      </c>
      <c r="F39" s="65">
        <f>VLOOKUP($A39,'Return Data'!$B$7:$R$2700,10,0)</f>
        <v>5.6920999999999999</v>
      </c>
      <c r="G39" s="66">
        <f t="shared" si="1"/>
        <v>29</v>
      </c>
      <c r="H39" s="65">
        <f>VLOOKUP($A39,'Return Data'!$B$7:$R$2700,11,0)</f>
        <v>6.3563000000000001</v>
      </c>
      <c r="I39" s="66">
        <f t="shared" si="2"/>
        <v>21</v>
      </c>
      <c r="J39" s="65">
        <f>VLOOKUP($A39,'Return Data'!$B$7:$R$2700,12,0)</f>
        <v>8.3336000000000006</v>
      </c>
      <c r="K39" s="66">
        <f>RANK(J39,J$8:J$39,0)</f>
        <v>15</v>
      </c>
      <c r="L39" s="65">
        <f>VLOOKUP($A39,'Return Data'!$B$7:$R$2700,13,0)</f>
        <v>6.2760999999999996</v>
      </c>
      <c r="M39" s="66">
        <f>RANK(L39,L$8:L$39,0)</f>
        <v>27</v>
      </c>
      <c r="N39" s="65">
        <f>VLOOKUP($A39,'Return Data'!$B$7:$R$2700,17,0)</f>
        <v>1.2322</v>
      </c>
      <c r="O39" s="66">
        <f>RANK(N39,N$8:N$39,0)</f>
        <v>28</v>
      </c>
      <c r="P39" s="65">
        <f>VLOOKUP($A39,'Return Data'!$B$7:$R$2700,14,0)</f>
        <v>1.8944000000000001</v>
      </c>
      <c r="Q39" s="66">
        <f>RANK(P39,P$8:P$39,0)</f>
        <v>28</v>
      </c>
      <c r="R39" s="65">
        <f>VLOOKUP($A39,'Return Data'!$B$7:$R$2700,16,0)</f>
        <v>7.3792999999999997</v>
      </c>
      <c r="S39" s="67">
        <f t="shared" si="4"/>
        <v>21</v>
      </c>
    </row>
    <row r="40" spans="1:19" x14ac:dyDescent="0.3">
      <c r="A40" s="83"/>
      <c r="B40" s="84"/>
      <c r="C40" s="84"/>
      <c r="D40" s="85"/>
      <c r="E40" s="84"/>
      <c r="F40" s="85"/>
      <c r="G40" s="84"/>
      <c r="H40" s="85"/>
      <c r="I40" s="84"/>
      <c r="J40" s="85"/>
      <c r="K40" s="84"/>
      <c r="L40" s="85"/>
      <c r="M40" s="84"/>
      <c r="N40" s="85"/>
      <c r="O40" s="84"/>
      <c r="P40" s="85"/>
      <c r="Q40" s="84"/>
      <c r="R40" s="85"/>
      <c r="S40" s="86"/>
    </row>
    <row r="41" spans="1:19" x14ac:dyDescent="0.3">
      <c r="A41" s="87" t="s">
        <v>27</v>
      </c>
      <c r="B41" s="88"/>
      <c r="C41" s="88"/>
      <c r="D41" s="89">
        <f>AVERAGE(D8:D39)</f>
        <v>6.1460906249999985</v>
      </c>
      <c r="E41" s="88"/>
      <c r="F41" s="89">
        <f>AVERAGE(F8:F39)</f>
        <v>8.612762499999997</v>
      </c>
      <c r="G41" s="88"/>
      <c r="H41" s="89">
        <f>AVERAGE(H8:H39)</f>
        <v>7.2619437499999986</v>
      </c>
      <c r="I41" s="88"/>
      <c r="J41" s="89">
        <f>AVERAGE(J8:J39)</f>
        <v>4.9865580645161289</v>
      </c>
      <c r="K41" s="88"/>
      <c r="L41" s="89">
        <f>AVERAGE(L8:L39)</f>
        <v>9.4924793103448284</v>
      </c>
      <c r="M41" s="88"/>
      <c r="N41" s="89">
        <f>AVERAGE(N8:N39)</f>
        <v>8.2073499999999999</v>
      </c>
      <c r="O41" s="88"/>
      <c r="P41" s="89">
        <f>AVERAGE(P8:P39)</f>
        <v>6.7927214285714275</v>
      </c>
      <c r="Q41" s="88"/>
      <c r="R41" s="89">
        <f>AVERAGE(R8:R39)</f>
        <v>5.9658343750000009</v>
      </c>
      <c r="S41" s="90"/>
    </row>
    <row r="42" spans="1:19" x14ac:dyDescent="0.3">
      <c r="A42" s="87" t="s">
        <v>28</v>
      </c>
      <c r="B42" s="88"/>
      <c r="C42" s="88"/>
      <c r="D42" s="89">
        <f>MIN(D8:D39)</f>
        <v>-2.3092000000000001</v>
      </c>
      <c r="E42" s="88"/>
      <c r="F42" s="89">
        <f>MIN(F8:F39)</f>
        <v>0</v>
      </c>
      <c r="G42" s="88"/>
      <c r="H42" s="89">
        <f>MIN(H8:H39)</f>
        <v>0</v>
      </c>
      <c r="I42" s="88"/>
      <c r="J42" s="89">
        <f>MIN(J8:J39)</f>
        <v>-34.412100000000002</v>
      </c>
      <c r="K42" s="88"/>
      <c r="L42" s="89">
        <f>MIN(L8:L39)</f>
        <v>-2.3397000000000001</v>
      </c>
      <c r="M42" s="88"/>
      <c r="N42" s="89">
        <f>MIN(N8:N39)</f>
        <v>1.2322</v>
      </c>
      <c r="O42" s="88"/>
      <c r="P42" s="89">
        <f>MIN(P8:P39)</f>
        <v>1.8944000000000001</v>
      </c>
      <c r="Q42" s="88"/>
      <c r="R42" s="89">
        <f>MIN(R8:R39)</f>
        <v>-23.110700000000001</v>
      </c>
      <c r="S42" s="90"/>
    </row>
    <row r="43" spans="1:19" ht="15" thickBot="1" x14ac:dyDescent="0.35">
      <c r="A43" s="91" t="s">
        <v>29</v>
      </c>
      <c r="B43" s="92"/>
      <c r="C43" s="92"/>
      <c r="D43" s="93">
        <f>MAX(D8:D39)</f>
        <v>18.812000000000001</v>
      </c>
      <c r="E43" s="92"/>
      <c r="F43" s="93">
        <f>MAX(F8:F39)</f>
        <v>17.301600000000001</v>
      </c>
      <c r="G43" s="92"/>
      <c r="H43" s="93">
        <f>MAX(H8:H39)</f>
        <v>11.691599999999999</v>
      </c>
      <c r="I43" s="92"/>
      <c r="J43" s="93">
        <f>MAX(J8:J39)</f>
        <v>10.817500000000001</v>
      </c>
      <c r="K43" s="92"/>
      <c r="L43" s="93">
        <f>MAX(L8:L39)</f>
        <v>13.9879</v>
      </c>
      <c r="M43" s="92"/>
      <c r="N43" s="93">
        <f>MAX(N8:N39)</f>
        <v>12.1309</v>
      </c>
      <c r="O43" s="92"/>
      <c r="P43" s="93">
        <f>MAX(P8:P39)</f>
        <v>9.6952999999999996</v>
      </c>
      <c r="Q43" s="92"/>
      <c r="R43" s="93">
        <f>MAX(R8:R39)</f>
        <v>9.8346</v>
      </c>
      <c r="S43" s="94"/>
    </row>
    <row r="44" spans="1:19" x14ac:dyDescent="0.3">
      <c r="A44" s="112" t="s">
        <v>433</v>
      </c>
    </row>
    <row r="45" spans="1:19" x14ac:dyDescent="0.3">
      <c r="A45" s="14" t="s">
        <v>340</v>
      </c>
    </row>
  </sheetData>
  <sheetProtection algorithmName="SHA-512" hashValue="v9f2OUClWCQeSZNqpLY3K9s8ni43qwLemW2CKErwkWs9qTF2rMRIvKu3C1NM3i/ABH2xkd16yA8NdC59GFhD+g==" saltValue="dvcxK7rPZosPTjyJ2eaOAQ=="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xr:uid="{00000000-0004-0000-0800-000000000000}"/>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9E0E2-62B9-4EBB-8FF6-CCE8ED55F4B0}">
  <sheetPr codeName="Sheet59"/>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1672</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1370</v>
      </c>
      <c r="B8" s="64">
        <f>VLOOKUP($A8,'Return Data'!$B$7:$R$2700,3,0)</f>
        <v>44174</v>
      </c>
      <c r="C8" s="65">
        <f>VLOOKUP($A8,'Return Data'!$B$7:$R$2700,4,0)</f>
        <v>1102.5074</v>
      </c>
      <c r="D8" s="65">
        <f>VLOOKUP($A8,'Return Data'!$B$7:$R$2700,5,0)</f>
        <v>3.109</v>
      </c>
      <c r="E8" s="66">
        <f t="shared" ref="E8:E37" si="0">RANK(D8,D$8:D$37,0)</f>
        <v>9</v>
      </c>
      <c r="F8" s="65">
        <f>VLOOKUP($A8,'Return Data'!$B$7:$R$2700,6,0)</f>
        <v>3.0045999999999999</v>
      </c>
      <c r="G8" s="66">
        <f t="shared" ref="G8:G37" si="1">RANK(F8,F$8:F$37,0)</f>
        <v>21</v>
      </c>
      <c r="H8" s="65">
        <f>VLOOKUP($A8,'Return Data'!$B$7:$R$2700,7,0)</f>
        <v>2.9420000000000002</v>
      </c>
      <c r="I8" s="66">
        <f t="shared" ref="I8:I37" si="2">RANK(H8,H$8:H$37,0)</f>
        <v>18</v>
      </c>
      <c r="J8" s="65">
        <f>VLOOKUP($A8,'Return Data'!$B$7:$R$2700,8,0)</f>
        <v>2.8612000000000002</v>
      </c>
      <c r="K8" s="66">
        <f t="shared" ref="K8:K37" si="3">RANK(J8,J$8:J$37,0)</f>
        <v>18</v>
      </c>
      <c r="L8" s="65">
        <f>VLOOKUP($A8,'Return Data'!$B$7:$R$2700,9,0)</f>
        <v>2.7195999999999998</v>
      </c>
      <c r="M8" s="66">
        <f t="shared" ref="M8:M37" si="4">RANK(L8,L$8:L$37,0)</f>
        <v>24</v>
      </c>
      <c r="N8" s="65">
        <f>VLOOKUP($A8,'Return Data'!$B$7:$R$2700,10,0)</f>
        <v>2.9579</v>
      </c>
      <c r="O8" s="66">
        <f t="shared" ref="O8:O37" si="5">RANK(N8,N$8:N$37,0)</f>
        <v>18</v>
      </c>
      <c r="P8" s="65">
        <f>VLOOKUP($A8,'Return Data'!$B$7:$R$2700,11,0)</f>
        <v>2.9874000000000001</v>
      </c>
      <c r="Q8" s="66">
        <f>RANK(P8,P$8:P$37,0)</f>
        <v>18</v>
      </c>
      <c r="R8" s="65">
        <f>VLOOKUP($A8,'Return Data'!$B$7:$R$2700,12,0)</f>
        <v>3.0171999999999999</v>
      </c>
      <c r="S8" s="66">
        <f>RANK(R8,R$8:R$37,0)</f>
        <v>19</v>
      </c>
      <c r="T8" s="65">
        <f>VLOOKUP($A8,'Return Data'!$B$7:$R$2700,13,0)</f>
        <v>3.4830000000000001</v>
      </c>
      <c r="U8" s="66">
        <f>RANK(T8,T$8:T$37,0)</f>
        <v>17</v>
      </c>
      <c r="V8" s="65">
        <f>VLOOKUP($A8,'Return Data'!$B$7:$R$2700,17,0)</f>
        <v>4.6424000000000003</v>
      </c>
      <c r="W8" s="66">
        <f t="shared" ref="W8" si="6">RANK(V8,V$8:V$37,0)</f>
        <v>3</v>
      </c>
      <c r="X8" s="65"/>
      <c r="Y8" s="66"/>
      <c r="Z8" s="65">
        <f>VLOOKUP($A8,'Return Data'!$B$7:$R$2700,16,0)</f>
        <v>4.7408000000000001</v>
      </c>
      <c r="AA8" s="67">
        <f t="shared" ref="AA8:AA37" si="7">RANK(Z8,Z$8:Z$37,0)</f>
        <v>6</v>
      </c>
    </row>
    <row r="9" spans="1:27" x14ac:dyDescent="0.3">
      <c r="A9" s="63" t="s">
        <v>1372</v>
      </c>
      <c r="B9" s="64">
        <f>VLOOKUP($A9,'Return Data'!$B$7:$R$2700,3,0)</f>
        <v>44174</v>
      </c>
      <c r="C9" s="65">
        <f>VLOOKUP($A9,'Return Data'!$B$7:$R$2700,4,0)</f>
        <v>1077.7071000000001</v>
      </c>
      <c r="D9" s="65">
        <f>VLOOKUP($A9,'Return Data'!$B$7:$R$2700,5,0)</f>
        <v>3.0958000000000001</v>
      </c>
      <c r="E9" s="66">
        <f t="shared" si="0"/>
        <v>16</v>
      </c>
      <c r="F9" s="65">
        <f>VLOOKUP($A9,'Return Data'!$B$7:$R$2700,6,0)</f>
        <v>3.0455000000000001</v>
      </c>
      <c r="G9" s="66">
        <f t="shared" si="1"/>
        <v>12</v>
      </c>
      <c r="H9" s="65">
        <f>VLOOKUP($A9,'Return Data'!$B$7:$R$2700,7,0)</f>
        <v>2.9723999999999999</v>
      </c>
      <c r="I9" s="66">
        <f t="shared" si="2"/>
        <v>11</v>
      </c>
      <c r="J9" s="65">
        <f>VLOOKUP($A9,'Return Data'!$B$7:$R$2700,8,0)</f>
        <v>2.8877999999999999</v>
      </c>
      <c r="K9" s="66">
        <f t="shared" si="3"/>
        <v>11</v>
      </c>
      <c r="L9" s="65">
        <f>VLOOKUP($A9,'Return Data'!$B$7:$R$2700,9,0)</f>
        <v>2.7751999999999999</v>
      </c>
      <c r="M9" s="66">
        <f t="shared" si="4"/>
        <v>14</v>
      </c>
      <c r="N9" s="65">
        <f>VLOOKUP($A9,'Return Data'!$B$7:$R$2700,10,0)</f>
        <v>2.9842</v>
      </c>
      <c r="O9" s="66">
        <f t="shared" si="5"/>
        <v>14</v>
      </c>
      <c r="P9" s="65">
        <f>VLOOKUP($A9,'Return Data'!$B$7:$R$2700,11,0)</f>
        <v>3.0236000000000001</v>
      </c>
      <c r="Q9" s="66">
        <f>RANK(P9,P$8:P$37,0)</f>
        <v>9</v>
      </c>
      <c r="R9" s="65">
        <f>VLOOKUP($A9,'Return Data'!$B$7:$R$2700,12,0)</f>
        <v>3.0550999999999999</v>
      </c>
      <c r="S9" s="66">
        <f>RANK(R9,R$8:R$37,0)</f>
        <v>14</v>
      </c>
      <c r="T9" s="65">
        <f>VLOOKUP($A9,'Return Data'!$B$7:$R$2700,13,0)</f>
        <v>3.5137999999999998</v>
      </c>
      <c r="U9" s="66">
        <f>RANK(T9,T$8:T$37,0)</f>
        <v>12</v>
      </c>
      <c r="V9" s="65"/>
      <c r="W9" s="66"/>
      <c r="X9" s="65"/>
      <c r="Y9" s="66"/>
      <c r="Z9" s="65">
        <f>VLOOKUP($A9,'Return Data'!$B$7:$R$2700,16,0)</f>
        <v>4.3954000000000004</v>
      </c>
      <c r="AA9" s="67">
        <f t="shared" si="7"/>
        <v>12</v>
      </c>
    </row>
    <row r="10" spans="1:27" x14ac:dyDescent="0.3">
      <c r="A10" s="63" t="s">
        <v>1374</v>
      </c>
      <c r="B10" s="64">
        <f>VLOOKUP($A10,'Return Data'!$B$7:$R$2700,3,0)</f>
        <v>44174</v>
      </c>
      <c r="C10" s="65">
        <f>VLOOKUP($A10,'Return Data'!$B$7:$R$2700,4,0)</f>
        <v>1070.7716</v>
      </c>
      <c r="D10" s="65">
        <f>VLOOKUP($A10,'Return Data'!$B$7:$R$2700,5,0)</f>
        <v>3.0851999999999999</v>
      </c>
      <c r="E10" s="66">
        <f t="shared" si="0"/>
        <v>20</v>
      </c>
      <c r="F10" s="65">
        <f>VLOOKUP($A10,'Return Data'!$B$7:$R$2700,6,0)</f>
        <v>3.0255000000000001</v>
      </c>
      <c r="G10" s="66">
        <f t="shared" si="1"/>
        <v>18</v>
      </c>
      <c r="H10" s="65">
        <f>VLOOKUP($A10,'Return Data'!$B$7:$R$2700,7,0)</f>
        <v>2.9550999999999998</v>
      </c>
      <c r="I10" s="66">
        <f t="shared" si="2"/>
        <v>16</v>
      </c>
      <c r="J10" s="65">
        <f>VLOOKUP($A10,'Return Data'!$B$7:$R$2700,8,0)</f>
        <v>2.8992</v>
      </c>
      <c r="K10" s="66">
        <f t="shared" si="3"/>
        <v>8</v>
      </c>
      <c r="L10" s="65">
        <f>VLOOKUP($A10,'Return Data'!$B$7:$R$2700,9,0)</f>
        <v>2.8412000000000002</v>
      </c>
      <c r="M10" s="66">
        <f t="shared" si="4"/>
        <v>7</v>
      </c>
      <c r="N10" s="65">
        <f>VLOOKUP($A10,'Return Data'!$B$7:$R$2700,10,0)</f>
        <v>3.0202</v>
      </c>
      <c r="O10" s="66">
        <f t="shared" si="5"/>
        <v>7</v>
      </c>
      <c r="P10" s="65">
        <f>VLOOKUP($A10,'Return Data'!$B$7:$R$2700,11,0)</f>
        <v>3.0384000000000002</v>
      </c>
      <c r="Q10" s="66">
        <f>RANK(P10,P$8:P$37,0)</f>
        <v>8</v>
      </c>
      <c r="R10" s="65">
        <f>VLOOKUP($A10,'Return Data'!$B$7:$R$2700,12,0)</f>
        <v>3.1015000000000001</v>
      </c>
      <c r="S10" s="66">
        <f>RANK(R10,R$8:R$37,0)</f>
        <v>7</v>
      </c>
      <c r="T10" s="65">
        <f>VLOOKUP($A10,'Return Data'!$B$7:$R$2700,13,0)</f>
        <v>3.5566</v>
      </c>
      <c r="U10" s="66">
        <f>RANK(T10,T$8:T$37,0)</f>
        <v>6</v>
      </c>
      <c r="V10" s="65"/>
      <c r="W10" s="66"/>
      <c r="X10" s="65"/>
      <c r="Y10" s="66"/>
      <c r="Z10" s="65">
        <f>VLOOKUP($A10,'Return Data'!$B$7:$R$2700,16,0)</f>
        <v>4.2804000000000002</v>
      </c>
      <c r="AA10" s="67">
        <f t="shared" si="7"/>
        <v>15</v>
      </c>
    </row>
    <row r="11" spans="1:27" x14ac:dyDescent="0.3">
      <c r="A11" s="63" t="s">
        <v>1376</v>
      </c>
      <c r="B11" s="64">
        <f>VLOOKUP($A11,'Return Data'!$B$7:$R$2700,3,0)</f>
        <v>44174</v>
      </c>
      <c r="C11" s="65">
        <f>VLOOKUP($A11,'Return Data'!$B$7:$R$2700,4,0)</f>
        <v>1073.1101000000001</v>
      </c>
      <c r="D11" s="65">
        <f>VLOOKUP($A11,'Return Data'!$B$7:$R$2700,5,0)</f>
        <v>3.0785</v>
      </c>
      <c r="E11" s="66">
        <f t="shared" si="0"/>
        <v>22</v>
      </c>
      <c r="F11" s="65">
        <f>VLOOKUP($A11,'Return Data'!$B$7:$R$2700,6,0)</f>
        <v>3.0756000000000001</v>
      </c>
      <c r="G11" s="66">
        <f t="shared" si="1"/>
        <v>4</v>
      </c>
      <c r="H11" s="65">
        <f>VLOOKUP($A11,'Return Data'!$B$7:$R$2700,7,0)</f>
        <v>2.9876</v>
      </c>
      <c r="I11" s="66">
        <f t="shared" si="2"/>
        <v>5</v>
      </c>
      <c r="J11" s="65">
        <f>VLOOKUP($A11,'Return Data'!$B$7:$R$2700,8,0)</f>
        <v>2.9634999999999998</v>
      </c>
      <c r="K11" s="66">
        <f t="shared" si="3"/>
        <v>2</v>
      </c>
      <c r="L11" s="65">
        <f>VLOOKUP($A11,'Return Data'!$B$7:$R$2700,9,0)</f>
        <v>2.9003999999999999</v>
      </c>
      <c r="M11" s="66">
        <f t="shared" si="4"/>
        <v>2</v>
      </c>
      <c r="N11" s="65">
        <f>VLOOKUP($A11,'Return Data'!$B$7:$R$2700,10,0)</f>
        <v>3.0105</v>
      </c>
      <c r="O11" s="66">
        <f t="shared" si="5"/>
        <v>8</v>
      </c>
      <c r="P11" s="65">
        <f>VLOOKUP($A11,'Return Data'!$B$7:$R$2700,11,0)</f>
        <v>3.0215000000000001</v>
      </c>
      <c r="Q11" s="66">
        <f>RANK(P11,P$8:P$37,0)</f>
        <v>11</v>
      </c>
      <c r="R11" s="65">
        <f>VLOOKUP($A11,'Return Data'!$B$7:$R$2700,12,0)</f>
        <v>3.09</v>
      </c>
      <c r="S11" s="66">
        <f>RANK(R11,R$8:R$37,0)</f>
        <v>9</v>
      </c>
      <c r="T11" s="65">
        <f>VLOOKUP($A11,'Return Data'!$B$7:$R$2700,13,0)</f>
        <v>3.5402999999999998</v>
      </c>
      <c r="U11" s="66">
        <f>RANK(T11,T$8:T$37,0)</f>
        <v>8</v>
      </c>
      <c r="V11" s="65"/>
      <c r="W11" s="66"/>
      <c r="X11" s="65"/>
      <c r="Y11" s="66"/>
      <c r="Z11" s="65">
        <f>VLOOKUP($A11,'Return Data'!$B$7:$R$2700,16,0)</f>
        <v>4.3205</v>
      </c>
      <c r="AA11" s="67">
        <f t="shared" si="7"/>
        <v>14</v>
      </c>
    </row>
    <row r="12" spans="1:27" x14ac:dyDescent="0.3">
      <c r="A12" s="63" t="s">
        <v>1378</v>
      </c>
      <c r="B12" s="64">
        <f>VLOOKUP($A12,'Return Data'!$B$7:$R$2700,3,0)</f>
        <v>44174</v>
      </c>
      <c r="C12" s="65">
        <f>VLOOKUP($A12,'Return Data'!$B$7:$R$2700,4,0)</f>
        <v>1030.9954</v>
      </c>
      <c r="D12" s="65">
        <f>VLOOKUP($A12,'Return Data'!$B$7:$R$2700,5,0)</f>
        <v>3.2078000000000002</v>
      </c>
      <c r="E12" s="66">
        <f t="shared" si="0"/>
        <v>1</v>
      </c>
      <c r="F12" s="65">
        <f>VLOOKUP($A12,'Return Data'!$B$7:$R$2700,6,0)</f>
        <v>3.1539999999999999</v>
      </c>
      <c r="G12" s="66">
        <f t="shared" si="1"/>
        <v>1</v>
      </c>
      <c r="H12" s="65">
        <f>VLOOKUP($A12,'Return Data'!$B$7:$R$2700,7,0)</f>
        <v>3.0808</v>
      </c>
      <c r="I12" s="66">
        <f t="shared" si="2"/>
        <v>1</v>
      </c>
      <c r="J12" s="65">
        <f>VLOOKUP($A12,'Return Data'!$B$7:$R$2700,8,0)</f>
        <v>2.9443000000000001</v>
      </c>
      <c r="K12" s="66">
        <f t="shared" si="3"/>
        <v>5</v>
      </c>
      <c r="L12" s="65">
        <f>VLOOKUP($A12,'Return Data'!$B$7:$R$2700,9,0)</f>
        <v>2.9518</v>
      </c>
      <c r="M12" s="66">
        <f t="shared" si="4"/>
        <v>1</v>
      </c>
      <c r="N12" s="65">
        <f>VLOOKUP($A12,'Return Data'!$B$7:$R$2700,10,0)</f>
        <v>3.121</v>
      </c>
      <c r="O12" s="66">
        <f t="shared" si="5"/>
        <v>1</v>
      </c>
      <c r="P12" s="65">
        <f>VLOOKUP($A12,'Return Data'!$B$7:$R$2700,11,0)</f>
        <v>3.1545000000000001</v>
      </c>
      <c r="Q12" s="66">
        <f t="shared" ref="Q12:Q37" si="8">RANK(P12,P$8:P$37,0)</f>
        <v>1</v>
      </c>
      <c r="R12" s="65">
        <f>VLOOKUP($A12,'Return Data'!$B$7:$R$2700,12,0)</f>
        <v>3.3334000000000001</v>
      </c>
      <c r="S12" s="66">
        <f t="shared" ref="S12" si="9">RANK(R12,R$8:R$37,0)</f>
        <v>1</v>
      </c>
      <c r="T12" s="65"/>
      <c r="U12" s="66"/>
      <c r="V12" s="65"/>
      <c r="W12" s="66"/>
      <c r="X12" s="65"/>
      <c r="Y12" s="66"/>
      <c r="Z12" s="65">
        <f>VLOOKUP($A12,'Return Data'!$B$7:$R$2700,16,0)</f>
        <v>3.5649000000000002</v>
      </c>
      <c r="AA12" s="67">
        <f t="shared" si="7"/>
        <v>28</v>
      </c>
    </row>
    <row r="13" spans="1:27" x14ac:dyDescent="0.3">
      <c r="A13" s="63" t="s">
        <v>1380</v>
      </c>
      <c r="B13" s="64">
        <f>VLOOKUP($A13,'Return Data'!$B$7:$R$2700,3,0)</f>
        <v>44174</v>
      </c>
      <c r="C13" s="65">
        <f>VLOOKUP($A13,'Return Data'!$B$7:$R$2700,4,0)</f>
        <v>1055.9215999999999</v>
      </c>
      <c r="D13" s="65">
        <f>VLOOKUP($A13,'Return Data'!$B$7:$R$2700,5,0)</f>
        <v>3.0871</v>
      </c>
      <c r="E13" s="66">
        <f t="shared" si="0"/>
        <v>19</v>
      </c>
      <c r="F13" s="65">
        <f>VLOOKUP($A13,'Return Data'!$B$7:$R$2700,6,0)</f>
        <v>3.0173000000000001</v>
      </c>
      <c r="G13" s="66">
        <f t="shared" si="1"/>
        <v>19</v>
      </c>
      <c r="H13" s="65">
        <f>VLOOKUP($A13,'Return Data'!$B$7:$R$2700,7,0)</f>
        <v>2.9438</v>
      </c>
      <c r="I13" s="66">
        <f t="shared" si="2"/>
        <v>17</v>
      </c>
      <c r="J13" s="65">
        <f>VLOOKUP($A13,'Return Data'!$B$7:$R$2700,8,0)</f>
        <v>2.8498999999999999</v>
      </c>
      <c r="K13" s="66">
        <f t="shared" si="3"/>
        <v>21</v>
      </c>
      <c r="L13" s="65">
        <f>VLOOKUP($A13,'Return Data'!$B$7:$R$2700,9,0)</f>
        <v>2.8090000000000002</v>
      </c>
      <c r="M13" s="66">
        <f t="shared" si="4"/>
        <v>11</v>
      </c>
      <c r="N13" s="65">
        <f>VLOOKUP($A13,'Return Data'!$B$7:$R$2700,10,0)</f>
        <v>2.9843999999999999</v>
      </c>
      <c r="O13" s="66">
        <f t="shared" si="5"/>
        <v>13</v>
      </c>
      <c r="P13" s="65">
        <f>VLOOKUP($A13,'Return Data'!$B$7:$R$2700,11,0)</f>
        <v>3.0215999999999998</v>
      </c>
      <c r="Q13" s="66">
        <f t="shared" si="8"/>
        <v>10</v>
      </c>
      <c r="R13" s="65">
        <f>VLOOKUP($A13,'Return Data'!$B$7:$R$2700,12,0)</f>
        <v>3.1213000000000002</v>
      </c>
      <c r="S13" s="66">
        <f t="shared" ref="S13:S37" si="10">RANK(R13,R$8:R$37,0)</f>
        <v>6</v>
      </c>
      <c r="T13" s="65">
        <f>VLOOKUP($A13,'Return Data'!$B$7:$R$2700,13,0)</f>
        <v>3.5640999999999998</v>
      </c>
      <c r="U13" s="66">
        <f t="shared" ref="U13:U37" si="11">RANK(T13,T$8:T$37,0)</f>
        <v>5</v>
      </c>
      <c r="V13" s="65"/>
      <c r="W13" s="66"/>
      <c r="X13" s="65"/>
      <c r="Y13" s="66"/>
      <c r="Z13" s="65">
        <f>VLOOKUP($A13,'Return Data'!$B$7:$R$2700,16,0)</f>
        <v>4.0045000000000002</v>
      </c>
      <c r="AA13" s="67">
        <f t="shared" si="7"/>
        <v>21</v>
      </c>
    </row>
    <row r="14" spans="1:27" x14ac:dyDescent="0.3">
      <c r="A14" s="63" t="s">
        <v>1382</v>
      </c>
      <c r="B14" s="64">
        <f>VLOOKUP($A14,'Return Data'!$B$7:$R$2700,3,0)</f>
        <v>44174</v>
      </c>
      <c r="C14" s="65">
        <f>VLOOKUP($A14,'Return Data'!$B$7:$R$2700,4,0)</f>
        <v>1092.0091</v>
      </c>
      <c r="D14" s="65">
        <f>VLOOKUP($A14,'Return Data'!$B$7:$R$2700,5,0)</f>
        <v>3.1255000000000002</v>
      </c>
      <c r="E14" s="66">
        <f t="shared" si="0"/>
        <v>5</v>
      </c>
      <c r="F14" s="65">
        <f>VLOOKUP($A14,'Return Data'!$B$7:$R$2700,6,0)</f>
        <v>3.0657999999999999</v>
      </c>
      <c r="G14" s="66">
        <f t="shared" si="1"/>
        <v>5</v>
      </c>
      <c r="H14" s="65">
        <f>VLOOKUP($A14,'Return Data'!$B$7:$R$2700,7,0)</f>
        <v>2.9874999999999998</v>
      </c>
      <c r="I14" s="66">
        <f t="shared" si="2"/>
        <v>6</v>
      </c>
      <c r="J14" s="65">
        <f>VLOOKUP($A14,'Return Data'!$B$7:$R$2700,8,0)</f>
        <v>2.9342000000000001</v>
      </c>
      <c r="K14" s="66">
        <f t="shared" si="3"/>
        <v>6</v>
      </c>
      <c r="L14" s="65">
        <f>VLOOKUP($A14,'Return Data'!$B$7:$R$2700,9,0)</f>
        <v>2.8574999999999999</v>
      </c>
      <c r="M14" s="66">
        <f t="shared" si="4"/>
        <v>5</v>
      </c>
      <c r="N14" s="65">
        <f>VLOOKUP($A14,'Return Data'!$B$7:$R$2700,10,0)</f>
        <v>3.0284</v>
      </c>
      <c r="O14" s="66">
        <f t="shared" si="5"/>
        <v>6</v>
      </c>
      <c r="P14" s="65">
        <f>VLOOKUP($A14,'Return Data'!$B$7:$R$2700,11,0)</f>
        <v>3.0568</v>
      </c>
      <c r="Q14" s="66">
        <f t="shared" si="8"/>
        <v>7</v>
      </c>
      <c r="R14" s="65">
        <f>VLOOKUP($A14,'Return Data'!$B$7:$R$2700,12,0)</f>
        <v>3.2134999999999998</v>
      </c>
      <c r="S14" s="66">
        <f t="shared" si="10"/>
        <v>4</v>
      </c>
      <c r="T14" s="65">
        <f>VLOOKUP($A14,'Return Data'!$B$7:$R$2700,13,0)</f>
        <v>3.6494</v>
      </c>
      <c r="U14" s="66">
        <f t="shared" si="11"/>
        <v>3</v>
      </c>
      <c r="V14" s="65"/>
      <c r="W14" s="66"/>
      <c r="X14" s="65"/>
      <c r="Y14" s="66"/>
      <c r="Z14" s="65">
        <f>VLOOKUP($A14,'Return Data'!$B$7:$R$2700,16,0)</f>
        <v>4.6867999999999999</v>
      </c>
      <c r="AA14" s="67">
        <f t="shared" si="7"/>
        <v>7</v>
      </c>
    </row>
    <row r="15" spans="1:27" x14ac:dyDescent="0.3">
      <c r="A15" s="63" t="s">
        <v>1384</v>
      </c>
      <c r="B15" s="64">
        <f>VLOOKUP($A15,'Return Data'!$B$7:$R$2700,3,0)</f>
        <v>44174</v>
      </c>
      <c r="C15" s="65">
        <f>VLOOKUP($A15,'Return Data'!$B$7:$R$2700,4,0)</f>
        <v>1057.6675</v>
      </c>
      <c r="D15" s="65">
        <f>VLOOKUP($A15,'Return Data'!$B$7:$R$2700,5,0)</f>
        <v>3.1372</v>
      </c>
      <c r="E15" s="66">
        <f t="shared" si="0"/>
        <v>3</v>
      </c>
      <c r="F15" s="65">
        <f>VLOOKUP($A15,'Return Data'!$B$7:$R$2700,6,0)</f>
        <v>3.056</v>
      </c>
      <c r="G15" s="66">
        <f t="shared" si="1"/>
        <v>8</v>
      </c>
      <c r="H15" s="65">
        <f>VLOOKUP($A15,'Return Data'!$B$7:$R$2700,7,0)</f>
        <v>3.0129999999999999</v>
      </c>
      <c r="I15" s="66">
        <f t="shared" si="2"/>
        <v>3</v>
      </c>
      <c r="J15" s="65">
        <f>VLOOKUP($A15,'Return Data'!$B$7:$R$2700,8,0)</f>
        <v>2.9581</v>
      </c>
      <c r="K15" s="66">
        <f t="shared" si="3"/>
        <v>3</v>
      </c>
      <c r="L15" s="65">
        <f>VLOOKUP($A15,'Return Data'!$B$7:$R$2700,9,0)</f>
        <v>2.8696999999999999</v>
      </c>
      <c r="M15" s="66">
        <f t="shared" si="4"/>
        <v>4</v>
      </c>
      <c r="N15" s="65">
        <f>VLOOKUP($A15,'Return Data'!$B$7:$R$2700,10,0)</f>
        <v>3.1023000000000001</v>
      </c>
      <c r="O15" s="66">
        <f t="shared" si="5"/>
        <v>2</v>
      </c>
      <c r="P15" s="65">
        <f>VLOOKUP($A15,'Return Data'!$B$7:$R$2700,11,0)</f>
        <v>3.1133999999999999</v>
      </c>
      <c r="Q15" s="66">
        <f t="shared" si="8"/>
        <v>2</v>
      </c>
      <c r="R15" s="65">
        <f>VLOOKUP($A15,'Return Data'!$B$7:$R$2700,12,0)</f>
        <v>3.2515999999999998</v>
      </c>
      <c r="S15" s="66">
        <f t="shared" si="10"/>
        <v>2</v>
      </c>
      <c r="T15" s="65">
        <f>VLOOKUP($A15,'Return Data'!$B$7:$R$2700,13,0)</f>
        <v>3.7004999999999999</v>
      </c>
      <c r="U15" s="66">
        <f t="shared" si="11"/>
        <v>1</v>
      </c>
      <c r="V15" s="65"/>
      <c r="W15" s="66"/>
      <c r="X15" s="65"/>
      <c r="Y15" s="66"/>
      <c r="Z15" s="65">
        <f>VLOOKUP($A15,'Return Data'!$B$7:$R$2700,16,0)</f>
        <v>4.1322999999999999</v>
      </c>
      <c r="AA15" s="67">
        <f t="shared" si="7"/>
        <v>18</v>
      </c>
    </row>
    <row r="16" spans="1:27" x14ac:dyDescent="0.3">
      <c r="A16" s="63" t="s">
        <v>1387</v>
      </c>
      <c r="B16" s="64">
        <f>VLOOKUP($A16,'Return Data'!$B$7:$R$2700,3,0)</f>
        <v>44174</v>
      </c>
      <c r="C16" s="65">
        <f>VLOOKUP($A16,'Return Data'!$B$7:$R$2700,4,0)</f>
        <v>1065.7047</v>
      </c>
      <c r="D16" s="65">
        <f>VLOOKUP($A16,'Return Data'!$B$7:$R$2700,5,0)</f>
        <v>3.0587</v>
      </c>
      <c r="E16" s="66">
        <f t="shared" si="0"/>
        <v>26</v>
      </c>
      <c r="F16" s="65">
        <f>VLOOKUP($A16,'Return Data'!$B$7:$R$2700,6,0)</f>
        <v>2.9815999999999998</v>
      </c>
      <c r="G16" s="66">
        <f t="shared" si="1"/>
        <v>27</v>
      </c>
      <c r="H16" s="65">
        <f>VLOOKUP($A16,'Return Data'!$B$7:$R$2700,7,0)</f>
        <v>2.9148000000000001</v>
      </c>
      <c r="I16" s="66">
        <f t="shared" si="2"/>
        <v>27</v>
      </c>
      <c r="J16" s="65">
        <f>VLOOKUP($A16,'Return Data'!$B$7:$R$2700,8,0)</f>
        <v>2.7816000000000001</v>
      </c>
      <c r="K16" s="66">
        <f t="shared" si="3"/>
        <v>28</v>
      </c>
      <c r="L16" s="65">
        <f>VLOOKUP($A16,'Return Data'!$B$7:$R$2700,9,0)</f>
        <v>2.6717</v>
      </c>
      <c r="M16" s="66">
        <f t="shared" si="4"/>
        <v>28</v>
      </c>
      <c r="N16" s="65">
        <f>VLOOKUP($A16,'Return Data'!$B$7:$R$2700,10,0)</f>
        <v>2.9211999999999998</v>
      </c>
      <c r="O16" s="66">
        <f t="shared" si="5"/>
        <v>27</v>
      </c>
      <c r="P16" s="65">
        <f>VLOOKUP($A16,'Return Data'!$B$7:$R$2700,11,0)</f>
        <v>2.9445999999999999</v>
      </c>
      <c r="Q16" s="66">
        <f t="shared" si="8"/>
        <v>27</v>
      </c>
      <c r="R16" s="65">
        <f>VLOOKUP($A16,'Return Data'!$B$7:$R$2700,12,0)</f>
        <v>2.8910999999999998</v>
      </c>
      <c r="S16" s="66">
        <f t="shared" si="10"/>
        <v>30</v>
      </c>
      <c r="T16" s="65">
        <f>VLOOKUP($A16,'Return Data'!$B$7:$R$2700,13,0)</f>
        <v>3.3563000000000001</v>
      </c>
      <c r="U16" s="66">
        <f t="shared" si="11"/>
        <v>27</v>
      </c>
      <c r="V16" s="65"/>
      <c r="W16" s="66"/>
      <c r="X16" s="65"/>
      <c r="Y16" s="66"/>
      <c r="Z16" s="65">
        <f>VLOOKUP($A16,'Return Data'!$B$7:$R$2700,16,0)</f>
        <v>4.0788000000000002</v>
      </c>
      <c r="AA16" s="67">
        <f t="shared" si="7"/>
        <v>19</v>
      </c>
    </row>
    <row r="17" spans="1:27" x14ac:dyDescent="0.3">
      <c r="A17" s="63" t="s">
        <v>1389</v>
      </c>
      <c r="B17" s="64">
        <f>VLOOKUP($A17,'Return Data'!$B$7:$R$2700,3,0)</f>
        <v>44174</v>
      </c>
      <c r="C17" s="65">
        <f>VLOOKUP($A17,'Return Data'!$B$7:$R$2700,4,0)</f>
        <v>3029.7912999999999</v>
      </c>
      <c r="D17" s="65">
        <f>VLOOKUP($A17,'Return Data'!$B$7:$R$2700,5,0)</f>
        <v>3.1217000000000001</v>
      </c>
      <c r="E17" s="66">
        <f t="shared" si="0"/>
        <v>6</v>
      </c>
      <c r="F17" s="65">
        <f>VLOOKUP($A17,'Return Data'!$B$7:$R$2700,6,0)</f>
        <v>3.0491000000000001</v>
      </c>
      <c r="G17" s="66">
        <f t="shared" si="1"/>
        <v>10</v>
      </c>
      <c r="H17" s="65">
        <f>VLOOKUP($A17,'Return Data'!$B$7:$R$2700,7,0)</f>
        <v>2.9359999999999999</v>
      </c>
      <c r="I17" s="66">
        <f t="shared" si="2"/>
        <v>22</v>
      </c>
      <c r="J17" s="65">
        <f>VLOOKUP($A17,'Return Data'!$B$7:$R$2700,8,0)</f>
        <v>2.8668999999999998</v>
      </c>
      <c r="K17" s="66">
        <f t="shared" si="3"/>
        <v>17</v>
      </c>
      <c r="L17" s="65">
        <f>VLOOKUP($A17,'Return Data'!$B$7:$R$2700,9,0)</f>
        <v>2.7389000000000001</v>
      </c>
      <c r="M17" s="66">
        <f t="shared" si="4"/>
        <v>19</v>
      </c>
      <c r="N17" s="65">
        <f>VLOOKUP($A17,'Return Data'!$B$7:$R$2700,10,0)</f>
        <v>2.9377</v>
      </c>
      <c r="O17" s="66">
        <f t="shared" si="5"/>
        <v>25</v>
      </c>
      <c r="P17" s="65">
        <f>VLOOKUP($A17,'Return Data'!$B$7:$R$2700,11,0)</f>
        <v>2.9660000000000002</v>
      </c>
      <c r="Q17" s="66">
        <f t="shared" si="8"/>
        <v>25</v>
      </c>
      <c r="R17" s="65">
        <f>VLOOKUP($A17,'Return Data'!$B$7:$R$2700,12,0)</f>
        <v>2.9721000000000002</v>
      </c>
      <c r="S17" s="66">
        <f t="shared" si="10"/>
        <v>26</v>
      </c>
      <c r="T17" s="65">
        <f>VLOOKUP($A17,'Return Data'!$B$7:$R$2700,13,0)</f>
        <v>3.4394</v>
      </c>
      <c r="U17" s="66">
        <f t="shared" si="11"/>
        <v>22</v>
      </c>
      <c r="V17" s="65">
        <f>VLOOKUP($A17,'Return Data'!$B$7:$R$2700,17,0)</f>
        <v>4.5922000000000001</v>
      </c>
      <c r="W17" s="66">
        <f>RANK(V17,V$8:V$37,0)</f>
        <v>5</v>
      </c>
      <c r="X17" s="65">
        <f>VLOOKUP($A17,'Return Data'!$B$7:$R$2700,14,0)</f>
        <v>5.1140999999999996</v>
      </c>
      <c r="Y17" s="66">
        <f>RANK(X17,X$8:X$37,0)</f>
        <v>3</v>
      </c>
      <c r="Z17" s="65">
        <f>VLOOKUP($A17,'Return Data'!$B$7:$R$2700,16,0)</f>
        <v>6.4459</v>
      </c>
      <c r="AA17" s="67">
        <f t="shared" si="7"/>
        <v>4</v>
      </c>
    </row>
    <row r="18" spans="1:27" x14ac:dyDescent="0.3">
      <c r="A18" s="63" t="s">
        <v>1390</v>
      </c>
      <c r="B18" s="64">
        <f>VLOOKUP($A18,'Return Data'!$B$7:$R$2700,3,0)</f>
        <v>44174</v>
      </c>
      <c r="C18" s="65">
        <f>VLOOKUP($A18,'Return Data'!$B$7:$R$2700,4,0)</f>
        <v>1065.8978999999999</v>
      </c>
      <c r="D18" s="65">
        <f>VLOOKUP($A18,'Return Data'!$B$7:$R$2700,5,0)</f>
        <v>3.1267</v>
      </c>
      <c r="E18" s="66">
        <f t="shared" si="0"/>
        <v>4</v>
      </c>
      <c r="F18" s="65">
        <f>VLOOKUP($A18,'Return Data'!$B$7:$R$2700,6,0)</f>
        <v>3.0815000000000001</v>
      </c>
      <c r="G18" s="66">
        <f t="shared" si="1"/>
        <v>3</v>
      </c>
      <c r="H18" s="65">
        <f>VLOOKUP($A18,'Return Data'!$B$7:$R$2700,7,0)</f>
        <v>3.0044</v>
      </c>
      <c r="I18" s="66">
        <f t="shared" si="2"/>
        <v>4</v>
      </c>
      <c r="J18" s="65">
        <f>VLOOKUP($A18,'Return Data'!$B$7:$R$2700,8,0)</f>
        <v>2.8894000000000002</v>
      </c>
      <c r="K18" s="66">
        <f t="shared" si="3"/>
        <v>10</v>
      </c>
      <c r="L18" s="65">
        <f>VLOOKUP($A18,'Return Data'!$B$7:$R$2700,9,0)</f>
        <v>2.8102</v>
      </c>
      <c r="M18" s="66">
        <f t="shared" si="4"/>
        <v>10</v>
      </c>
      <c r="N18" s="65">
        <f>VLOOKUP($A18,'Return Data'!$B$7:$R$2700,10,0)</f>
        <v>3.0291999999999999</v>
      </c>
      <c r="O18" s="66">
        <f t="shared" si="5"/>
        <v>5</v>
      </c>
      <c r="P18" s="65">
        <f>VLOOKUP($A18,'Return Data'!$B$7:$R$2700,11,0)</f>
        <v>3.0634999999999999</v>
      </c>
      <c r="Q18" s="66">
        <f t="shared" si="8"/>
        <v>5</v>
      </c>
      <c r="R18" s="65">
        <f>VLOOKUP($A18,'Return Data'!$B$7:$R$2700,12,0)</f>
        <v>3.0973999999999999</v>
      </c>
      <c r="S18" s="66">
        <f t="shared" si="10"/>
        <v>8</v>
      </c>
      <c r="T18" s="65">
        <f>VLOOKUP($A18,'Return Data'!$B$7:$R$2700,13,0)</f>
        <v>3.5484</v>
      </c>
      <c r="U18" s="66">
        <f t="shared" si="11"/>
        <v>7</v>
      </c>
      <c r="V18" s="65"/>
      <c r="W18" s="66"/>
      <c r="X18" s="65"/>
      <c r="Y18" s="66"/>
      <c r="Z18" s="65">
        <f>VLOOKUP($A18,'Return Data'!$B$7:$R$2700,16,0)</f>
        <v>4.1829999999999998</v>
      </c>
      <c r="AA18" s="67">
        <f t="shared" si="7"/>
        <v>17</v>
      </c>
    </row>
    <row r="19" spans="1:27" x14ac:dyDescent="0.3">
      <c r="A19" s="63" t="s">
        <v>1393</v>
      </c>
      <c r="B19" s="64">
        <f>VLOOKUP($A19,'Return Data'!$B$7:$R$2700,3,0)</f>
        <v>44174</v>
      </c>
      <c r="C19" s="65">
        <f>VLOOKUP($A19,'Return Data'!$B$7:$R$2700,4,0)</f>
        <v>109.9522</v>
      </c>
      <c r="D19" s="65">
        <f>VLOOKUP($A19,'Return Data'!$B$7:$R$2700,5,0)</f>
        <v>3.1206999999999998</v>
      </c>
      <c r="E19" s="66">
        <f t="shared" si="0"/>
        <v>7</v>
      </c>
      <c r="F19" s="65">
        <f>VLOOKUP($A19,'Return Data'!$B$7:$R$2700,6,0)</f>
        <v>3.0327000000000002</v>
      </c>
      <c r="G19" s="66">
        <f t="shared" si="1"/>
        <v>15</v>
      </c>
      <c r="H19" s="65">
        <f>VLOOKUP($A19,'Return Data'!$B$7:$R$2700,7,0)</f>
        <v>2.9419</v>
      </c>
      <c r="I19" s="66">
        <f t="shared" si="2"/>
        <v>19</v>
      </c>
      <c r="J19" s="65">
        <f>VLOOKUP($A19,'Return Data'!$B$7:$R$2700,8,0)</f>
        <v>2.8532999999999999</v>
      </c>
      <c r="K19" s="66">
        <f t="shared" si="3"/>
        <v>19</v>
      </c>
      <c r="L19" s="65">
        <f>VLOOKUP($A19,'Return Data'!$B$7:$R$2700,9,0)</f>
        <v>2.7382</v>
      </c>
      <c r="M19" s="66">
        <f t="shared" si="4"/>
        <v>20</v>
      </c>
      <c r="N19" s="65">
        <f>VLOOKUP($A19,'Return Data'!$B$7:$R$2700,10,0)</f>
        <v>2.9571000000000001</v>
      </c>
      <c r="O19" s="66">
        <f t="shared" si="5"/>
        <v>20</v>
      </c>
      <c r="P19" s="65">
        <f>VLOOKUP($A19,'Return Data'!$B$7:$R$2700,11,0)</f>
        <v>2.9788999999999999</v>
      </c>
      <c r="Q19" s="66">
        <f t="shared" si="8"/>
        <v>22</v>
      </c>
      <c r="R19" s="65">
        <f>VLOOKUP($A19,'Return Data'!$B$7:$R$2700,12,0)</f>
        <v>2.9904999999999999</v>
      </c>
      <c r="S19" s="66">
        <f t="shared" si="10"/>
        <v>22</v>
      </c>
      <c r="T19" s="65">
        <f>VLOOKUP($A19,'Return Data'!$B$7:$R$2700,13,0)</f>
        <v>3.4523999999999999</v>
      </c>
      <c r="U19" s="66">
        <f t="shared" si="11"/>
        <v>21</v>
      </c>
      <c r="V19" s="65"/>
      <c r="W19" s="66"/>
      <c r="X19" s="65"/>
      <c r="Y19" s="66"/>
      <c r="Z19" s="65">
        <f>VLOOKUP($A19,'Return Data'!$B$7:$R$2700,16,0)</f>
        <v>4.6855000000000002</v>
      </c>
      <c r="AA19" s="67">
        <f t="shared" si="7"/>
        <v>8</v>
      </c>
    </row>
    <row r="20" spans="1:27" x14ac:dyDescent="0.3">
      <c r="A20" s="63" t="s">
        <v>1394</v>
      </c>
      <c r="B20" s="64">
        <f>VLOOKUP($A20,'Return Data'!$B$7:$R$2700,3,0)</f>
        <v>44174</v>
      </c>
      <c r="C20" s="65">
        <f>VLOOKUP($A20,'Return Data'!$B$7:$R$2700,4,0)</f>
        <v>1087.7402</v>
      </c>
      <c r="D20" s="65">
        <f>VLOOKUP($A20,'Return Data'!$B$7:$R$2700,5,0)</f>
        <v>3.0908000000000002</v>
      </c>
      <c r="E20" s="66">
        <f t="shared" si="0"/>
        <v>18</v>
      </c>
      <c r="F20" s="65">
        <f>VLOOKUP($A20,'Return Data'!$B$7:$R$2700,6,0)</f>
        <v>3.0566</v>
      </c>
      <c r="G20" s="66">
        <f t="shared" si="1"/>
        <v>7</v>
      </c>
      <c r="H20" s="65">
        <f>VLOOKUP($A20,'Return Data'!$B$7:$R$2700,7,0)</f>
        <v>2.9607999999999999</v>
      </c>
      <c r="I20" s="66">
        <f t="shared" si="2"/>
        <v>15</v>
      </c>
      <c r="J20" s="65">
        <f>VLOOKUP($A20,'Return Data'!$B$7:$R$2700,8,0)</f>
        <v>2.8521999999999998</v>
      </c>
      <c r="K20" s="66">
        <f t="shared" si="3"/>
        <v>20</v>
      </c>
      <c r="L20" s="65">
        <f>VLOOKUP($A20,'Return Data'!$B$7:$R$2700,9,0)</f>
        <v>2.7355999999999998</v>
      </c>
      <c r="M20" s="66">
        <f t="shared" si="4"/>
        <v>21</v>
      </c>
      <c r="N20" s="65">
        <f>VLOOKUP($A20,'Return Data'!$B$7:$R$2700,10,0)</f>
        <v>2.9725999999999999</v>
      </c>
      <c r="O20" s="66">
        <f t="shared" si="5"/>
        <v>16</v>
      </c>
      <c r="P20" s="65">
        <f>VLOOKUP($A20,'Return Data'!$B$7:$R$2700,11,0)</f>
        <v>2.9944999999999999</v>
      </c>
      <c r="Q20" s="66">
        <f t="shared" si="8"/>
        <v>16</v>
      </c>
      <c r="R20" s="65">
        <f>VLOOKUP($A20,'Return Data'!$B$7:$R$2700,12,0)</f>
        <v>2.9796</v>
      </c>
      <c r="S20" s="66">
        <f t="shared" si="10"/>
        <v>24</v>
      </c>
      <c r="T20" s="65">
        <f>VLOOKUP($A20,'Return Data'!$B$7:$R$2700,13,0)</f>
        <v>3.4617</v>
      </c>
      <c r="U20" s="66">
        <f t="shared" si="11"/>
        <v>20</v>
      </c>
      <c r="V20" s="65"/>
      <c r="W20" s="66"/>
      <c r="X20" s="65"/>
      <c r="Y20" s="66"/>
      <c r="Z20" s="65">
        <f>VLOOKUP($A20,'Return Data'!$B$7:$R$2700,16,0)</f>
        <v>4.5426000000000002</v>
      </c>
      <c r="AA20" s="67">
        <f t="shared" si="7"/>
        <v>10</v>
      </c>
    </row>
    <row r="21" spans="1:27" x14ac:dyDescent="0.3">
      <c r="A21" s="63" t="s">
        <v>1396</v>
      </c>
      <c r="B21" s="64">
        <f>VLOOKUP($A21,'Return Data'!$B$7:$R$2700,3,0)</f>
        <v>44174</v>
      </c>
      <c r="C21" s="65">
        <f>VLOOKUP($A21,'Return Data'!$B$7:$R$2700,4,0)</f>
        <v>1057.4901</v>
      </c>
      <c r="D21" s="65">
        <f>VLOOKUP($A21,'Return Data'!$B$7:$R$2700,5,0)</f>
        <v>3.0306999999999999</v>
      </c>
      <c r="E21" s="66">
        <f t="shared" si="0"/>
        <v>29</v>
      </c>
      <c r="F21" s="65">
        <f>VLOOKUP($A21,'Return Data'!$B$7:$R$2700,6,0)</f>
        <v>2.9771000000000001</v>
      </c>
      <c r="G21" s="66">
        <f t="shared" si="1"/>
        <v>28</v>
      </c>
      <c r="H21" s="65">
        <f>VLOOKUP($A21,'Return Data'!$B$7:$R$2700,7,0)</f>
        <v>2.9133</v>
      </c>
      <c r="I21" s="66">
        <f t="shared" si="2"/>
        <v>28</v>
      </c>
      <c r="J21" s="65">
        <f>VLOOKUP($A21,'Return Data'!$B$7:$R$2700,8,0)</f>
        <v>2.8170999999999999</v>
      </c>
      <c r="K21" s="66">
        <f t="shared" si="3"/>
        <v>25</v>
      </c>
      <c r="L21" s="65">
        <f>VLOOKUP($A21,'Return Data'!$B$7:$R$2700,9,0)</f>
        <v>2.7189000000000001</v>
      </c>
      <c r="M21" s="66">
        <f t="shared" si="4"/>
        <v>25</v>
      </c>
      <c r="N21" s="65">
        <f>VLOOKUP($A21,'Return Data'!$B$7:$R$2700,10,0)</f>
        <v>2.9135</v>
      </c>
      <c r="O21" s="66">
        <f t="shared" si="5"/>
        <v>28</v>
      </c>
      <c r="P21" s="65">
        <f>VLOOKUP($A21,'Return Data'!$B$7:$R$2700,11,0)</f>
        <v>2.9426999999999999</v>
      </c>
      <c r="Q21" s="66">
        <f t="shared" si="8"/>
        <v>28</v>
      </c>
      <c r="R21" s="65">
        <f>VLOOKUP($A21,'Return Data'!$B$7:$R$2700,12,0)</f>
        <v>2.9586000000000001</v>
      </c>
      <c r="S21" s="66">
        <f t="shared" si="10"/>
        <v>27</v>
      </c>
      <c r="T21" s="65">
        <f>VLOOKUP($A21,'Return Data'!$B$7:$R$2700,13,0)</f>
        <v>3.4203000000000001</v>
      </c>
      <c r="U21" s="66">
        <f t="shared" si="11"/>
        <v>25</v>
      </c>
      <c r="V21" s="65"/>
      <c r="W21" s="66"/>
      <c r="X21" s="65"/>
      <c r="Y21" s="66"/>
      <c r="Z21" s="65">
        <f>VLOOKUP($A21,'Return Data'!$B$7:$R$2700,16,0)</f>
        <v>4.0015999999999998</v>
      </c>
      <c r="AA21" s="67">
        <f t="shared" si="7"/>
        <v>22</v>
      </c>
    </row>
    <row r="22" spans="1:27" x14ac:dyDescent="0.3">
      <c r="A22" s="63" t="s">
        <v>1398</v>
      </c>
      <c r="B22" s="64">
        <f>VLOOKUP($A22,'Return Data'!$B$7:$R$2700,3,0)</f>
        <v>44174</v>
      </c>
      <c r="C22" s="65">
        <f>VLOOKUP($A22,'Return Data'!$B$7:$R$2700,4,0)</f>
        <v>1030.8128999999999</v>
      </c>
      <c r="D22" s="65">
        <f>VLOOKUP($A22,'Return Data'!$B$7:$R$2700,5,0)</f>
        <v>3.0667</v>
      </c>
      <c r="E22" s="66">
        <f t="shared" si="0"/>
        <v>23</v>
      </c>
      <c r="F22" s="65">
        <f>VLOOKUP($A22,'Return Data'!$B$7:$R$2700,6,0)</f>
        <v>2.9998999999999998</v>
      </c>
      <c r="G22" s="66">
        <f t="shared" si="1"/>
        <v>23</v>
      </c>
      <c r="H22" s="65">
        <f>VLOOKUP($A22,'Return Data'!$B$7:$R$2700,7,0)</f>
        <v>2.9386000000000001</v>
      </c>
      <c r="I22" s="66">
        <f t="shared" si="2"/>
        <v>21</v>
      </c>
      <c r="J22" s="65">
        <f>VLOOKUP($A22,'Return Data'!$B$7:$R$2700,8,0)</f>
        <v>2.8794</v>
      </c>
      <c r="K22" s="66">
        <f t="shared" si="3"/>
        <v>13</v>
      </c>
      <c r="L22" s="65">
        <f>VLOOKUP($A22,'Return Data'!$B$7:$R$2700,9,0)</f>
        <v>2.7820999999999998</v>
      </c>
      <c r="M22" s="66">
        <f t="shared" si="4"/>
        <v>13</v>
      </c>
      <c r="N22" s="65">
        <f>VLOOKUP($A22,'Return Data'!$B$7:$R$2700,10,0)</f>
        <v>2.9573</v>
      </c>
      <c r="O22" s="66">
        <f t="shared" si="5"/>
        <v>19</v>
      </c>
      <c r="P22" s="65">
        <f>VLOOKUP($A22,'Return Data'!$B$7:$R$2700,11,0)</f>
        <v>2.9763000000000002</v>
      </c>
      <c r="Q22" s="66">
        <f t="shared" si="8"/>
        <v>24</v>
      </c>
      <c r="R22" s="65">
        <f>VLOOKUP($A22,'Return Data'!$B$7:$R$2700,12,0)</f>
        <v>2.9796999999999998</v>
      </c>
      <c r="S22" s="66">
        <f t="shared" ref="S22" si="12">RANK(R22,R$8:R$37,0)</f>
        <v>23</v>
      </c>
      <c r="T22" s="65"/>
      <c r="U22" s="66"/>
      <c r="V22" s="65"/>
      <c r="W22" s="66"/>
      <c r="X22" s="65"/>
      <c r="Y22" s="66"/>
      <c r="Z22" s="65">
        <f>VLOOKUP($A22,'Return Data'!$B$7:$R$2700,16,0)</f>
        <v>3.3472</v>
      </c>
      <c r="AA22" s="67">
        <f t="shared" si="7"/>
        <v>30</v>
      </c>
    </row>
    <row r="23" spans="1:27" x14ac:dyDescent="0.3">
      <c r="A23" s="63" t="s">
        <v>1400</v>
      </c>
      <c r="B23" s="64">
        <f>VLOOKUP($A23,'Return Data'!$B$7:$R$2700,3,0)</f>
        <v>44174</v>
      </c>
      <c r="C23" s="65">
        <f>VLOOKUP($A23,'Return Data'!$B$7:$R$2700,4,0)</f>
        <v>1040.9929</v>
      </c>
      <c r="D23" s="65">
        <f>VLOOKUP($A23,'Return Data'!$B$7:$R$2700,5,0)</f>
        <v>3.0331999999999999</v>
      </c>
      <c r="E23" s="66">
        <f t="shared" si="0"/>
        <v>28</v>
      </c>
      <c r="F23" s="65">
        <f>VLOOKUP($A23,'Return Data'!$B$7:$R$2700,6,0)</f>
        <v>2.9542000000000002</v>
      </c>
      <c r="G23" s="66">
        <f t="shared" si="1"/>
        <v>29</v>
      </c>
      <c r="H23" s="65">
        <f>VLOOKUP($A23,'Return Data'!$B$7:$R$2700,7,0)</f>
        <v>2.8942999999999999</v>
      </c>
      <c r="I23" s="66">
        <f t="shared" si="2"/>
        <v>29</v>
      </c>
      <c r="J23" s="65">
        <f>VLOOKUP($A23,'Return Data'!$B$7:$R$2700,8,0)</f>
        <v>2.7778999999999998</v>
      </c>
      <c r="K23" s="66">
        <f t="shared" si="3"/>
        <v>29</v>
      </c>
      <c r="L23" s="65">
        <f>VLOOKUP($A23,'Return Data'!$B$7:$R$2700,9,0)</f>
        <v>2.6697000000000002</v>
      </c>
      <c r="M23" s="66">
        <f t="shared" si="4"/>
        <v>29</v>
      </c>
      <c r="N23" s="65">
        <f>VLOOKUP($A23,'Return Data'!$B$7:$R$2700,10,0)</f>
        <v>2.9022999999999999</v>
      </c>
      <c r="O23" s="66">
        <f t="shared" si="5"/>
        <v>29</v>
      </c>
      <c r="P23" s="65">
        <f>VLOOKUP($A23,'Return Data'!$B$7:$R$2700,11,0)</f>
        <v>2.9407999999999999</v>
      </c>
      <c r="Q23" s="66">
        <f t="shared" si="8"/>
        <v>29</v>
      </c>
      <c r="R23" s="65">
        <f>VLOOKUP($A23,'Return Data'!$B$7:$R$2700,12,0)</f>
        <v>2.9723999999999999</v>
      </c>
      <c r="S23" s="66">
        <f t="shared" si="10"/>
        <v>25</v>
      </c>
      <c r="T23" s="65">
        <f>VLOOKUP($A23,'Return Data'!$B$7:$R$2700,13,0)</f>
        <v>3.4390999999999998</v>
      </c>
      <c r="U23" s="66">
        <f t="shared" si="11"/>
        <v>23</v>
      </c>
      <c r="V23" s="65"/>
      <c r="W23" s="66"/>
      <c r="X23" s="65"/>
      <c r="Y23" s="66"/>
      <c r="Z23" s="65">
        <f>VLOOKUP($A23,'Return Data'!$B$7:$R$2700,16,0)</f>
        <v>3.6233</v>
      </c>
      <c r="AA23" s="67">
        <f t="shared" si="7"/>
        <v>27</v>
      </c>
    </row>
    <row r="24" spans="1:27" x14ac:dyDescent="0.3">
      <c r="A24" s="63" t="s">
        <v>1402</v>
      </c>
      <c r="B24" s="64">
        <f>VLOOKUP($A24,'Return Data'!$B$7:$R$2700,3,0)</f>
        <v>44174</v>
      </c>
      <c r="C24" s="65">
        <f>VLOOKUP($A24,'Return Data'!$B$7:$R$2700,4,0)</f>
        <v>1036.1256000000001</v>
      </c>
      <c r="D24" s="65">
        <f>VLOOKUP($A24,'Return Data'!$B$7:$R$2700,5,0)</f>
        <v>3.0931999999999999</v>
      </c>
      <c r="E24" s="66">
        <f t="shared" si="0"/>
        <v>17</v>
      </c>
      <c r="F24" s="65">
        <f>VLOOKUP($A24,'Return Data'!$B$7:$R$2700,6,0)</f>
        <v>3.0585</v>
      </c>
      <c r="G24" s="66">
        <f t="shared" si="1"/>
        <v>6</v>
      </c>
      <c r="H24" s="65">
        <f>VLOOKUP($A24,'Return Data'!$B$7:$R$2700,7,0)</f>
        <v>2.9864999999999999</v>
      </c>
      <c r="I24" s="66">
        <f t="shared" si="2"/>
        <v>7</v>
      </c>
      <c r="J24" s="65">
        <f>VLOOKUP($A24,'Return Data'!$B$7:$R$2700,8,0)</f>
        <v>2.9466000000000001</v>
      </c>
      <c r="K24" s="66">
        <f t="shared" si="3"/>
        <v>4</v>
      </c>
      <c r="L24" s="65">
        <f>VLOOKUP($A24,'Return Data'!$B$7:$R$2700,9,0)</f>
        <v>2.8521999999999998</v>
      </c>
      <c r="M24" s="66">
        <f t="shared" si="4"/>
        <v>6</v>
      </c>
      <c r="N24" s="65">
        <f>VLOOKUP($A24,'Return Data'!$B$7:$R$2700,10,0)</f>
        <v>2.9941</v>
      </c>
      <c r="O24" s="66">
        <f t="shared" si="5"/>
        <v>11</v>
      </c>
      <c r="P24" s="65">
        <f>VLOOKUP($A24,'Return Data'!$B$7:$R$2700,11,0)</f>
        <v>3.0144000000000002</v>
      </c>
      <c r="Q24" s="66">
        <f t="shared" si="8"/>
        <v>15</v>
      </c>
      <c r="R24" s="65">
        <f>VLOOKUP($A24,'Return Data'!$B$7:$R$2700,12,0)</f>
        <v>3.0667</v>
      </c>
      <c r="S24" s="66">
        <f t="shared" ref="S24" si="13">RANK(R24,R$8:R$37,0)</f>
        <v>11</v>
      </c>
      <c r="T24" s="65"/>
      <c r="U24" s="66"/>
      <c r="V24" s="65"/>
      <c r="W24" s="66"/>
      <c r="X24" s="65"/>
      <c r="Y24" s="66"/>
      <c r="Z24" s="65">
        <f>VLOOKUP($A24,'Return Data'!$B$7:$R$2700,16,0)</f>
        <v>3.5434000000000001</v>
      </c>
      <c r="AA24" s="67">
        <f t="shared" si="7"/>
        <v>29</v>
      </c>
    </row>
    <row r="25" spans="1:27" x14ac:dyDescent="0.3">
      <c r="A25" s="63" t="s">
        <v>1404</v>
      </c>
      <c r="B25" s="64">
        <f>VLOOKUP($A25,'Return Data'!$B$7:$R$2700,3,0)</f>
        <v>44174</v>
      </c>
      <c r="C25" s="65">
        <f>VLOOKUP($A25,'Return Data'!$B$7:$R$2700,4,0)</f>
        <v>1087.7280000000001</v>
      </c>
      <c r="D25" s="65">
        <f>VLOOKUP($A25,'Return Data'!$B$7:$R$2700,5,0)</f>
        <v>3.1076000000000001</v>
      </c>
      <c r="E25" s="66">
        <f t="shared" si="0"/>
        <v>11</v>
      </c>
      <c r="F25" s="65">
        <f>VLOOKUP($A25,'Return Data'!$B$7:$R$2700,6,0)</f>
        <v>3.0421</v>
      </c>
      <c r="G25" s="66">
        <f t="shared" si="1"/>
        <v>13</v>
      </c>
      <c r="H25" s="65">
        <f>VLOOKUP($A25,'Return Data'!$B$7:$R$2700,7,0)</f>
        <v>2.9828999999999999</v>
      </c>
      <c r="I25" s="66">
        <f t="shared" si="2"/>
        <v>9</v>
      </c>
      <c r="J25" s="65">
        <f>VLOOKUP($A25,'Return Data'!$B$7:$R$2700,8,0)</f>
        <v>2.8799000000000001</v>
      </c>
      <c r="K25" s="66">
        <f t="shared" si="3"/>
        <v>12</v>
      </c>
      <c r="L25" s="65">
        <f>VLOOKUP($A25,'Return Data'!$B$7:$R$2700,9,0)</f>
        <v>2.7534999999999998</v>
      </c>
      <c r="M25" s="66">
        <f t="shared" si="4"/>
        <v>17</v>
      </c>
      <c r="N25" s="65">
        <f>VLOOKUP($A25,'Return Data'!$B$7:$R$2700,10,0)</f>
        <v>2.9689000000000001</v>
      </c>
      <c r="O25" s="66">
        <f t="shared" si="5"/>
        <v>17</v>
      </c>
      <c r="P25" s="65">
        <f>VLOOKUP($A25,'Return Data'!$B$7:$R$2700,11,0)</f>
        <v>2.9784000000000002</v>
      </c>
      <c r="Q25" s="66">
        <f t="shared" si="8"/>
        <v>23</v>
      </c>
      <c r="R25" s="65">
        <f>VLOOKUP($A25,'Return Data'!$B$7:$R$2700,12,0)</f>
        <v>2.9910999999999999</v>
      </c>
      <c r="S25" s="66">
        <f t="shared" si="10"/>
        <v>21</v>
      </c>
      <c r="T25" s="65">
        <f>VLOOKUP($A25,'Return Data'!$B$7:$R$2700,13,0)</f>
        <v>3.4634999999999998</v>
      </c>
      <c r="U25" s="66">
        <f t="shared" si="11"/>
        <v>19</v>
      </c>
      <c r="V25" s="65"/>
      <c r="W25" s="66"/>
      <c r="X25" s="65"/>
      <c r="Y25" s="66"/>
      <c r="Z25" s="65">
        <f>VLOOKUP($A25,'Return Data'!$B$7:$R$2700,16,0)</f>
        <v>4.5218999999999996</v>
      </c>
      <c r="AA25" s="67">
        <f t="shared" si="7"/>
        <v>11</v>
      </c>
    </row>
    <row r="26" spans="1:27" x14ac:dyDescent="0.3">
      <c r="A26" s="63" t="s">
        <v>1406</v>
      </c>
      <c r="B26" s="64">
        <f>VLOOKUP($A26,'Return Data'!$B$7:$R$2700,3,0)</f>
        <v>44174</v>
      </c>
      <c r="C26" s="65">
        <f>VLOOKUP($A26,'Return Data'!$B$7:$R$2700,4,0)</f>
        <v>2651.1055000000001</v>
      </c>
      <c r="D26" s="65">
        <f>VLOOKUP($A26,'Return Data'!$B$7:$R$2700,5,0)</f>
        <v>3.0451999999999999</v>
      </c>
      <c r="E26" s="66">
        <f t="shared" si="0"/>
        <v>27</v>
      </c>
      <c r="F26" s="65">
        <f>VLOOKUP($A26,'Return Data'!$B$7:$R$2700,6,0)</f>
        <v>2.9899</v>
      </c>
      <c r="G26" s="66">
        <f t="shared" si="1"/>
        <v>25</v>
      </c>
      <c r="H26" s="65">
        <f>VLOOKUP($A26,'Return Data'!$B$7:$R$2700,7,0)</f>
        <v>2.9157999999999999</v>
      </c>
      <c r="I26" s="66">
        <f t="shared" si="2"/>
        <v>26</v>
      </c>
      <c r="J26" s="65">
        <f>VLOOKUP($A26,'Return Data'!$B$7:$R$2700,8,0)</f>
        <v>2.7949000000000002</v>
      </c>
      <c r="K26" s="66">
        <f t="shared" si="3"/>
        <v>27</v>
      </c>
      <c r="L26" s="65">
        <f>VLOOKUP($A26,'Return Data'!$B$7:$R$2700,9,0)</f>
        <v>2.7122999999999999</v>
      </c>
      <c r="M26" s="66">
        <f t="shared" si="4"/>
        <v>26</v>
      </c>
      <c r="N26" s="65">
        <f>VLOOKUP($A26,'Return Data'!$B$7:$R$2700,10,0)</f>
        <v>2.9523999999999999</v>
      </c>
      <c r="O26" s="66">
        <f t="shared" si="5"/>
        <v>23</v>
      </c>
      <c r="P26" s="65">
        <f>VLOOKUP($A26,'Return Data'!$B$7:$R$2700,11,0)</f>
        <v>2.9910999999999999</v>
      </c>
      <c r="Q26" s="66">
        <f t="shared" si="8"/>
        <v>17</v>
      </c>
      <c r="R26" s="65">
        <f>VLOOKUP($A26,'Return Data'!$B$7:$R$2700,12,0)</f>
        <v>3.0312999999999999</v>
      </c>
      <c r="S26" s="66">
        <f t="shared" si="10"/>
        <v>17</v>
      </c>
      <c r="T26" s="65">
        <f>VLOOKUP($A26,'Return Data'!$B$7:$R$2700,13,0)</f>
        <v>3.5007999999999999</v>
      </c>
      <c r="U26" s="66">
        <f t="shared" si="11"/>
        <v>14</v>
      </c>
      <c r="V26" s="65">
        <f>VLOOKUP($A26,'Return Data'!$B$7:$R$2700,17,0)</f>
        <v>4.6501999999999999</v>
      </c>
      <c r="W26" s="66">
        <f t="shared" ref="W26:W36" si="14">RANK(V26,V$8:V$37,0)</f>
        <v>2</v>
      </c>
      <c r="X26" s="65">
        <f>VLOOKUP($A26,'Return Data'!$B$7:$R$2700,14,0)</f>
        <v>5.2115999999999998</v>
      </c>
      <c r="Y26" s="66">
        <f t="shared" ref="Y26:Y36" si="15">RANK(X26,X$8:X$37,0)</f>
        <v>1</v>
      </c>
      <c r="Z26" s="65">
        <f>VLOOKUP($A26,'Return Data'!$B$7:$R$2700,16,0)</f>
        <v>6.8829000000000002</v>
      </c>
      <c r="AA26" s="67">
        <f t="shared" si="7"/>
        <v>1</v>
      </c>
    </row>
    <row r="27" spans="1:27" x14ac:dyDescent="0.3">
      <c r="A27" s="63" t="s">
        <v>1408</v>
      </c>
      <c r="B27" s="64">
        <f>VLOOKUP($A27,'Return Data'!$B$7:$R$2700,3,0)</f>
        <v>44174</v>
      </c>
      <c r="C27" s="65">
        <f>VLOOKUP($A27,'Return Data'!$B$7:$R$2700,4,0)</f>
        <v>1056.6449</v>
      </c>
      <c r="D27" s="65">
        <f>VLOOKUP($A27,'Return Data'!$B$7:$R$2700,5,0)</f>
        <v>3.0988000000000002</v>
      </c>
      <c r="E27" s="66">
        <f t="shared" si="0"/>
        <v>13</v>
      </c>
      <c r="F27" s="65">
        <f>VLOOKUP($A27,'Return Data'!$B$7:$R$2700,6,0)</f>
        <v>3.0118</v>
      </c>
      <c r="G27" s="66">
        <f t="shared" si="1"/>
        <v>20</v>
      </c>
      <c r="H27" s="65">
        <f>VLOOKUP($A27,'Return Data'!$B$7:$R$2700,7,0)</f>
        <v>2.9418000000000002</v>
      </c>
      <c r="I27" s="66">
        <f t="shared" si="2"/>
        <v>20</v>
      </c>
      <c r="J27" s="65">
        <f>VLOOKUP($A27,'Return Data'!$B$7:$R$2700,8,0)</f>
        <v>2.8490000000000002</v>
      </c>
      <c r="K27" s="66">
        <f t="shared" si="3"/>
        <v>22</v>
      </c>
      <c r="L27" s="65">
        <f>VLOOKUP($A27,'Return Data'!$B$7:$R$2700,9,0)</f>
        <v>2.7231000000000001</v>
      </c>
      <c r="M27" s="66">
        <f t="shared" si="4"/>
        <v>23</v>
      </c>
      <c r="N27" s="65">
        <f>VLOOKUP($A27,'Return Data'!$B$7:$R$2700,10,0)</f>
        <v>2.9565000000000001</v>
      </c>
      <c r="O27" s="66">
        <f t="shared" si="5"/>
        <v>21</v>
      </c>
      <c r="P27" s="65">
        <f>VLOOKUP($A27,'Return Data'!$B$7:$R$2700,11,0)</f>
        <v>2.9792999999999998</v>
      </c>
      <c r="Q27" s="66">
        <f t="shared" si="8"/>
        <v>21</v>
      </c>
      <c r="R27" s="65">
        <f>VLOOKUP($A27,'Return Data'!$B$7:$R$2700,12,0)</f>
        <v>3.0223</v>
      </c>
      <c r="S27" s="66">
        <f t="shared" si="10"/>
        <v>18</v>
      </c>
      <c r="T27" s="65">
        <f>VLOOKUP($A27,'Return Data'!$B$7:$R$2700,13,0)</f>
        <v>3.5045000000000002</v>
      </c>
      <c r="U27" s="66">
        <f t="shared" si="11"/>
        <v>13</v>
      </c>
      <c r="V27" s="65"/>
      <c r="W27" s="66"/>
      <c r="X27" s="65"/>
      <c r="Y27" s="66"/>
      <c r="Z27" s="65">
        <f>VLOOKUP($A27,'Return Data'!$B$7:$R$2700,16,0)</f>
        <v>3.9809999999999999</v>
      </c>
      <c r="AA27" s="67">
        <f t="shared" si="7"/>
        <v>23</v>
      </c>
    </row>
    <row r="28" spans="1:27" x14ac:dyDescent="0.3">
      <c r="A28" s="63" t="s">
        <v>1410</v>
      </c>
      <c r="B28" s="64">
        <f>VLOOKUP($A28,'Return Data'!$B$7:$R$2700,3,0)</f>
        <v>44174</v>
      </c>
      <c r="C28" s="65">
        <f>VLOOKUP($A28,'Return Data'!$B$7:$R$2700,4,0)</f>
        <v>1054.9142999999999</v>
      </c>
      <c r="D28" s="65">
        <f>VLOOKUP($A28,'Return Data'!$B$7:$R$2700,5,0)</f>
        <v>3.1177000000000001</v>
      </c>
      <c r="E28" s="66">
        <f t="shared" si="0"/>
        <v>8</v>
      </c>
      <c r="F28" s="65">
        <f>VLOOKUP($A28,'Return Data'!$B$7:$R$2700,6,0)</f>
        <v>3.0259</v>
      </c>
      <c r="G28" s="66">
        <f t="shared" si="1"/>
        <v>17</v>
      </c>
      <c r="H28" s="65">
        <f>VLOOKUP($A28,'Return Data'!$B$7:$R$2700,7,0)</f>
        <v>2.9704000000000002</v>
      </c>
      <c r="I28" s="66">
        <f t="shared" si="2"/>
        <v>12</v>
      </c>
      <c r="J28" s="65">
        <f>VLOOKUP($A28,'Return Data'!$B$7:$R$2700,8,0)</f>
        <v>2.8784000000000001</v>
      </c>
      <c r="K28" s="66">
        <f t="shared" si="3"/>
        <v>14</v>
      </c>
      <c r="L28" s="65">
        <f>VLOOKUP($A28,'Return Data'!$B$7:$R$2700,9,0)</f>
        <v>2.7835999999999999</v>
      </c>
      <c r="M28" s="66">
        <f t="shared" si="4"/>
        <v>12</v>
      </c>
      <c r="N28" s="65">
        <f>VLOOKUP($A28,'Return Data'!$B$7:$R$2700,10,0)</f>
        <v>3.0043000000000002</v>
      </c>
      <c r="O28" s="66">
        <f t="shared" si="5"/>
        <v>9</v>
      </c>
      <c r="P28" s="65">
        <f>VLOOKUP($A28,'Return Data'!$B$7:$R$2700,11,0)</f>
        <v>3.0583999999999998</v>
      </c>
      <c r="Q28" s="66">
        <f t="shared" si="8"/>
        <v>6</v>
      </c>
      <c r="R28" s="65">
        <f>VLOOKUP($A28,'Return Data'!$B$7:$R$2700,12,0)</f>
        <v>3.0613999999999999</v>
      </c>
      <c r="S28" s="66">
        <f t="shared" si="10"/>
        <v>12</v>
      </c>
      <c r="T28" s="65">
        <f>VLOOKUP($A28,'Return Data'!$B$7:$R$2700,13,0)</f>
        <v>3.4874999999999998</v>
      </c>
      <c r="U28" s="66">
        <f t="shared" si="11"/>
        <v>16</v>
      </c>
      <c r="V28" s="65"/>
      <c r="W28" s="66"/>
      <c r="X28" s="65"/>
      <c r="Y28" s="66"/>
      <c r="Z28" s="65">
        <f>VLOOKUP($A28,'Return Data'!$B$7:$R$2700,16,0)</f>
        <v>3.9394999999999998</v>
      </c>
      <c r="AA28" s="67">
        <f t="shared" si="7"/>
        <v>24</v>
      </c>
    </row>
    <row r="29" spans="1:27" x14ac:dyDescent="0.3">
      <c r="A29" s="63" t="s">
        <v>1412</v>
      </c>
      <c r="B29" s="64">
        <f>VLOOKUP($A29,'Return Data'!$B$7:$R$2700,3,0)</f>
        <v>44174</v>
      </c>
      <c r="C29" s="65">
        <f>VLOOKUP($A29,'Return Data'!$B$7:$R$2700,4,0)</f>
        <v>1044.2204999999999</v>
      </c>
      <c r="D29" s="65">
        <f>VLOOKUP($A29,'Return Data'!$B$7:$R$2700,5,0)</f>
        <v>3.1916000000000002</v>
      </c>
      <c r="E29" s="66">
        <f t="shared" si="0"/>
        <v>2</v>
      </c>
      <c r="F29" s="65">
        <f>VLOOKUP($A29,'Return Data'!$B$7:$R$2700,6,0)</f>
        <v>3.0918999999999999</v>
      </c>
      <c r="G29" s="66">
        <f t="shared" si="1"/>
        <v>2</v>
      </c>
      <c r="H29" s="65">
        <f>VLOOKUP($A29,'Return Data'!$B$7:$R$2700,7,0)</f>
        <v>3.0228000000000002</v>
      </c>
      <c r="I29" s="66">
        <f t="shared" si="2"/>
        <v>2</v>
      </c>
      <c r="J29" s="65">
        <f>VLOOKUP($A29,'Return Data'!$B$7:$R$2700,8,0)</f>
        <v>2.8982000000000001</v>
      </c>
      <c r="K29" s="66">
        <f t="shared" si="3"/>
        <v>9</v>
      </c>
      <c r="L29" s="65">
        <f>VLOOKUP($A29,'Return Data'!$B$7:$R$2700,9,0)</f>
        <v>2.8153999999999999</v>
      </c>
      <c r="M29" s="66">
        <f t="shared" si="4"/>
        <v>9</v>
      </c>
      <c r="N29" s="65">
        <f>VLOOKUP($A29,'Return Data'!$B$7:$R$2700,10,0)</f>
        <v>3.0531999999999999</v>
      </c>
      <c r="O29" s="66">
        <f t="shared" si="5"/>
        <v>3</v>
      </c>
      <c r="P29" s="65">
        <f>VLOOKUP($A29,'Return Data'!$B$7:$R$2700,11,0)</f>
        <v>3.0872999999999999</v>
      </c>
      <c r="Q29" s="66">
        <f t="shared" si="8"/>
        <v>3</v>
      </c>
      <c r="R29" s="65">
        <f>VLOOKUP($A29,'Return Data'!$B$7:$R$2700,12,0)</f>
        <v>3.1857000000000002</v>
      </c>
      <c r="S29" s="66">
        <f t="shared" si="10"/>
        <v>5</v>
      </c>
      <c r="T29" s="65">
        <f>VLOOKUP($A29,'Return Data'!$B$7:$R$2700,13,0)</f>
        <v>3.6465999999999998</v>
      </c>
      <c r="U29" s="66">
        <f t="shared" ref="U29" si="16">RANK(T29,T$8:T$37,0)</f>
        <v>4</v>
      </c>
      <c r="V29" s="65"/>
      <c r="W29" s="66"/>
      <c r="X29" s="65"/>
      <c r="Y29" s="66"/>
      <c r="Z29" s="65">
        <f>VLOOKUP($A29,'Return Data'!$B$7:$R$2700,16,0)</f>
        <v>3.8228</v>
      </c>
      <c r="AA29" s="67">
        <f t="shared" si="7"/>
        <v>25</v>
      </c>
    </row>
    <row r="30" spans="1:27" x14ac:dyDescent="0.3">
      <c r="A30" s="63" t="s">
        <v>1414</v>
      </c>
      <c r="B30" s="64">
        <f>VLOOKUP($A30,'Return Data'!$B$7:$R$2700,3,0)</f>
        <v>44174</v>
      </c>
      <c r="C30" s="65">
        <f>VLOOKUP($A30,'Return Data'!$B$7:$R$2700,4,0)</f>
        <v>109.4512</v>
      </c>
      <c r="D30" s="65">
        <f>VLOOKUP($A30,'Return Data'!$B$7:$R$2700,5,0)</f>
        <v>3.1015999999999999</v>
      </c>
      <c r="E30" s="66">
        <f t="shared" si="0"/>
        <v>12</v>
      </c>
      <c r="F30" s="65">
        <f>VLOOKUP($A30,'Return Data'!$B$7:$R$2700,6,0)</f>
        <v>3.0466000000000002</v>
      </c>
      <c r="G30" s="66">
        <f t="shared" si="1"/>
        <v>11</v>
      </c>
      <c r="H30" s="65">
        <f>VLOOKUP($A30,'Return Data'!$B$7:$R$2700,7,0)</f>
        <v>2.9649000000000001</v>
      </c>
      <c r="I30" s="66">
        <f t="shared" si="2"/>
        <v>13</v>
      </c>
      <c r="J30" s="65">
        <f>VLOOKUP($A30,'Return Data'!$B$7:$R$2700,8,0)</f>
        <v>2.9020999999999999</v>
      </c>
      <c r="K30" s="66">
        <f t="shared" si="3"/>
        <v>7</v>
      </c>
      <c r="L30" s="65">
        <f>VLOOKUP($A30,'Return Data'!$B$7:$R$2700,9,0)</f>
        <v>2.8267000000000002</v>
      </c>
      <c r="M30" s="66">
        <f t="shared" si="4"/>
        <v>8</v>
      </c>
      <c r="N30" s="65">
        <f>VLOOKUP($A30,'Return Data'!$B$7:$R$2700,10,0)</f>
        <v>2.9893999999999998</v>
      </c>
      <c r="O30" s="66">
        <f t="shared" si="5"/>
        <v>12</v>
      </c>
      <c r="P30" s="65">
        <f>VLOOKUP($A30,'Return Data'!$B$7:$R$2700,11,0)</f>
        <v>3.0156000000000001</v>
      </c>
      <c r="Q30" s="66">
        <f t="shared" si="8"/>
        <v>14</v>
      </c>
      <c r="R30" s="65">
        <f>VLOOKUP($A30,'Return Data'!$B$7:$R$2700,12,0)</f>
        <v>3.0728</v>
      </c>
      <c r="S30" s="66">
        <f t="shared" si="10"/>
        <v>10</v>
      </c>
      <c r="T30" s="65">
        <f>VLOOKUP($A30,'Return Data'!$B$7:$R$2700,13,0)</f>
        <v>3.5400999999999998</v>
      </c>
      <c r="U30" s="66">
        <f t="shared" si="11"/>
        <v>9</v>
      </c>
      <c r="V30" s="65"/>
      <c r="W30" s="66"/>
      <c r="X30" s="65"/>
      <c r="Y30" s="66"/>
      <c r="Z30" s="65">
        <f>VLOOKUP($A30,'Return Data'!$B$7:$R$2700,16,0)</f>
        <v>4.6712999999999996</v>
      </c>
      <c r="AA30" s="67">
        <f t="shared" si="7"/>
        <v>9</v>
      </c>
    </row>
    <row r="31" spans="1:27" x14ac:dyDescent="0.3">
      <c r="A31" s="63" t="s">
        <v>1416</v>
      </c>
      <c r="B31" s="64">
        <f>VLOOKUP($A31,'Return Data'!$B$7:$R$2700,3,0)</f>
        <v>44174</v>
      </c>
      <c r="C31" s="65">
        <f>VLOOKUP($A31,'Return Data'!$B$7:$R$2700,4,0)</f>
        <v>1051.9770000000001</v>
      </c>
      <c r="D31" s="65">
        <f>VLOOKUP($A31,'Return Data'!$B$7:$R$2700,5,0)</f>
        <v>3.0848</v>
      </c>
      <c r="E31" s="66">
        <f t="shared" si="0"/>
        <v>21</v>
      </c>
      <c r="F31" s="65">
        <f>VLOOKUP($A31,'Return Data'!$B$7:$R$2700,6,0)</f>
        <v>3.0506000000000002</v>
      </c>
      <c r="G31" s="66">
        <f t="shared" si="1"/>
        <v>9</v>
      </c>
      <c r="H31" s="65">
        <f>VLOOKUP($A31,'Return Data'!$B$7:$R$2700,7,0)</f>
        <v>2.9830999999999999</v>
      </c>
      <c r="I31" s="66">
        <f t="shared" si="2"/>
        <v>8</v>
      </c>
      <c r="J31" s="65">
        <f>VLOOKUP($A31,'Return Data'!$B$7:$R$2700,8,0)</f>
        <v>2.9746999999999999</v>
      </c>
      <c r="K31" s="66">
        <f t="shared" si="3"/>
        <v>1</v>
      </c>
      <c r="L31" s="65">
        <f>VLOOKUP($A31,'Return Data'!$B$7:$R$2700,9,0)</f>
        <v>2.9001000000000001</v>
      </c>
      <c r="M31" s="66">
        <f t="shared" si="4"/>
        <v>3</v>
      </c>
      <c r="N31" s="65">
        <f>VLOOKUP($A31,'Return Data'!$B$7:$R$2700,10,0)</f>
        <v>3.0432999999999999</v>
      </c>
      <c r="O31" s="66">
        <f t="shared" si="5"/>
        <v>4</v>
      </c>
      <c r="P31" s="65">
        <f>VLOOKUP($A31,'Return Data'!$B$7:$R$2700,11,0)</f>
        <v>3.0653000000000001</v>
      </c>
      <c r="Q31" s="66">
        <f t="shared" si="8"/>
        <v>4</v>
      </c>
      <c r="R31" s="65">
        <f>VLOOKUP($A31,'Return Data'!$B$7:$R$2700,12,0)</f>
        <v>3.2282000000000002</v>
      </c>
      <c r="S31" s="66">
        <f t="shared" si="10"/>
        <v>3</v>
      </c>
      <c r="T31" s="65">
        <f>VLOOKUP($A31,'Return Data'!$B$7:$R$2700,13,0)</f>
        <v>3.6682000000000001</v>
      </c>
      <c r="U31" s="66">
        <f t="shared" si="11"/>
        <v>2</v>
      </c>
      <c r="V31" s="65"/>
      <c r="W31" s="66"/>
      <c r="X31" s="65"/>
      <c r="Y31" s="66"/>
      <c r="Z31" s="65">
        <f>VLOOKUP($A31,'Return Data'!$B$7:$R$2700,16,0)</f>
        <v>4.0136000000000003</v>
      </c>
      <c r="AA31" s="67">
        <f t="shared" si="7"/>
        <v>20</v>
      </c>
    </row>
    <row r="32" spans="1:27" x14ac:dyDescent="0.3">
      <c r="A32" s="63" t="s">
        <v>1418</v>
      </c>
      <c r="B32" s="64">
        <f>VLOOKUP($A32,'Return Data'!$B$7:$R$2700,3,0)</f>
        <v>44174</v>
      </c>
      <c r="C32" s="65">
        <f>VLOOKUP($A32,'Return Data'!$B$7:$R$2700,4,0)</f>
        <v>3320.7422000000001</v>
      </c>
      <c r="D32" s="65">
        <f>VLOOKUP($A32,'Return Data'!$B$7:$R$2700,5,0)</f>
        <v>3.0988000000000002</v>
      </c>
      <c r="E32" s="66">
        <f t="shared" si="0"/>
        <v>13</v>
      </c>
      <c r="F32" s="65">
        <f>VLOOKUP($A32,'Return Data'!$B$7:$R$2700,6,0)</f>
        <v>3.0022000000000002</v>
      </c>
      <c r="G32" s="66">
        <f t="shared" si="1"/>
        <v>22</v>
      </c>
      <c r="H32" s="65">
        <f>VLOOKUP($A32,'Return Data'!$B$7:$R$2700,7,0)</f>
        <v>2.9243000000000001</v>
      </c>
      <c r="I32" s="66">
        <f t="shared" si="2"/>
        <v>24</v>
      </c>
      <c r="J32" s="65">
        <f>VLOOKUP($A32,'Return Data'!$B$7:$R$2700,8,0)</f>
        <v>2.8428</v>
      </c>
      <c r="K32" s="66">
        <f t="shared" si="3"/>
        <v>23</v>
      </c>
      <c r="L32" s="65">
        <f>VLOOKUP($A32,'Return Data'!$B$7:$R$2700,9,0)</f>
        <v>2.7250999999999999</v>
      </c>
      <c r="M32" s="66">
        <f t="shared" si="4"/>
        <v>22</v>
      </c>
      <c r="N32" s="65">
        <f>VLOOKUP($A32,'Return Data'!$B$7:$R$2700,10,0)</f>
        <v>2.9493999999999998</v>
      </c>
      <c r="O32" s="66">
        <f t="shared" si="5"/>
        <v>24</v>
      </c>
      <c r="P32" s="65">
        <f>VLOOKUP($A32,'Return Data'!$B$7:$R$2700,11,0)</f>
        <v>2.9799000000000002</v>
      </c>
      <c r="Q32" s="66">
        <f t="shared" si="8"/>
        <v>20</v>
      </c>
      <c r="R32" s="65">
        <f>VLOOKUP($A32,'Return Data'!$B$7:$R$2700,12,0)</f>
        <v>3.0087999999999999</v>
      </c>
      <c r="S32" s="66">
        <f t="shared" si="10"/>
        <v>20</v>
      </c>
      <c r="T32" s="65">
        <f>VLOOKUP($A32,'Return Data'!$B$7:$R$2700,13,0)</f>
        <v>3.4698000000000002</v>
      </c>
      <c r="U32" s="66">
        <f t="shared" si="11"/>
        <v>18</v>
      </c>
      <c r="V32" s="65">
        <f>VLOOKUP($A32,'Return Data'!$B$7:$R$2700,17,0)</f>
        <v>4.6176000000000004</v>
      </c>
      <c r="W32" s="66">
        <f t="shared" si="14"/>
        <v>4</v>
      </c>
      <c r="X32" s="65">
        <f>VLOOKUP($A32,'Return Data'!$B$7:$R$2700,14,0)</f>
        <v>5.1512000000000002</v>
      </c>
      <c r="Y32" s="66">
        <f t="shared" si="15"/>
        <v>2</v>
      </c>
      <c r="Z32" s="65">
        <f>VLOOKUP($A32,'Return Data'!$B$7:$R$2700,16,0)</f>
        <v>6.7660999999999998</v>
      </c>
      <c r="AA32" s="67">
        <f t="shared" si="7"/>
        <v>3</v>
      </c>
    </row>
    <row r="33" spans="1:27" x14ac:dyDescent="0.3">
      <c r="A33" s="63" t="s">
        <v>1420</v>
      </c>
      <c r="B33" s="64">
        <f>VLOOKUP($A33,'Return Data'!$B$7:$R$2700,3,0)</f>
        <v>44174</v>
      </c>
      <c r="C33" s="65">
        <f>VLOOKUP($A33,'Return Data'!$B$7:$R$2700,4,0)</f>
        <v>1084.3278</v>
      </c>
      <c r="D33" s="65">
        <f>VLOOKUP($A33,'Return Data'!$B$7:$R$2700,5,0)</f>
        <v>3.0634000000000001</v>
      </c>
      <c r="E33" s="66">
        <f t="shared" si="0"/>
        <v>24</v>
      </c>
      <c r="F33" s="65">
        <f>VLOOKUP($A33,'Return Data'!$B$7:$R$2700,6,0)</f>
        <v>2.9944000000000002</v>
      </c>
      <c r="G33" s="66">
        <f t="shared" si="1"/>
        <v>24</v>
      </c>
      <c r="H33" s="65">
        <f>VLOOKUP($A33,'Return Data'!$B$7:$R$2700,7,0)</f>
        <v>2.9205999999999999</v>
      </c>
      <c r="I33" s="66">
        <f t="shared" si="2"/>
        <v>25</v>
      </c>
      <c r="J33" s="65">
        <f>VLOOKUP($A33,'Return Data'!$B$7:$R$2700,8,0)</f>
        <v>2.8046000000000002</v>
      </c>
      <c r="K33" s="66">
        <f t="shared" si="3"/>
        <v>26</v>
      </c>
      <c r="L33" s="65">
        <f>VLOOKUP($A33,'Return Data'!$B$7:$R$2700,9,0)</f>
        <v>2.6999</v>
      </c>
      <c r="M33" s="66">
        <f t="shared" si="4"/>
        <v>27</v>
      </c>
      <c r="N33" s="65">
        <f>VLOOKUP($A33,'Return Data'!$B$7:$R$2700,10,0)</f>
        <v>2.9337</v>
      </c>
      <c r="O33" s="66">
        <f t="shared" si="5"/>
        <v>26</v>
      </c>
      <c r="P33" s="65">
        <f>VLOOKUP($A33,'Return Data'!$B$7:$R$2700,11,0)</f>
        <v>2.948</v>
      </c>
      <c r="Q33" s="66">
        <f t="shared" si="8"/>
        <v>26</v>
      </c>
      <c r="R33" s="65">
        <f>VLOOKUP($A33,'Return Data'!$B$7:$R$2700,12,0)</f>
        <v>3.0493000000000001</v>
      </c>
      <c r="S33" s="66">
        <f t="shared" si="10"/>
        <v>15</v>
      </c>
      <c r="T33" s="65">
        <f>VLOOKUP($A33,'Return Data'!$B$7:$R$2700,13,0)</f>
        <v>3.5255999999999998</v>
      </c>
      <c r="U33" s="66">
        <f t="shared" si="11"/>
        <v>10</v>
      </c>
      <c r="V33" s="65"/>
      <c r="W33" s="66"/>
      <c r="X33" s="65"/>
      <c r="Y33" s="66"/>
      <c r="Z33" s="65">
        <f>VLOOKUP($A33,'Return Data'!$B$7:$R$2700,16,0)</f>
        <v>4.8022999999999998</v>
      </c>
      <c r="AA33" s="67">
        <f t="shared" si="7"/>
        <v>5</v>
      </c>
    </row>
    <row r="34" spans="1:27" x14ac:dyDescent="0.3">
      <c r="A34" s="63" t="s">
        <v>1422</v>
      </c>
      <c r="B34" s="64">
        <f>VLOOKUP($A34,'Return Data'!$B$7:$R$2700,3,0)</f>
        <v>44174</v>
      </c>
      <c r="C34" s="65">
        <f>VLOOKUP($A34,'Return Data'!$B$7:$R$2700,4,0)</f>
        <v>1075.6597999999999</v>
      </c>
      <c r="D34" s="65">
        <f>VLOOKUP($A34,'Return Data'!$B$7:$R$2700,5,0)</f>
        <v>3.1084999999999998</v>
      </c>
      <c r="E34" s="66">
        <f t="shared" si="0"/>
        <v>10</v>
      </c>
      <c r="F34" s="65">
        <f>VLOOKUP($A34,'Return Data'!$B$7:$R$2700,6,0)</f>
        <v>3.04</v>
      </c>
      <c r="G34" s="66">
        <f t="shared" si="1"/>
        <v>14</v>
      </c>
      <c r="H34" s="65">
        <f>VLOOKUP($A34,'Return Data'!$B$7:$R$2700,7,0)</f>
        <v>2.9731999999999998</v>
      </c>
      <c r="I34" s="66">
        <f t="shared" si="2"/>
        <v>10</v>
      </c>
      <c r="J34" s="65">
        <f>VLOOKUP($A34,'Return Data'!$B$7:$R$2700,8,0)</f>
        <v>2.8721999999999999</v>
      </c>
      <c r="K34" s="66">
        <f t="shared" si="3"/>
        <v>15</v>
      </c>
      <c r="L34" s="65">
        <f>VLOOKUP($A34,'Return Data'!$B$7:$R$2700,9,0)</f>
        <v>2.7751000000000001</v>
      </c>
      <c r="M34" s="66">
        <f t="shared" si="4"/>
        <v>15</v>
      </c>
      <c r="N34" s="65">
        <f>VLOOKUP($A34,'Return Data'!$B$7:$R$2700,10,0)</f>
        <v>2.9956</v>
      </c>
      <c r="O34" s="66">
        <f t="shared" si="5"/>
        <v>10</v>
      </c>
      <c r="P34" s="65">
        <f>VLOOKUP($A34,'Return Data'!$B$7:$R$2700,11,0)</f>
        <v>3.02</v>
      </c>
      <c r="Q34" s="66">
        <f t="shared" si="8"/>
        <v>12</v>
      </c>
      <c r="R34" s="65">
        <f>VLOOKUP($A34,'Return Data'!$B$7:$R$2700,12,0)</f>
        <v>3.0331999999999999</v>
      </c>
      <c r="S34" s="66">
        <f t="shared" si="10"/>
        <v>16</v>
      </c>
      <c r="T34" s="65">
        <f>VLOOKUP($A34,'Return Data'!$B$7:$R$2700,13,0)</f>
        <v>3.4986000000000002</v>
      </c>
      <c r="U34" s="66">
        <f t="shared" si="11"/>
        <v>15</v>
      </c>
      <c r="V34" s="65"/>
      <c r="W34" s="66"/>
      <c r="X34" s="65"/>
      <c r="Y34" s="66"/>
      <c r="Z34" s="65">
        <f>VLOOKUP($A34,'Return Data'!$B$7:$R$2700,16,0)</f>
        <v>4.3452000000000002</v>
      </c>
      <c r="AA34" s="67">
        <f t="shared" si="7"/>
        <v>13</v>
      </c>
    </row>
    <row r="35" spans="1:27" x14ac:dyDescent="0.3">
      <c r="A35" s="63" t="s">
        <v>1424</v>
      </c>
      <c r="B35" s="64">
        <f>VLOOKUP($A35,'Return Data'!$B$7:$R$2700,3,0)</f>
        <v>44174</v>
      </c>
      <c r="C35" s="65">
        <f>VLOOKUP($A35,'Return Data'!$B$7:$R$2700,4,0)</f>
        <v>1073.7238</v>
      </c>
      <c r="D35" s="65">
        <f>VLOOKUP($A35,'Return Data'!$B$7:$R$2700,5,0)</f>
        <v>3.0596999999999999</v>
      </c>
      <c r="E35" s="66">
        <f t="shared" si="0"/>
        <v>25</v>
      </c>
      <c r="F35" s="65">
        <f>VLOOKUP($A35,'Return Data'!$B$7:$R$2700,6,0)</f>
        <v>2.9887999999999999</v>
      </c>
      <c r="G35" s="66">
        <f t="shared" si="1"/>
        <v>26</v>
      </c>
      <c r="H35" s="65">
        <f>VLOOKUP($A35,'Return Data'!$B$7:$R$2700,7,0)</f>
        <v>2.9275000000000002</v>
      </c>
      <c r="I35" s="66">
        <f t="shared" si="2"/>
        <v>23</v>
      </c>
      <c r="J35" s="65">
        <f>VLOOKUP($A35,'Return Data'!$B$7:$R$2700,8,0)</f>
        <v>2.8370000000000002</v>
      </c>
      <c r="K35" s="66">
        <f t="shared" si="3"/>
        <v>24</v>
      </c>
      <c r="L35" s="65">
        <f>VLOOKUP($A35,'Return Data'!$B$7:$R$2700,9,0)</f>
        <v>2.7503000000000002</v>
      </c>
      <c r="M35" s="66">
        <f t="shared" si="4"/>
        <v>18</v>
      </c>
      <c r="N35" s="65">
        <f>VLOOKUP($A35,'Return Data'!$B$7:$R$2700,10,0)</f>
        <v>2.9531999999999998</v>
      </c>
      <c r="O35" s="66">
        <f t="shared" si="5"/>
        <v>22</v>
      </c>
      <c r="P35" s="65">
        <f>VLOOKUP($A35,'Return Data'!$B$7:$R$2700,11,0)</f>
        <v>2.9834000000000001</v>
      </c>
      <c r="Q35" s="66">
        <f t="shared" si="8"/>
        <v>19</v>
      </c>
      <c r="R35" s="65">
        <f>VLOOKUP($A35,'Return Data'!$B$7:$R$2700,12,0)</f>
        <v>2.9565999999999999</v>
      </c>
      <c r="S35" s="66">
        <f t="shared" si="10"/>
        <v>28</v>
      </c>
      <c r="T35" s="65">
        <f>VLOOKUP($A35,'Return Data'!$B$7:$R$2700,13,0)</f>
        <v>3.4293</v>
      </c>
      <c r="U35" s="66">
        <f t="shared" si="11"/>
        <v>24</v>
      </c>
      <c r="V35" s="65"/>
      <c r="W35" s="66"/>
      <c r="X35" s="65"/>
      <c r="Y35" s="66"/>
      <c r="Z35" s="65">
        <f>VLOOKUP($A35,'Return Data'!$B$7:$R$2700,16,0)</f>
        <v>4.2455999999999996</v>
      </c>
      <c r="AA35" s="67">
        <f t="shared" si="7"/>
        <v>16</v>
      </c>
    </row>
    <row r="36" spans="1:27" x14ac:dyDescent="0.3">
      <c r="A36" s="63" t="s">
        <v>1426</v>
      </c>
      <c r="B36" s="64">
        <f>VLOOKUP($A36,'Return Data'!$B$7:$R$2700,3,0)</f>
        <v>44174</v>
      </c>
      <c r="C36" s="65">
        <f>VLOOKUP($A36,'Return Data'!$B$7:$R$2700,4,0)</f>
        <v>2791.4616000000001</v>
      </c>
      <c r="D36" s="65">
        <f>VLOOKUP($A36,'Return Data'!$B$7:$R$2700,5,0)</f>
        <v>3.0979000000000001</v>
      </c>
      <c r="E36" s="66">
        <f t="shared" si="0"/>
        <v>15</v>
      </c>
      <c r="F36" s="65">
        <f>VLOOKUP($A36,'Return Data'!$B$7:$R$2700,6,0)</f>
        <v>3.0268999999999999</v>
      </c>
      <c r="G36" s="66">
        <f t="shared" si="1"/>
        <v>16</v>
      </c>
      <c r="H36" s="65">
        <f>VLOOKUP($A36,'Return Data'!$B$7:$R$2700,7,0)</f>
        <v>2.9626999999999999</v>
      </c>
      <c r="I36" s="66">
        <f t="shared" si="2"/>
        <v>14</v>
      </c>
      <c r="J36" s="65">
        <f>VLOOKUP($A36,'Return Data'!$B$7:$R$2700,8,0)</f>
        <v>2.8708</v>
      </c>
      <c r="K36" s="66">
        <f t="shared" si="3"/>
        <v>16</v>
      </c>
      <c r="L36" s="65">
        <f>VLOOKUP($A36,'Return Data'!$B$7:$R$2700,9,0)</f>
        <v>2.7551999999999999</v>
      </c>
      <c r="M36" s="66">
        <f t="shared" si="4"/>
        <v>16</v>
      </c>
      <c r="N36" s="65">
        <f>VLOOKUP($A36,'Return Data'!$B$7:$R$2700,10,0)</f>
        <v>2.9830999999999999</v>
      </c>
      <c r="O36" s="66">
        <f t="shared" si="5"/>
        <v>15</v>
      </c>
      <c r="P36" s="65">
        <f>VLOOKUP($A36,'Return Data'!$B$7:$R$2700,11,0)</f>
        <v>3.0175999999999998</v>
      </c>
      <c r="Q36" s="66">
        <f t="shared" si="8"/>
        <v>13</v>
      </c>
      <c r="R36" s="65">
        <f>VLOOKUP($A36,'Return Data'!$B$7:$R$2700,12,0)</f>
        <v>3.0613000000000001</v>
      </c>
      <c r="S36" s="66">
        <f t="shared" si="10"/>
        <v>13</v>
      </c>
      <c r="T36" s="65">
        <f>VLOOKUP($A36,'Return Data'!$B$7:$R$2700,13,0)</f>
        <v>3.5207999999999999</v>
      </c>
      <c r="U36" s="66">
        <f t="shared" si="11"/>
        <v>11</v>
      </c>
      <c r="V36" s="65">
        <f>VLOOKUP($A36,'Return Data'!$B$7:$R$2700,17,0)</f>
        <v>4.6589</v>
      </c>
      <c r="W36" s="66">
        <f t="shared" si="14"/>
        <v>1</v>
      </c>
      <c r="X36" s="65">
        <f>VLOOKUP($A36,'Return Data'!$B$7:$R$2700,14,0)</f>
        <v>4.9474999999999998</v>
      </c>
      <c r="Y36" s="66">
        <f t="shared" si="15"/>
        <v>4</v>
      </c>
      <c r="Z36" s="65">
        <f>VLOOKUP($A36,'Return Data'!$B$7:$R$2700,16,0)</f>
        <v>6.8758999999999997</v>
      </c>
      <c r="AA36" s="67">
        <f t="shared" si="7"/>
        <v>2</v>
      </c>
    </row>
    <row r="37" spans="1:27" x14ac:dyDescent="0.3">
      <c r="A37" s="63" t="s">
        <v>1428</v>
      </c>
      <c r="B37" s="64">
        <f>VLOOKUP($A37,'Return Data'!$B$7:$R$2700,3,0)</f>
        <v>44174</v>
      </c>
      <c r="C37" s="65">
        <f>VLOOKUP($A37,'Return Data'!$B$7:$R$2700,4,0)</f>
        <v>1049.5722000000001</v>
      </c>
      <c r="D37" s="65">
        <f>VLOOKUP($A37,'Return Data'!$B$7:$R$2700,5,0)</f>
        <v>2.9944999999999999</v>
      </c>
      <c r="E37" s="66">
        <f t="shared" si="0"/>
        <v>30</v>
      </c>
      <c r="F37" s="65">
        <f>VLOOKUP($A37,'Return Data'!$B$7:$R$2700,6,0)</f>
        <v>2.9022000000000001</v>
      </c>
      <c r="G37" s="66">
        <f t="shared" si="1"/>
        <v>30</v>
      </c>
      <c r="H37" s="65">
        <f>VLOOKUP($A37,'Return Data'!$B$7:$R$2700,7,0)</f>
        <v>2.8447</v>
      </c>
      <c r="I37" s="66">
        <f t="shared" si="2"/>
        <v>30</v>
      </c>
      <c r="J37" s="65">
        <f>VLOOKUP($A37,'Return Data'!$B$7:$R$2700,8,0)</f>
        <v>2.7176</v>
      </c>
      <c r="K37" s="66">
        <f t="shared" si="3"/>
        <v>30</v>
      </c>
      <c r="L37" s="65">
        <f>VLOOKUP($A37,'Return Data'!$B$7:$R$2700,9,0)</f>
        <v>2.6092</v>
      </c>
      <c r="M37" s="66">
        <f t="shared" si="4"/>
        <v>30</v>
      </c>
      <c r="N37" s="65">
        <f>VLOOKUP($A37,'Return Data'!$B$7:$R$2700,10,0)</f>
        <v>2.8540000000000001</v>
      </c>
      <c r="O37" s="66">
        <f t="shared" si="5"/>
        <v>30</v>
      </c>
      <c r="P37" s="65">
        <f>VLOOKUP($A37,'Return Data'!$B$7:$R$2700,11,0)</f>
        <v>2.8637999999999999</v>
      </c>
      <c r="Q37" s="66">
        <f t="shared" si="8"/>
        <v>30</v>
      </c>
      <c r="R37" s="65">
        <f>VLOOKUP($A37,'Return Data'!$B$7:$R$2700,12,0)</f>
        <v>2.899</v>
      </c>
      <c r="S37" s="66">
        <f t="shared" si="10"/>
        <v>29</v>
      </c>
      <c r="T37" s="65">
        <f>VLOOKUP($A37,'Return Data'!$B$7:$R$2700,13,0)</f>
        <v>3.3589000000000002</v>
      </c>
      <c r="U37" s="66">
        <f t="shared" si="11"/>
        <v>26</v>
      </c>
      <c r="V37" s="65"/>
      <c r="W37" s="66"/>
      <c r="X37" s="65"/>
      <c r="Y37" s="66"/>
      <c r="Z37" s="65">
        <f>VLOOKUP($A37,'Return Data'!$B$7:$R$2700,16,0)</f>
        <v>3.7959000000000001</v>
      </c>
      <c r="AA37" s="67">
        <f t="shared" si="7"/>
        <v>26</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3.0946200000000004</v>
      </c>
      <c r="E39" s="74"/>
      <c r="F39" s="75">
        <f>AVERAGE(F8:F37)</f>
        <v>3.0282933333333331</v>
      </c>
      <c r="G39" s="74"/>
      <c r="H39" s="75">
        <f>AVERAGE(H8:H37)</f>
        <v>2.956916666666666</v>
      </c>
      <c r="I39" s="74"/>
      <c r="J39" s="75">
        <f>AVERAGE(J8:J37)</f>
        <v>2.8694933333333332</v>
      </c>
      <c r="K39" s="74"/>
      <c r="L39" s="75">
        <f>AVERAGE(L8:L37)</f>
        <v>2.775713333333333</v>
      </c>
      <c r="M39" s="74"/>
      <c r="N39" s="75">
        <f>AVERAGE(N8:N37)</f>
        <v>2.9810299999999992</v>
      </c>
      <c r="O39" s="74"/>
      <c r="P39" s="75">
        <f>AVERAGE(P8:P37)</f>
        <v>3.0075666666666674</v>
      </c>
      <c r="Q39" s="74"/>
      <c r="R39" s="75">
        <f>AVERAGE(R8:R37)</f>
        <v>3.056423333333333</v>
      </c>
      <c r="S39" s="74"/>
      <c r="T39" s="75">
        <f>AVERAGE(T8:T37)</f>
        <v>3.5088703703703694</v>
      </c>
      <c r="U39" s="74"/>
      <c r="V39" s="75">
        <f>AVERAGE(V8:V37)</f>
        <v>4.6322600000000005</v>
      </c>
      <c r="W39" s="74"/>
      <c r="X39" s="75">
        <f>AVERAGE(X8:X37)</f>
        <v>5.1060999999999996</v>
      </c>
      <c r="Y39" s="74"/>
      <c r="Z39" s="75">
        <f>AVERAGE(Z8:Z37)</f>
        <v>4.5080299999999998</v>
      </c>
      <c r="AA39" s="76"/>
    </row>
    <row r="40" spans="1:27" x14ac:dyDescent="0.3">
      <c r="A40" s="73" t="s">
        <v>28</v>
      </c>
      <c r="B40" s="74"/>
      <c r="C40" s="74"/>
      <c r="D40" s="75">
        <f>MIN(D8:D37)</f>
        <v>2.9944999999999999</v>
      </c>
      <c r="E40" s="74"/>
      <c r="F40" s="75">
        <f>MIN(F8:F37)</f>
        <v>2.9022000000000001</v>
      </c>
      <c r="G40" s="74"/>
      <c r="H40" s="75">
        <f>MIN(H8:H37)</f>
        <v>2.8447</v>
      </c>
      <c r="I40" s="74"/>
      <c r="J40" s="75">
        <f>MIN(J8:J37)</f>
        <v>2.7176</v>
      </c>
      <c r="K40" s="74"/>
      <c r="L40" s="75">
        <f>MIN(L8:L37)</f>
        <v>2.6092</v>
      </c>
      <c r="M40" s="74"/>
      <c r="N40" s="75">
        <f>MIN(N8:N37)</f>
        <v>2.8540000000000001</v>
      </c>
      <c r="O40" s="74"/>
      <c r="P40" s="75">
        <f>MIN(P8:P37)</f>
        <v>2.8637999999999999</v>
      </c>
      <c r="Q40" s="74"/>
      <c r="R40" s="75">
        <f>MIN(R8:R37)</f>
        <v>2.8910999999999998</v>
      </c>
      <c r="S40" s="74"/>
      <c r="T40" s="75">
        <f>MIN(T8:T37)</f>
        <v>3.3563000000000001</v>
      </c>
      <c r="U40" s="74"/>
      <c r="V40" s="75">
        <f>MIN(V8:V37)</f>
        <v>4.5922000000000001</v>
      </c>
      <c r="W40" s="74"/>
      <c r="X40" s="75">
        <f>MIN(X8:X37)</f>
        <v>4.9474999999999998</v>
      </c>
      <c r="Y40" s="74"/>
      <c r="Z40" s="75">
        <f>MIN(Z8:Z37)</f>
        <v>3.3472</v>
      </c>
      <c r="AA40" s="76"/>
    </row>
    <row r="41" spans="1:27" ht="15" thickBot="1" x14ac:dyDescent="0.35">
      <c r="A41" s="77" t="s">
        <v>29</v>
      </c>
      <c r="B41" s="78"/>
      <c r="C41" s="78"/>
      <c r="D41" s="79">
        <f>MAX(D8:D37)</f>
        <v>3.2078000000000002</v>
      </c>
      <c r="E41" s="78"/>
      <c r="F41" s="79">
        <f>MAX(F8:F37)</f>
        <v>3.1539999999999999</v>
      </c>
      <c r="G41" s="78"/>
      <c r="H41" s="79">
        <f>MAX(H8:H37)</f>
        <v>3.0808</v>
      </c>
      <c r="I41" s="78"/>
      <c r="J41" s="79">
        <f>MAX(J8:J37)</f>
        <v>2.9746999999999999</v>
      </c>
      <c r="K41" s="78"/>
      <c r="L41" s="79">
        <f>MAX(L8:L37)</f>
        <v>2.9518</v>
      </c>
      <c r="M41" s="78"/>
      <c r="N41" s="79">
        <f>MAX(N8:N37)</f>
        <v>3.121</v>
      </c>
      <c r="O41" s="78"/>
      <c r="P41" s="79">
        <f>MAX(P8:P37)</f>
        <v>3.1545000000000001</v>
      </c>
      <c r="Q41" s="78"/>
      <c r="R41" s="79">
        <f>MAX(R8:R37)</f>
        <v>3.3334000000000001</v>
      </c>
      <c r="S41" s="78"/>
      <c r="T41" s="79">
        <f>MAX(T8:T37)</f>
        <v>3.7004999999999999</v>
      </c>
      <c r="U41" s="78"/>
      <c r="V41" s="79">
        <f>MAX(V8:V37)</f>
        <v>4.6589</v>
      </c>
      <c r="W41" s="78"/>
      <c r="X41" s="79">
        <f>MAX(X8:X37)</f>
        <v>5.2115999999999998</v>
      </c>
      <c r="Y41" s="78"/>
      <c r="Z41" s="79">
        <f>MAX(Z8:Z37)</f>
        <v>6.8829000000000002</v>
      </c>
      <c r="AA41" s="80"/>
    </row>
    <row r="42" spans="1:27" x14ac:dyDescent="0.3">
      <c r="A42" s="112" t="s">
        <v>433</v>
      </c>
    </row>
    <row r="43" spans="1:27" x14ac:dyDescent="0.3">
      <c r="A43" s="14" t="s">
        <v>340</v>
      </c>
    </row>
  </sheetData>
  <sheetProtection algorithmName="SHA-512" hashValue="BZ71h4bWEuiM3LINCnAB/3JT24Mou9VZu5bzM8EKwMYmeOJ9YqhPAJ5X5HVBnQSxGiZm9CLW1JZBYxFZe9/7kw==" saltValue="Y+dCjPQqRDE91ppowthn2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5DFD499C-29A2-463D-A0A7-A678BEF71341}"/>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7D10-5ECB-4D3E-B273-DF02A26FB43C}">
  <sheetPr codeName="Sheet60"/>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1673</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1371</v>
      </c>
      <c r="B8" s="64">
        <f>VLOOKUP($A8,'Return Data'!$B$7:$R$2700,3,0)</f>
        <v>44174</v>
      </c>
      <c r="C8" s="65">
        <f>VLOOKUP($A8,'Return Data'!$B$7:$R$2700,4,0)</f>
        <v>1099.5336</v>
      </c>
      <c r="D8" s="65">
        <f>VLOOKUP($A8,'Return Data'!$B$7:$R$2700,5,0)</f>
        <v>2.9878999999999998</v>
      </c>
      <c r="E8" s="66">
        <f t="shared" ref="E8:E37" si="0">RANK(D8,D$8:D$37,0)</f>
        <v>19</v>
      </c>
      <c r="F8" s="65">
        <f>VLOOKUP($A8,'Return Data'!$B$7:$R$2700,6,0)</f>
        <v>2.8854000000000002</v>
      </c>
      <c r="G8" s="66">
        <f t="shared" ref="G8:G37" si="1">RANK(F8,F$8:F$37,0)</f>
        <v>26</v>
      </c>
      <c r="H8" s="65">
        <f>VLOOKUP($A8,'Return Data'!$B$7:$R$2700,7,0)</f>
        <v>2.8222</v>
      </c>
      <c r="I8" s="66">
        <f t="shared" ref="I8:I37" si="2">RANK(H8,H$8:H$37,0)</f>
        <v>24</v>
      </c>
      <c r="J8" s="65">
        <f>VLOOKUP($A8,'Return Data'!$B$7:$R$2700,8,0)</f>
        <v>2.7412999999999998</v>
      </c>
      <c r="K8" s="66">
        <f t="shared" ref="K8:K37" si="3">RANK(J8,J$8:J$37,0)</f>
        <v>20</v>
      </c>
      <c r="L8" s="65">
        <f>VLOOKUP($A8,'Return Data'!$B$7:$R$2700,9,0)</f>
        <v>2.5994000000000002</v>
      </c>
      <c r="M8" s="66">
        <f t="shared" ref="M8:M37" si="4">RANK(L8,L$8:L$37,0)</f>
        <v>27</v>
      </c>
      <c r="N8" s="65">
        <f>VLOOKUP($A8,'Return Data'!$B$7:$R$2700,10,0)</f>
        <v>2.8371</v>
      </c>
      <c r="O8" s="66">
        <f t="shared" ref="O8:O37" si="5">RANK(N8,N$8:N$37,0)</f>
        <v>24</v>
      </c>
      <c r="P8" s="65">
        <f>VLOOKUP($A8,'Return Data'!$B$7:$R$2700,11,0)</f>
        <v>2.8662000000000001</v>
      </c>
      <c r="Q8" s="66">
        <f>RANK(P8,P$8:P$37,0)</f>
        <v>23</v>
      </c>
      <c r="R8" s="65">
        <f>VLOOKUP($A8,'Return Data'!$B$7:$R$2700,12,0)</f>
        <v>2.8946000000000001</v>
      </c>
      <c r="S8" s="66">
        <f>RANK(R8,R$8:R$37,0)</f>
        <v>20</v>
      </c>
      <c r="T8" s="65">
        <f>VLOOKUP($A8,'Return Data'!$B$7:$R$2700,13,0)</f>
        <v>3.3573</v>
      </c>
      <c r="U8" s="66">
        <f>RANK(T8,T$8:T$37,0)</f>
        <v>18</v>
      </c>
      <c r="V8" s="65">
        <f>VLOOKUP($A8,'Return Data'!$B$7:$R$2700,17,0)</f>
        <v>4.5087999999999999</v>
      </c>
      <c r="W8" s="66">
        <f t="shared" ref="W8" si="6">RANK(V8,V$8:V$37,0)</f>
        <v>3</v>
      </c>
      <c r="X8" s="65"/>
      <c r="Y8" s="66"/>
      <c r="Z8" s="65">
        <f>VLOOKUP($A8,'Return Data'!$B$7:$R$2700,16,0)</f>
        <v>4.6067</v>
      </c>
      <c r="AA8" s="67">
        <f t="shared" ref="AA8:AA37" si="7">RANK(Z8,Z$8:Z$37,0)</f>
        <v>6</v>
      </c>
    </row>
    <row r="9" spans="1:27" x14ac:dyDescent="0.3">
      <c r="A9" s="63" t="s">
        <v>1373</v>
      </c>
      <c r="B9" s="64">
        <f>VLOOKUP($A9,'Return Data'!$B$7:$R$2700,3,0)</f>
        <v>44174</v>
      </c>
      <c r="C9" s="65">
        <f>VLOOKUP($A9,'Return Data'!$B$7:$R$2700,4,0)</f>
        <v>1076.5815</v>
      </c>
      <c r="D9" s="65">
        <f>VLOOKUP($A9,'Return Data'!$B$7:$R$2700,5,0)</f>
        <v>3.0448</v>
      </c>
      <c r="E9" s="66">
        <f t="shared" si="0"/>
        <v>6</v>
      </c>
      <c r="F9" s="65">
        <f>VLOOKUP($A9,'Return Data'!$B$7:$R$2700,6,0)</f>
        <v>2.9956</v>
      </c>
      <c r="G9" s="66">
        <f t="shared" si="1"/>
        <v>4</v>
      </c>
      <c r="H9" s="65">
        <f>VLOOKUP($A9,'Return Data'!$B$7:$R$2700,7,0)</f>
        <v>2.9222000000000001</v>
      </c>
      <c r="I9" s="66">
        <f t="shared" si="2"/>
        <v>5</v>
      </c>
      <c r="J9" s="65">
        <f>VLOOKUP($A9,'Return Data'!$B$7:$R$2700,8,0)</f>
        <v>2.8376999999999999</v>
      </c>
      <c r="K9" s="66">
        <f t="shared" si="3"/>
        <v>8</v>
      </c>
      <c r="L9" s="65">
        <f>VLOOKUP($A9,'Return Data'!$B$7:$R$2700,9,0)</f>
        <v>2.7250000000000001</v>
      </c>
      <c r="M9" s="66">
        <f t="shared" si="4"/>
        <v>10</v>
      </c>
      <c r="N9" s="65">
        <f>VLOOKUP($A9,'Return Data'!$B$7:$R$2700,10,0)</f>
        <v>2.9338000000000002</v>
      </c>
      <c r="O9" s="66">
        <f t="shared" si="5"/>
        <v>8</v>
      </c>
      <c r="P9" s="65">
        <f>VLOOKUP($A9,'Return Data'!$B$7:$R$2700,11,0)</f>
        <v>2.9729000000000001</v>
      </c>
      <c r="Q9" s="66">
        <f>RANK(P9,P$8:P$37,0)</f>
        <v>6</v>
      </c>
      <c r="R9" s="65">
        <f>VLOOKUP($A9,'Return Data'!$B$7:$R$2700,12,0)</f>
        <v>3.004</v>
      </c>
      <c r="S9" s="66">
        <f>RANK(R9,R$8:R$37,0)</f>
        <v>8</v>
      </c>
      <c r="T9" s="65">
        <f>VLOOKUP($A9,'Return Data'!$B$7:$R$2700,13,0)</f>
        <v>3.4622000000000002</v>
      </c>
      <c r="U9" s="66">
        <f>RANK(T9,T$8:T$37,0)</f>
        <v>7</v>
      </c>
      <c r="V9" s="65"/>
      <c r="W9" s="66"/>
      <c r="X9" s="65"/>
      <c r="Y9" s="66"/>
      <c r="Z9" s="65">
        <f>VLOOKUP($A9,'Return Data'!$B$7:$R$2700,16,0)</f>
        <v>4.3327999999999998</v>
      </c>
      <c r="AA9" s="67">
        <f t="shared" si="7"/>
        <v>12</v>
      </c>
    </row>
    <row r="10" spans="1:27" x14ac:dyDescent="0.3">
      <c r="A10" s="63" t="s">
        <v>1375</v>
      </c>
      <c r="B10" s="64">
        <f>VLOOKUP($A10,'Return Data'!$B$7:$R$2700,3,0)</f>
        <v>44174</v>
      </c>
      <c r="C10" s="65">
        <f>VLOOKUP($A10,'Return Data'!$B$7:$R$2700,4,0)</f>
        <v>1069.7885000000001</v>
      </c>
      <c r="D10" s="65">
        <f>VLOOKUP($A10,'Return Data'!$B$7:$R$2700,5,0)</f>
        <v>3.0333999999999999</v>
      </c>
      <c r="E10" s="66">
        <f t="shared" si="0"/>
        <v>8</v>
      </c>
      <c r="F10" s="65">
        <f>VLOOKUP($A10,'Return Data'!$B$7:$R$2700,6,0)</f>
        <v>2.9759000000000002</v>
      </c>
      <c r="G10" s="66">
        <f t="shared" si="1"/>
        <v>8</v>
      </c>
      <c r="H10" s="65">
        <f>VLOOKUP($A10,'Return Data'!$B$7:$R$2700,7,0)</f>
        <v>2.9051</v>
      </c>
      <c r="I10" s="66">
        <f t="shared" si="2"/>
        <v>8</v>
      </c>
      <c r="J10" s="65">
        <f>VLOOKUP($A10,'Return Data'!$B$7:$R$2700,8,0)</f>
        <v>2.8384</v>
      </c>
      <c r="K10" s="66">
        <f t="shared" si="3"/>
        <v>7</v>
      </c>
      <c r="L10" s="65">
        <f>VLOOKUP($A10,'Return Data'!$B$7:$R$2700,9,0)</f>
        <v>2.77</v>
      </c>
      <c r="M10" s="66">
        <f t="shared" si="4"/>
        <v>8</v>
      </c>
      <c r="N10" s="65">
        <f>VLOOKUP($A10,'Return Data'!$B$7:$R$2700,10,0)</f>
        <v>2.9426000000000001</v>
      </c>
      <c r="O10" s="66">
        <f t="shared" si="5"/>
        <v>6</v>
      </c>
      <c r="P10" s="65">
        <f>VLOOKUP($A10,'Return Data'!$B$7:$R$2700,11,0)</f>
        <v>2.9661</v>
      </c>
      <c r="Q10" s="66">
        <f>RANK(P10,P$8:P$37,0)</f>
        <v>7</v>
      </c>
      <c r="R10" s="65">
        <f>VLOOKUP($A10,'Return Data'!$B$7:$R$2700,12,0)</f>
        <v>3.036</v>
      </c>
      <c r="S10" s="66">
        <f>RANK(R10,R$8:R$37,0)</f>
        <v>7</v>
      </c>
      <c r="T10" s="65">
        <f>VLOOKUP($A10,'Return Data'!$B$7:$R$2700,13,0)</f>
        <v>3.4940000000000002</v>
      </c>
      <c r="U10" s="66">
        <f>RANK(T10,T$8:T$37,0)</f>
        <v>6</v>
      </c>
      <c r="V10" s="65"/>
      <c r="W10" s="66"/>
      <c r="X10" s="65"/>
      <c r="Y10" s="66"/>
      <c r="Z10" s="65">
        <f>VLOOKUP($A10,'Return Data'!$B$7:$R$2700,16,0)</f>
        <v>4.2215999999999996</v>
      </c>
      <c r="AA10" s="67">
        <f t="shared" si="7"/>
        <v>14</v>
      </c>
    </row>
    <row r="11" spans="1:27" x14ac:dyDescent="0.3">
      <c r="A11" s="63" t="s">
        <v>1377</v>
      </c>
      <c r="B11" s="64">
        <f>VLOOKUP($A11,'Return Data'!$B$7:$R$2700,3,0)</f>
        <v>44174</v>
      </c>
      <c r="C11" s="65">
        <f>VLOOKUP($A11,'Return Data'!$B$7:$R$2700,4,0)</f>
        <v>1071.1268</v>
      </c>
      <c r="D11" s="65">
        <f>VLOOKUP($A11,'Return Data'!$B$7:$R$2700,5,0)</f>
        <v>2.9784999999999999</v>
      </c>
      <c r="E11" s="66">
        <f t="shared" si="0"/>
        <v>22</v>
      </c>
      <c r="F11" s="65">
        <f>VLOOKUP($A11,'Return Data'!$B$7:$R$2700,6,0)</f>
        <v>2.9744000000000002</v>
      </c>
      <c r="G11" s="66">
        <f t="shared" si="1"/>
        <v>9</v>
      </c>
      <c r="H11" s="65">
        <f>VLOOKUP($A11,'Return Data'!$B$7:$R$2700,7,0)</f>
        <v>2.8874</v>
      </c>
      <c r="I11" s="66">
        <f t="shared" si="2"/>
        <v>10</v>
      </c>
      <c r="J11" s="65">
        <f>VLOOKUP($A11,'Return Data'!$B$7:$R$2700,8,0)</f>
        <v>2.8633999999999999</v>
      </c>
      <c r="K11" s="66">
        <f t="shared" si="3"/>
        <v>4</v>
      </c>
      <c r="L11" s="65">
        <f>VLOOKUP($A11,'Return Data'!$B$7:$R$2700,9,0)</f>
        <v>2.8</v>
      </c>
      <c r="M11" s="66">
        <f t="shared" si="4"/>
        <v>3</v>
      </c>
      <c r="N11" s="65">
        <f>VLOOKUP($A11,'Return Data'!$B$7:$R$2700,10,0)</f>
        <v>2.9096000000000002</v>
      </c>
      <c r="O11" s="66">
        <f t="shared" si="5"/>
        <v>11</v>
      </c>
      <c r="P11" s="65">
        <f>VLOOKUP($A11,'Return Data'!$B$7:$R$2700,11,0)</f>
        <v>2.92</v>
      </c>
      <c r="Q11" s="66">
        <f>RANK(P11,P$8:P$37,0)</f>
        <v>13</v>
      </c>
      <c r="R11" s="65">
        <f>VLOOKUP($A11,'Return Data'!$B$7:$R$2700,12,0)</f>
        <v>2.9874000000000001</v>
      </c>
      <c r="S11" s="66">
        <f>RANK(R11,R$8:R$37,0)</f>
        <v>11</v>
      </c>
      <c r="T11" s="65">
        <f>VLOOKUP($A11,'Return Data'!$B$7:$R$2700,13,0)</f>
        <v>3.4338000000000002</v>
      </c>
      <c r="U11" s="66">
        <f>RANK(T11,T$8:T$37,0)</f>
        <v>10</v>
      </c>
      <c r="V11" s="65"/>
      <c r="W11" s="66"/>
      <c r="X11" s="65"/>
      <c r="Y11" s="66"/>
      <c r="Z11" s="65">
        <f>VLOOKUP($A11,'Return Data'!$B$7:$R$2700,16,0)</f>
        <v>4.2047999999999996</v>
      </c>
      <c r="AA11" s="67">
        <f t="shared" si="7"/>
        <v>15</v>
      </c>
    </row>
    <row r="12" spans="1:27" x14ac:dyDescent="0.3">
      <c r="A12" s="63" t="s">
        <v>1379</v>
      </c>
      <c r="B12" s="64">
        <f>VLOOKUP($A12,'Return Data'!$B$7:$R$2700,3,0)</f>
        <v>44174</v>
      </c>
      <c r="C12" s="65">
        <f>VLOOKUP($A12,'Return Data'!$B$7:$R$2700,4,0)</f>
        <v>1030.1484</v>
      </c>
      <c r="D12" s="65">
        <f>VLOOKUP($A12,'Return Data'!$B$7:$R$2700,5,0)</f>
        <v>3.1147</v>
      </c>
      <c r="E12" s="66">
        <f t="shared" si="0"/>
        <v>1</v>
      </c>
      <c r="F12" s="65">
        <f>VLOOKUP($A12,'Return Data'!$B$7:$R$2700,6,0)</f>
        <v>3.0609000000000002</v>
      </c>
      <c r="G12" s="66">
        <f t="shared" si="1"/>
        <v>1</v>
      </c>
      <c r="H12" s="65">
        <f>VLOOKUP($A12,'Return Data'!$B$7:$R$2700,7,0)</f>
        <v>2.9881000000000002</v>
      </c>
      <c r="I12" s="66">
        <f t="shared" si="2"/>
        <v>1</v>
      </c>
      <c r="J12" s="65">
        <f>VLOOKUP($A12,'Return Data'!$B$7:$R$2700,8,0)</f>
        <v>2.8511000000000002</v>
      </c>
      <c r="K12" s="66">
        <f t="shared" si="3"/>
        <v>6</v>
      </c>
      <c r="L12" s="65">
        <f>VLOOKUP($A12,'Return Data'!$B$7:$R$2700,9,0)</f>
        <v>2.8586</v>
      </c>
      <c r="M12" s="66">
        <f t="shared" si="4"/>
        <v>1</v>
      </c>
      <c r="N12" s="65">
        <f>VLOOKUP($A12,'Return Data'!$B$7:$R$2700,10,0)</f>
        <v>3.0276999999999998</v>
      </c>
      <c r="O12" s="66">
        <f t="shared" si="5"/>
        <v>2</v>
      </c>
      <c r="P12" s="65">
        <f>VLOOKUP($A12,'Return Data'!$B$7:$R$2700,11,0)</f>
        <v>3.0605000000000002</v>
      </c>
      <c r="Q12" s="66">
        <f t="shared" ref="Q12:Q37" si="8">RANK(P12,P$8:P$37,0)</f>
        <v>2</v>
      </c>
      <c r="R12" s="65">
        <f>VLOOKUP($A12,'Return Data'!$B$7:$R$2700,12,0)</f>
        <v>3.2374000000000001</v>
      </c>
      <c r="S12" s="66">
        <f>RANK(R12,R$8:R$37,0)</f>
        <v>1</v>
      </c>
      <c r="T12" s="65"/>
      <c r="U12" s="66"/>
      <c r="V12" s="65"/>
      <c r="W12" s="66"/>
      <c r="X12" s="65"/>
      <c r="Y12" s="66"/>
      <c r="Z12" s="65">
        <f>VLOOKUP($A12,'Return Data'!$B$7:$R$2700,16,0)</f>
        <v>3.4674</v>
      </c>
      <c r="AA12" s="67">
        <f t="shared" si="7"/>
        <v>29</v>
      </c>
    </row>
    <row r="13" spans="1:27" x14ac:dyDescent="0.3">
      <c r="A13" s="63" t="s">
        <v>1381</v>
      </c>
      <c r="B13" s="64">
        <f>VLOOKUP($A13,'Return Data'!$B$7:$R$2700,3,0)</f>
        <v>44174</v>
      </c>
      <c r="C13" s="65">
        <f>VLOOKUP($A13,'Return Data'!$B$7:$R$2700,4,0)</f>
        <v>1055.4576</v>
      </c>
      <c r="D13" s="65">
        <f>VLOOKUP($A13,'Return Data'!$B$7:$R$2700,5,0)</f>
        <v>3.0642</v>
      </c>
      <c r="E13" s="66">
        <f t="shared" si="0"/>
        <v>4</v>
      </c>
      <c r="F13" s="65">
        <f>VLOOKUP($A13,'Return Data'!$B$7:$R$2700,6,0)</f>
        <v>2.9967000000000001</v>
      </c>
      <c r="G13" s="66">
        <f t="shared" si="1"/>
        <v>3</v>
      </c>
      <c r="H13" s="65">
        <f>VLOOKUP($A13,'Return Data'!$B$7:$R$2700,7,0)</f>
        <v>2.9238</v>
      </c>
      <c r="I13" s="66">
        <f t="shared" si="2"/>
        <v>4</v>
      </c>
      <c r="J13" s="65">
        <f>VLOOKUP($A13,'Return Data'!$B$7:$R$2700,8,0)</f>
        <v>2.8298999999999999</v>
      </c>
      <c r="K13" s="66">
        <f t="shared" si="3"/>
        <v>9</v>
      </c>
      <c r="L13" s="65">
        <f>VLOOKUP($A13,'Return Data'!$B$7:$R$2700,9,0)</f>
        <v>2.7888999999999999</v>
      </c>
      <c r="M13" s="66">
        <f t="shared" si="4"/>
        <v>5</v>
      </c>
      <c r="N13" s="65">
        <f>VLOOKUP($A13,'Return Data'!$B$7:$R$2700,10,0)</f>
        <v>2.9641999999999999</v>
      </c>
      <c r="O13" s="66">
        <f t="shared" si="5"/>
        <v>3</v>
      </c>
      <c r="P13" s="65">
        <f>VLOOKUP($A13,'Return Data'!$B$7:$R$2700,11,0)</f>
        <v>3.0011000000000001</v>
      </c>
      <c r="Q13" s="66">
        <f t="shared" si="8"/>
        <v>3</v>
      </c>
      <c r="R13" s="65">
        <f>VLOOKUP($A13,'Return Data'!$B$7:$R$2700,12,0)</f>
        <v>3.1036000000000001</v>
      </c>
      <c r="S13" s="66">
        <f t="shared" ref="S13:S37" si="9">RANK(R13,R$8:R$37,0)</f>
        <v>5</v>
      </c>
      <c r="T13" s="65">
        <f>VLOOKUP($A13,'Return Data'!$B$7:$R$2700,13,0)</f>
        <v>3.5428999999999999</v>
      </c>
      <c r="U13" s="66">
        <f t="shared" ref="U13:U37" si="10">RANK(T13,T$8:T$37,0)</f>
        <v>4</v>
      </c>
      <c r="V13" s="65"/>
      <c r="W13" s="66"/>
      <c r="X13" s="65"/>
      <c r="Y13" s="66"/>
      <c r="Z13" s="65">
        <f>VLOOKUP($A13,'Return Data'!$B$7:$R$2700,16,0)</f>
        <v>3.9716</v>
      </c>
      <c r="AA13" s="67">
        <f t="shared" si="7"/>
        <v>20</v>
      </c>
    </row>
    <row r="14" spans="1:27" x14ac:dyDescent="0.3">
      <c r="A14" s="63" t="s">
        <v>1383</v>
      </c>
      <c r="B14" s="64">
        <f>VLOOKUP($A14,'Return Data'!$B$7:$R$2700,3,0)</f>
        <v>44174</v>
      </c>
      <c r="C14" s="65">
        <f>VLOOKUP($A14,'Return Data'!$B$7:$R$2700,4,0)</f>
        <v>1090.1567</v>
      </c>
      <c r="D14" s="65">
        <f>VLOOKUP($A14,'Return Data'!$B$7:$R$2700,5,0)</f>
        <v>3.0470999999999999</v>
      </c>
      <c r="E14" s="66">
        <f t="shared" si="0"/>
        <v>5</v>
      </c>
      <c r="F14" s="65">
        <f>VLOOKUP($A14,'Return Data'!$B$7:$R$2700,6,0)</f>
        <v>2.9862000000000002</v>
      </c>
      <c r="G14" s="66">
        <f t="shared" si="1"/>
        <v>7</v>
      </c>
      <c r="H14" s="65">
        <f>VLOOKUP($A14,'Return Data'!$B$7:$R$2700,7,0)</f>
        <v>2.9073000000000002</v>
      </c>
      <c r="I14" s="66">
        <f t="shared" si="2"/>
        <v>7</v>
      </c>
      <c r="J14" s="65">
        <f>VLOOKUP($A14,'Return Data'!$B$7:$R$2700,8,0)</f>
        <v>2.8542999999999998</v>
      </c>
      <c r="K14" s="66">
        <f t="shared" si="3"/>
        <v>5</v>
      </c>
      <c r="L14" s="65">
        <f>VLOOKUP($A14,'Return Data'!$B$7:$R$2700,9,0)</f>
        <v>2.7820999999999998</v>
      </c>
      <c r="M14" s="66">
        <f t="shared" si="4"/>
        <v>6</v>
      </c>
      <c r="N14" s="65">
        <f>VLOOKUP($A14,'Return Data'!$B$7:$R$2700,10,0)</f>
        <v>2.9577</v>
      </c>
      <c r="O14" s="66">
        <f t="shared" si="5"/>
        <v>4</v>
      </c>
      <c r="P14" s="65">
        <f>VLOOKUP($A14,'Return Data'!$B$7:$R$2700,11,0)</f>
        <v>2.9876</v>
      </c>
      <c r="Q14" s="66">
        <f t="shared" si="8"/>
        <v>5</v>
      </c>
      <c r="R14" s="65">
        <f>VLOOKUP($A14,'Return Data'!$B$7:$R$2700,12,0)</f>
        <v>3.1412</v>
      </c>
      <c r="S14" s="66">
        <f t="shared" si="9"/>
        <v>3</v>
      </c>
      <c r="T14" s="65">
        <f>VLOOKUP($A14,'Return Data'!$B$7:$R$2700,13,0)</f>
        <v>3.5688</v>
      </c>
      <c r="U14" s="66">
        <f t="shared" si="10"/>
        <v>2</v>
      </c>
      <c r="V14" s="65"/>
      <c r="W14" s="66"/>
      <c r="X14" s="65"/>
      <c r="Y14" s="66"/>
      <c r="Z14" s="65">
        <f>VLOOKUP($A14,'Return Data'!$B$7:$R$2700,16,0)</f>
        <v>4.5942999999999996</v>
      </c>
      <c r="AA14" s="67">
        <f t="shared" si="7"/>
        <v>7</v>
      </c>
    </row>
    <row r="15" spans="1:27" x14ac:dyDescent="0.3">
      <c r="A15" s="63" t="s">
        <v>1385</v>
      </c>
      <c r="B15" s="64">
        <f>VLOOKUP($A15,'Return Data'!$B$7:$R$2700,3,0)</f>
        <v>44174</v>
      </c>
      <c r="C15" s="65">
        <f>VLOOKUP($A15,'Return Data'!$B$7:$R$2700,4,0)</f>
        <v>1056.6313</v>
      </c>
      <c r="D15" s="65">
        <f>VLOOKUP($A15,'Return Data'!$B$7:$R$2700,5,0)</f>
        <v>3.0884999999999998</v>
      </c>
      <c r="E15" s="66">
        <f t="shared" si="0"/>
        <v>3</v>
      </c>
      <c r="F15" s="65">
        <f>VLOOKUP($A15,'Return Data'!$B$7:$R$2700,6,0)</f>
        <v>3.0059999999999998</v>
      </c>
      <c r="G15" s="66">
        <f t="shared" si="1"/>
        <v>2</v>
      </c>
      <c r="H15" s="65">
        <f>VLOOKUP($A15,'Return Data'!$B$7:$R$2700,7,0)</f>
        <v>2.9630999999999998</v>
      </c>
      <c r="I15" s="66">
        <f t="shared" si="2"/>
        <v>2</v>
      </c>
      <c r="J15" s="65">
        <f>VLOOKUP($A15,'Return Data'!$B$7:$R$2700,8,0)</f>
        <v>2.9081000000000001</v>
      </c>
      <c r="K15" s="66">
        <f t="shared" si="3"/>
        <v>1</v>
      </c>
      <c r="L15" s="65">
        <f>VLOOKUP($A15,'Return Data'!$B$7:$R$2700,9,0)</f>
        <v>2.8195999999999999</v>
      </c>
      <c r="M15" s="66">
        <f t="shared" si="4"/>
        <v>2</v>
      </c>
      <c r="N15" s="65">
        <f>VLOOKUP($A15,'Return Data'!$B$7:$R$2700,10,0)</f>
        <v>3.052</v>
      </c>
      <c r="O15" s="66">
        <f t="shared" si="5"/>
        <v>1</v>
      </c>
      <c r="P15" s="65">
        <f>VLOOKUP($A15,'Return Data'!$B$7:$R$2700,11,0)</f>
        <v>3.0627</v>
      </c>
      <c r="Q15" s="66">
        <f t="shared" si="8"/>
        <v>1</v>
      </c>
      <c r="R15" s="65">
        <f>VLOOKUP($A15,'Return Data'!$B$7:$R$2700,12,0)</f>
        <v>3.1949999999999998</v>
      </c>
      <c r="S15" s="66">
        <f t="shared" si="9"/>
        <v>2</v>
      </c>
      <c r="T15" s="65">
        <f>VLOOKUP($A15,'Return Data'!$B$7:$R$2700,13,0)</f>
        <v>3.6341999999999999</v>
      </c>
      <c r="U15" s="66">
        <f t="shared" si="10"/>
        <v>1</v>
      </c>
      <c r="V15" s="65"/>
      <c r="W15" s="66"/>
      <c r="X15" s="65"/>
      <c r="Y15" s="66"/>
      <c r="Z15" s="65">
        <f>VLOOKUP($A15,'Return Data'!$B$7:$R$2700,16,0)</f>
        <v>4.0586000000000002</v>
      </c>
      <c r="AA15" s="67">
        <f t="shared" si="7"/>
        <v>17</v>
      </c>
    </row>
    <row r="16" spans="1:27" x14ac:dyDescent="0.3">
      <c r="A16" s="63" t="s">
        <v>1386</v>
      </c>
      <c r="B16" s="64">
        <f>VLOOKUP($A16,'Return Data'!$B$7:$R$2700,3,0)</f>
        <v>44174</v>
      </c>
      <c r="C16" s="65">
        <f>VLOOKUP($A16,'Return Data'!$B$7:$R$2700,4,0)</f>
        <v>1064.6983</v>
      </c>
      <c r="D16" s="65">
        <f>VLOOKUP($A16,'Return Data'!$B$7:$R$2700,5,0)</f>
        <v>3.0102000000000002</v>
      </c>
      <c r="E16" s="66">
        <f t="shared" si="0"/>
        <v>14</v>
      </c>
      <c r="F16" s="65">
        <f>VLOOKUP($A16,'Return Data'!$B$7:$R$2700,6,0)</f>
        <v>2.9306999999999999</v>
      </c>
      <c r="G16" s="66">
        <f t="shared" si="1"/>
        <v>19</v>
      </c>
      <c r="H16" s="65">
        <f>VLOOKUP($A16,'Return Data'!$B$7:$R$2700,7,0)</f>
        <v>2.8641000000000001</v>
      </c>
      <c r="I16" s="66">
        <f t="shared" si="2"/>
        <v>17</v>
      </c>
      <c r="J16" s="65">
        <f>VLOOKUP($A16,'Return Data'!$B$7:$R$2700,8,0)</f>
        <v>2.7309999999999999</v>
      </c>
      <c r="K16" s="66">
        <f t="shared" si="3"/>
        <v>23</v>
      </c>
      <c r="L16" s="65">
        <f>VLOOKUP($A16,'Return Data'!$B$7:$R$2700,9,0)</f>
        <v>2.6212</v>
      </c>
      <c r="M16" s="66">
        <f t="shared" si="4"/>
        <v>22</v>
      </c>
      <c r="N16" s="65">
        <f>VLOOKUP($A16,'Return Data'!$B$7:$R$2700,10,0)</f>
        <v>2.8704000000000001</v>
      </c>
      <c r="O16" s="66">
        <f t="shared" si="5"/>
        <v>18</v>
      </c>
      <c r="P16" s="65">
        <f>VLOOKUP($A16,'Return Data'!$B$7:$R$2700,11,0)</f>
        <v>2.8906000000000001</v>
      </c>
      <c r="Q16" s="66">
        <f t="shared" si="8"/>
        <v>18</v>
      </c>
      <c r="R16" s="65">
        <f>VLOOKUP($A16,'Return Data'!$B$7:$R$2700,12,0)</f>
        <v>2.8229000000000002</v>
      </c>
      <c r="S16" s="66">
        <f t="shared" si="9"/>
        <v>30</v>
      </c>
      <c r="T16" s="65">
        <f>VLOOKUP($A16,'Return Data'!$B$7:$R$2700,13,0)</f>
        <v>3.2913000000000001</v>
      </c>
      <c r="U16" s="66">
        <f t="shared" si="10"/>
        <v>26</v>
      </c>
      <c r="V16" s="65"/>
      <c r="W16" s="66"/>
      <c r="X16" s="65"/>
      <c r="Y16" s="66"/>
      <c r="Z16" s="65">
        <f>VLOOKUP($A16,'Return Data'!$B$7:$R$2700,16,0)</f>
        <v>4.0170000000000003</v>
      </c>
      <c r="AA16" s="67">
        <f t="shared" si="7"/>
        <v>19</v>
      </c>
    </row>
    <row r="17" spans="1:27" x14ac:dyDescent="0.3">
      <c r="A17" s="63" t="s">
        <v>1388</v>
      </c>
      <c r="B17" s="64">
        <f>VLOOKUP($A17,'Return Data'!$B$7:$R$2700,3,0)</f>
        <v>44174</v>
      </c>
      <c r="C17" s="65">
        <f>VLOOKUP($A17,'Return Data'!$B$7:$R$2700,4,0)</f>
        <v>3013.1284999999998</v>
      </c>
      <c r="D17" s="65">
        <f>VLOOKUP($A17,'Return Data'!$B$7:$R$2700,5,0)</f>
        <v>3.0226000000000002</v>
      </c>
      <c r="E17" s="66">
        <f t="shared" si="0"/>
        <v>11</v>
      </c>
      <c r="F17" s="65">
        <f>VLOOKUP($A17,'Return Data'!$B$7:$R$2700,6,0)</f>
        <v>2.9491999999999998</v>
      </c>
      <c r="G17" s="66">
        <f t="shared" si="1"/>
        <v>13</v>
      </c>
      <c r="H17" s="65">
        <f>VLOOKUP($A17,'Return Data'!$B$7:$R$2700,7,0)</f>
        <v>2.8357999999999999</v>
      </c>
      <c r="I17" s="66">
        <f t="shared" si="2"/>
        <v>21</v>
      </c>
      <c r="J17" s="65">
        <f>VLOOKUP($A17,'Return Data'!$B$7:$R$2700,8,0)</f>
        <v>2.7667999999999999</v>
      </c>
      <c r="K17" s="66">
        <f t="shared" si="3"/>
        <v>18</v>
      </c>
      <c r="L17" s="65">
        <f>VLOOKUP($A17,'Return Data'!$B$7:$R$2700,9,0)</f>
        <v>2.6379999999999999</v>
      </c>
      <c r="M17" s="66">
        <f t="shared" si="4"/>
        <v>21</v>
      </c>
      <c r="N17" s="65">
        <f>VLOOKUP($A17,'Return Data'!$B$7:$R$2700,10,0)</f>
        <v>2.8365999999999998</v>
      </c>
      <c r="O17" s="66">
        <f t="shared" si="5"/>
        <v>25</v>
      </c>
      <c r="P17" s="65">
        <f>VLOOKUP($A17,'Return Data'!$B$7:$R$2700,11,0)</f>
        <v>2.8641999999999999</v>
      </c>
      <c r="Q17" s="66">
        <f t="shared" si="8"/>
        <v>24</v>
      </c>
      <c r="R17" s="65">
        <f>VLOOKUP($A17,'Return Data'!$B$7:$R$2700,12,0)</f>
        <v>2.8694000000000002</v>
      </c>
      <c r="S17" s="66">
        <f t="shared" si="9"/>
        <v>24</v>
      </c>
      <c r="T17" s="65">
        <f>VLOOKUP($A17,'Return Data'!$B$7:$R$2700,13,0)</f>
        <v>3.3348</v>
      </c>
      <c r="U17" s="66">
        <f t="shared" si="10"/>
        <v>21</v>
      </c>
      <c r="V17" s="65">
        <f>VLOOKUP($A17,'Return Data'!$B$7:$R$2700,17,0)</f>
        <v>4.4870999999999999</v>
      </c>
      <c r="W17" s="66">
        <f>RANK(V17,V$8:V$37,0)</f>
        <v>4</v>
      </c>
      <c r="X17" s="65">
        <f>VLOOKUP($A17,'Return Data'!$B$7:$R$2700,14,0)</f>
        <v>5.0213999999999999</v>
      </c>
      <c r="Y17" s="66">
        <f>RANK(X17,X$8:X$37,0)</f>
        <v>2</v>
      </c>
      <c r="Z17" s="65">
        <f>VLOOKUP($A17,'Return Data'!$B$7:$R$2700,16,0)</f>
        <v>6.0252999999999997</v>
      </c>
      <c r="AA17" s="67">
        <f t="shared" si="7"/>
        <v>4</v>
      </c>
    </row>
    <row r="18" spans="1:27" x14ac:dyDescent="0.3">
      <c r="A18" s="63" t="s">
        <v>1391</v>
      </c>
      <c r="B18" s="64">
        <f>VLOOKUP($A18,'Return Data'!$B$7:$R$2700,3,0)</f>
        <v>44174</v>
      </c>
      <c r="C18" s="65">
        <f>VLOOKUP($A18,'Return Data'!$B$7:$R$2700,4,0)</f>
        <v>1063.4047</v>
      </c>
      <c r="D18" s="65">
        <f>VLOOKUP($A18,'Return Data'!$B$7:$R$2700,5,0)</f>
        <v>2.9794999999999998</v>
      </c>
      <c r="E18" s="66">
        <f t="shared" si="0"/>
        <v>21</v>
      </c>
      <c r="F18" s="65">
        <f>VLOOKUP($A18,'Return Data'!$B$7:$R$2700,6,0)</f>
        <v>2.9319999999999999</v>
      </c>
      <c r="G18" s="66">
        <f t="shared" si="1"/>
        <v>18</v>
      </c>
      <c r="H18" s="65">
        <f>VLOOKUP($A18,'Return Data'!$B$7:$R$2700,7,0)</f>
        <v>2.8544</v>
      </c>
      <c r="I18" s="66">
        <f t="shared" si="2"/>
        <v>18</v>
      </c>
      <c r="J18" s="65">
        <f>VLOOKUP($A18,'Return Data'!$B$7:$R$2700,8,0)</f>
        <v>2.7395</v>
      </c>
      <c r="K18" s="66">
        <f t="shared" si="3"/>
        <v>21</v>
      </c>
      <c r="L18" s="65">
        <f>VLOOKUP($A18,'Return Data'!$B$7:$R$2700,9,0)</f>
        <v>2.6598000000000002</v>
      </c>
      <c r="M18" s="66">
        <f t="shared" si="4"/>
        <v>16</v>
      </c>
      <c r="N18" s="65">
        <f>VLOOKUP($A18,'Return Data'!$B$7:$R$2700,10,0)</f>
        <v>2.8780000000000001</v>
      </c>
      <c r="O18" s="66">
        <f t="shared" si="5"/>
        <v>17</v>
      </c>
      <c r="P18" s="65">
        <f>VLOOKUP($A18,'Return Data'!$B$7:$R$2700,11,0)</f>
        <v>2.9110999999999998</v>
      </c>
      <c r="Q18" s="66">
        <f t="shared" si="8"/>
        <v>16</v>
      </c>
      <c r="R18" s="65">
        <f>VLOOKUP($A18,'Return Data'!$B$7:$R$2700,12,0)</f>
        <v>2.9438</v>
      </c>
      <c r="S18" s="66">
        <f t="shared" si="9"/>
        <v>15</v>
      </c>
      <c r="T18" s="65">
        <f>VLOOKUP($A18,'Return Data'!$B$7:$R$2700,13,0)</f>
        <v>3.3925000000000001</v>
      </c>
      <c r="U18" s="66">
        <f t="shared" si="10"/>
        <v>14</v>
      </c>
      <c r="V18" s="65"/>
      <c r="W18" s="66"/>
      <c r="X18" s="65"/>
      <c r="Y18" s="66"/>
      <c r="Z18" s="65">
        <f>VLOOKUP($A18,'Return Data'!$B$7:$R$2700,16,0)</f>
        <v>4.0263</v>
      </c>
      <c r="AA18" s="67">
        <f t="shared" si="7"/>
        <v>18</v>
      </c>
    </row>
    <row r="19" spans="1:27" x14ac:dyDescent="0.3">
      <c r="A19" s="63" t="s">
        <v>1392</v>
      </c>
      <c r="B19" s="64">
        <f>VLOOKUP($A19,'Return Data'!$B$7:$R$2700,3,0)</f>
        <v>44174</v>
      </c>
      <c r="C19" s="65">
        <f>VLOOKUP($A19,'Return Data'!$B$7:$R$2700,4,0)</f>
        <v>109.7248</v>
      </c>
      <c r="D19" s="65">
        <f>VLOOKUP($A19,'Return Data'!$B$7:$R$2700,5,0)</f>
        <v>3.0274000000000001</v>
      </c>
      <c r="E19" s="66">
        <f t="shared" si="0"/>
        <v>10</v>
      </c>
      <c r="F19" s="65">
        <f>VLOOKUP($A19,'Return Data'!$B$7:$R$2700,6,0)</f>
        <v>2.9279999999999999</v>
      </c>
      <c r="G19" s="66">
        <f t="shared" si="1"/>
        <v>20</v>
      </c>
      <c r="H19" s="65">
        <f>VLOOKUP($A19,'Return Data'!$B$7:$R$2700,7,0)</f>
        <v>2.8433000000000002</v>
      </c>
      <c r="I19" s="66">
        <f t="shared" si="2"/>
        <v>20</v>
      </c>
      <c r="J19" s="65">
        <f>VLOOKUP($A19,'Return Data'!$B$7:$R$2700,8,0)</f>
        <v>2.7544</v>
      </c>
      <c r="K19" s="66">
        <f t="shared" si="3"/>
        <v>19</v>
      </c>
      <c r="L19" s="65">
        <f>VLOOKUP($A19,'Return Data'!$B$7:$R$2700,9,0)</f>
        <v>2.6381000000000001</v>
      </c>
      <c r="M19" s="66">
        <f t="shared" si="4"/>
        <v>20</v>
      </c>
      <c r="N19" s="65">
        <f>VLOOKUP($A19,'Return Data'!$B$7:$R$2700,10,0)</f>
        <v>2.8565</v>
      </c>
      <c r="O19" s="66">
        <f t="shared" si="5"/>
        <v>20</v>
      </c>
      <c r="P19" s="65">
        <f>VLOOKUP($A19,'Return Data'!$B$7:$R$2700,11,0)</f>
        <v>2.8774000000000002</v>
      </c>
      <c r="Q19" s="66">
        <f t="shared" si="8"/>
        <v>21</v>
      </c>
      <c r="R19" s="65">
        <f>VLOOKUP($A19,'Return Data'!$B$7:$R$2700,12,0)</f>
        <v>2.8881999999999999</v>
      </c>
      <c r="S19" s="66">
        <f t="shared" si="9"/>
        <v>22</v>
      </c>
      <c r="T19" s="65">
        <f>VLOOKUP($A19,'Return Data'!$B$7:$R$2700,13,0)</f>
        <v>3.3489</v>
      </c>
      <c r="U19" s="66">
        <f t="shared" si="10"/>
        <v>19</v>
      </c>
      <c r="V19" s="65"/>
      <c r="W19" s="66"/>
      <c r="X19" s="65"/>
      <c r="Y19" s="66"/>
      <c r="Z19" s="65">
        <f>VLOOKUP($A19,'Return Data'!$B$7:$R$2700,16,0)</f>
        <v>4.5808999999999997</v>
      </c>
      <c r="AA19" s="67">
        <f t="shared" si="7"/>
        <v>8</v>
      </c>
    </row>
    <row r="20" spans="1:27" x14ac:dyDescent="0.3">
      <c r="A20" s="63" t="s">
        <v>1395</v>
      </c>
      <c r="B20" s="64">
        <f>VLOOKUP($A20,'Return Data'!$B$7:$R$2700,3,0)</f>
        <v>44174</v>
      </c>
      <c r="C20" s="65">
        <f>VLOOKUP($A20,'Return Data'!$B$7:$R$2700,4,0)</f>
        <v>1085.1514999999999</v>
      </c>
      <c r="D20" s="65">
        <f>VLOOKUP($A20,'Return Data'!$B$7:$R$2700,5,0)</f>
        <v>2.9567999999999999</v>
      </c>
      <c r="E20" s="66">
        <f t="shared" si="0"/>
        <v>25</v>
      </c>
      <c r="F20" s="65">
        <f>VLOOKUP($A20,'Return Data'!$B$7:$R$2700,6,0)</f>
        <v>2.9258999999999999</v>
      </c>
      <c r="G20" s="66">
        <f t="shared" si="1"/>
        <v>22</v>
      </c>
      <c r="H20" s="65">
        <f>VLOOKUP($A20,'Return Data'!$B$7:$R$2700,7,0)</f>
        <v>2.8298000000000001</v>
      </c>
      <c r="I20" s="66">
        <f t="shared" si="2"/>
        <v>22</v>
      </c>
      <c r="J20" s="65">
        <f>VLOOKUP($A20,'Return Data'!$B$7:$R$2700,8,0)</f>
        <v>2.7216</v>
      </c>
      <c r="K20" s="66">
        <f t="shared" si="3"/>
        <v>24</v>
      </c>
      <c r="L20" s="65">
        <f>VLOOKUP($A20,'Return Data'!$B$7:$R$2700,9,0)</f>
        <v>2.6049000000000002</v>
      </c>
      <c r="M20" s="66">
        <f t="shared" si="4"/>
        <v>25</v>
      </c>
      <c r="N20" s="65">
        <f>VLOOKUP($A20,'Return Data'!$B$7:$R$2700,10,0)</f>
        <v>2.8414000000000001</v>
      </c>
      <c r="O20" s="66">
        <f t="shared" si="5"/>
        <v>23</v>
      </c>
      <c r="P20" s="65">
        <f>VLOOKUP($A20,'Return Data'!$B$7:$R$2700,11,0)</f>
        <v>2.8624000000000001</v>
      </c>
      <c r="Q20" s="66">
        <f t="shared" si="8"/>
        <v>25</v>
      </c>
      <c r="R20" s="65">
        <f>VLOOKUP($A20,'Return Data'!$B$7:$R$2700,12,0)</f>
        <v>2.8458999999999999</v>
      </c>
      <c r="S20" s="66">
        <f t="shared" si="9"/>
        <v>28</v>
      </c>
      <c r="T20" s="65">
        <f>VLOOKUP($A20,'Return Data'!$B$7:$R$2700,13,0)</f>
        <v>3.3254999999999999</v>
      </c>
      <c r="U20" s="66">
        <f t="shared" si="10"/>
        <v>22</v>
      </c>
      <c r="V20" s="65"/>
      <c r="W20" s="66"/>
      <c r="X20" s="65"/>
      <c r="Y20" s="66"/>
      <c r="Z20" s="65">
        <f>VLOOKUP($A20,'Return Data'!$B$7:$R$2700,16,0)</f>
        <v>4.4111000000000002</v>
      </c>
      <c r="AA20" s="67">
        <f t="shared" si="7"/>
        <v>11</v>
      </c>
    </row>
    <row r="21" spans="1:27" x14ac:dyDescent="0.3">
      <c r="A21" s="63" t="s">
        <v>1397</v>
      </c>
      <c r="B21" s="64">
        <f>VLOOKUP($A21,'Return Data'!$B$7:$R$2700,3,0)</f>
        <v>44174</v>
      </c>
      <c r="C21" s="65">
        <f>VLOOKUP($A21,'Return Data'!$B$7:$R$2700,4,0)</f>
        <v>1055.9731999999999</v>
      </c>
      <c r="D21" s="65">
        <f>VLOOKUP($A21,'Return Data'!$B$7:$R$2700,5,0)</f>
        <v>2.9314</v>
      </c>
      <c r="E21" s="66">
        <f t="shared" si="0"/>
        <v>29</v>
      </c>
      <c r="F21" s="65">
        <f>VLOOKUP($A21,'Return Data'!$B$7:$R$2700,6,0)</f>
        <v>2.8765000000000001</v>
      </c>
      <c r="G21" s="66">
        <f t="shared" si="1"/>
        <v>28</v>
      </c>
      <c r="H21" s="65">
        <f>VLOOKUP($A21,'Return Data'!$B$7:$R$2700,7,0)</f>
        <v>2.8136000000000001</v>
      </c>
      <c r="I21" s="66">
        <f t="shared" si="2"/>
        <v>27</v>
      </c>
      <c r="J21" s="65">
        <f>VLOOKUP($A21,'Return Data'!$B$7:$R$2700,8,0)</f>
        <v>2.7176999999999998</v>
      </c>
      <c r="K21" s="66">
        <f t="shared" si="3"/>
        <v>25</v>
      </c>
      <c r="L21" s="65">
        <f>VLOOKUP($A21,'Return Data'!$B$7:$R$2700,9,0)</f>
        <v>2.6187999999999998</v>
      </c>
      <c r="M21" s="66">
        <f t="shared" si="4"/>
        <v>23</v>
      </c>
      <c r="N21" s="65">
        <f>VLOOKUP($A21,'Return Data'!$B$7:$R$2700,10,0)</f>
        <v>2.8125</v>
      </c>
      <c r="O21" s="66">
        <f t="shared" si="5"/>
        <v>28</v>
      </c>
      <c r="P21" s="65">
        <f>VLOOKUP($A21,'Return Data'!$B$7:$R$2700,11,0)</f>
        <v>2.8410000000000002</v>
      </c>
      <c r="Q21" s="66">
        <f t="shared" si="8"/>
        <v>28</v>
      </c>
      <c r="R21" s="65">
        <f>VLOOKUP($A21,'Return Data'!$B$7:$R$2700,12,0)</f>
        <v>2.8561999999999999</v>
      </c>
      <c r="S21" s="66">
        <f t="shared" si="9"/>
        <v>26</v>
      </c>
      <c r="T21" s="65">
        <f>VLOOKUP($A21,'Return Data'!$B$7:$R$2700,13,0)</f>
        <v>3.3165</v>
      </c>
      <c r="U21" s="66">
        <f t="shared" si="10"/>
        <v>24</v>
      </c>
      <c r="V21" s="65"/>
      <c r="W21" s="66"/>
      <c r="X21" s="65"/>
      <c r="Y21" s="66"/>
      <c r="Z21" s="65">
        <f>VLOOKUP($A21,'Return Data'!$B$7:$R$2700,16,0)</f>
        <v>3.8969</v>
      </c>
      <c r="AA21" s="67">
        <f t="shared" si="7"/>
        <v>22</v>
      </c>
    </row>
    <row r="22" spans="1:27" x14ac:dyDescent="0.3">
      <c r="A22" s="63" t="s">
        <v>1399</v>
      </c>
      <c r="B22" s="64">
        <f>VLOOKUP($A22,'Return Data'!$B$7:$R$2700,3,0)</f>
        <v>44174</v>
      </c>
      <c r="C22" s="65">
        <f>VLOOKUP($A22,'Return Data'!$B$7:$R$2700,4,0)</f>
        <v>1030.2405000000001</v>
      </c>
      <c r="D22" s="65">
        <f>VLOOKUP($A22,'Return Data'!$B$7:$R$2700,5,0)</f>
        <v>3.0045999999999999</v>
      </c>
      <c r="E22" s="66">
        <f t="shared" si="0"/>
        <v>18</v>
      </c>
      <c r="F22" s="65">
        <f>VLOOKUP($A22,'Return Data'!$B$7:$R$2700,6,0)</f>
        <v>2.9388999999999998</v>
      </c>
      <c r="G22" s="66">
        <f t="shared" si="1"/>
        <v>16</v>
      </c>
      <c r="H22" s="65">
        <f>VLOOKUP($A22,'Return Data'!$B$7:$R$2700,7,0)</f>
        <v>2.8784000000000001</v>
      </c>
      <c r="I22" s="66">
        <f t="shared" si="2"/>
        <v>14</v>
      </c>
      <c r="J22" s="65">
        <f>VLOOKUP($A22,'Return Data'!$B$7:$R$2700,8,0)</f>
        <v>2.8191000000000002</v>
      </c>
      <c r="K22" s="66">
        <f t="shared" si="3"/>
        <v>10</v>
      </c>
      <c r="L22" s="65">
        <f>VLOOKUP($A22,'Return Data'!$B$7:$R$2700,9,0)</f>
        <v>2.7219000000000002</v>
      </c>
      <c r="M22" s="66">
        <f t="shared" si="4"/>
        <v>11</v>
      </c>
      <c r="N22" s="65">
        <f>VLOOKUP($A22,'Return Data'!$B$7:$R$2700,10,0)</f>
        <v>2.8967999999999998</v>
      </c>
      <c r="O22" s="66">
        <f t="shared" si="5"/>
        <v>14</v>
      </c>
      <c r="P22" s="65">
        <f>VLOOKUP($A22,'Return Data'!$B$7:$R$2700,11,0)</f>
        <v>2.9154</v>
      </c>
      <c r="Q22" s="66">
        <f t="shared" si="8"/>
        <v>15</v>
      </c>
      <c r="R22" s="65">
        <f>VLOOKUP($A22,'Return Data'!$B$7:$R$2700,12,0)</f>
        <v>2.9182000000000001</v>
      </c>
      <c r="S22" s="66">
        <f>RANK(R22,R$8:R$37,0)</f>
        <v>18</v>
      </c>
      <c r="T22" s="65"/>
      <c r="U22" s="66"/>
      <c r="V22" s="65"/>
      <c r="W22" s="66"/>
      <c r="X22" s="65"/>
      <c r="Y22" s="66"/>
      <c r="Z22" s="65">
        <f>VLOOKUP($A22,'Return Data'!$B$7:$R$2700,16,0)</f>
        <v>3.2850999999999999</v>
      </c>
      <c r="AA22" s="67">
        <f t="shared" si="7"/>
        <v>30</v>
      </c>
    </row>
    <row r="23" spans="1:27" x14ac:dyDescent="0.3">
      <c r="A23" s="63" t="s">
        <v>1401</v>
      </c>
      <c r="B23" s="64">
        <f>VLOOKUP($A23,'Return Data'!$B$7:$R$2700,3,0)</f>
        <v>44174</v>
      </c>
      <c r="C23" s="65">
        <f>VLOOKUP($A23,'Return Data'!$B$7:$R$2700,4,0)</f>
        <v>1039.8203000000001</v>
      </c>
      <c r="D23" s="65">
        <f>VLOOKUP($A23,'Return Data'!$B$7:$R$2700,5,0)</f>
        <v>2.9312999999999998</v>
      </c>
      <c r="E23" s="66">
        <f t="shared" si="0"/>
        <v>30</v>
      </c>
      <c r="F23" s="65">
        <f>VLOOKUP($A23,'Return Data'!$B$7:$R$2700,6,0)</f>
        <v>2.8544999999999998</v>
      </c>
      <c r="G23" s="66">
        <f t="shared" si="1"/>
        <v>29</v>
      </c>
      <c r="H23" s="65">
        <f>VLOOKUP($A23,'Return Data'!$B$7:$R$2700,7,0)</f>
        <v>2.7940999999999998</v>
      </c>
      <c r="I23" s="66">
        <f t="shared" si="2"/>
        <v>29</v>
      </c>
      <c r="J23" s="65">
        <f>VLOOKUP($A23,'Return Data'!$B$7:$R$2700,8,0)</f>
        <v>2.6772999999999998</v>
      </c>
      <c r="K23" s="66">
        <f t="shared" si="3"/>
        <v>29</v>
      </c>
      <c r="L23" s="65">
        <f>VLOOKUP($A23,'Return Data'!$B$7:$R$2700,9,0)</f>
        <v>2.5691999999999999</v>
      </c>
      <c r="M23" s="66">
        <f t="shared" si="4"/>
        <v>29</v>
      </c>
      <c r="N23" s="65">
        <f>VLOOKUP($A23,'Return Data'!$B$7:$R$2700,10,0)</f>
        <v>2.8008999999999999</v>
      </c>
      <c r="O23" s="66">
        <f t="shared" si="5"/>
        <v>29</v>
      </c>
      <c r="P23" s="65">
        <f>VLOOKUP($A23,'Return Data'!$B$7:$R$2700,11,0)</f>
        <v>2.8397000000000001</v>
      </c>
      <c r="Q23" s="66">
        <f t="shared" si="8"/>
        <v>29</v>
      </c>
      <c r="R23" s="65">
        <f>VLOOKUP($A23,'Return Data'!$B$7:$R$2700,12,0)</f>
        <v>2.8706</v>
      </c>
      <c r="S23" s="66">
        <f t="shared" si="9"/>
        <v>23</v>
      </c>
      <c r="T23" s="65">
        <f>VLOOKUP($A23,'Return Data'!$B$7:$R$2700,13,0)</f>
        <v>3.3359000000000001</v>
      </c>
      <c r="U23" s="66">
        <f t="shared" si="10"/>
        <v>20</v>
      </c>
      <c r="V23" s="65"/>
      <c r="W23" s="66"/>
      <c r="X23" s="65"/>
      <c r="Y23" s="66"/>
      <c r="Z23" s="65">
        <f>VLOOKUP($A23,'Return Data'!$B$7:$R$2700,16,0)</f>
        <v>3.5198999999999998</v>
      </c>
      <c r="AA23" s="67">
        <f t="shared" si="7"/>
        <v>27</v>
      </c>
    </row>
    <row r="24" spans="1:27" x14ac:dyDescent="0.3">
      <c r="A24" s="63" t="s">
        <v>1403</v>
      </c>
      <c r="B24" s="64">
        <f>VLOOKUP($A24,'Return Data'!$B$7:$R$2700,3,0)</f>
        <v>44174</v>
      </c>
      <c r="C24" s="65">
        <f>VLOOKUP($A24,'Return Data'!$B$7:$R$2700,4,0)</f>
        <v>1035.3968</v>
      </c>
      <c r="D24" s="65">
        <f>VLOOKUP($A24,'Return Data'!$B$7:$R$2700,5,0)</f>
        <v>3.0213999999999999</v>
      </c>
      <c r="E24" s="66">
        <f t="shared" si="0"/>
        <v>12</v>
      </c>
      <c r="F24" s="65">
        <f>VLOOKUP($A24,'Return Data'!$B$7:$R$2700,6,0)</f>
        <v>2.9878</v>
      </c>
      <c r="G24" s="66">
        <f t="shared" si="1"/>
        <v>6</v>
      </c>
      <c r="H24" s="65">
        <f>VLOOKUP($A24,'Return Data'!$B$7:$R$2700,7,0)</f>
        <v>2.9169999999999998</v>
      </c>
      <c r="I24" s="66">
        <f t="shared" si="2"/>
        <v>6</v>
      </c>
      <c r="J24" s="65">
        <f>VLOOKUP($A24,'Return Data'!$B$7:$R$2700,8,0)</f>
        <v>2.8765000000000001</v>
      </c>
      <c r="K24" s="66">
        <f t="shared" si="3"/>
        <v>2</v>
      </c>
      <c r="L24" s="65">
        <f>VLOOKUP($A24,'Return Data'!$B$7:$R$2700,9,0)</f>
        <v>2.782</v>
      </c>
      <c r="M24" s="66">
        <f t="shared" si="4"/>
        <v>7</v>
      </c>
      <c r="N24" s="65">
        <f>VLOOKUP($A24,'Return Data'!$B$7:$R$2700,10,0)</f>
        <v>2.9237000000000002</v>
      </c>
      <c r="O24" s="66">
        <f t="shared" si="5"/>
        <v>10</v>
      </c>
      <c r="P24" s="65">
        <f>VLOOKUP($A24,'Return Data'!$B$7:$R$2700,11,0)</f>
        <v>2.9432999999999998</v>
      </c>
      <c r="Q24" s="66">
        <f t="shared" si="8"/>
        <v>11</v>
      </c>
      <c r="R24" s="65">
        <f>VLOOKUP($A24,'Return Data'!$B$7:$R$2700,12,0)</f>
        <v>2.9950000000000001</v>
      </c>
      <c r="S24" s="66">
        <f>RANK(R24,R$8:R$37,0)</f>
        <v>10</v>
      </c>
      <c r="T24" s="65"/>
      <c r="U24" s="66"/>
      <c r="V24" s="65"/>
      <c r="W24" s="66"/>
      <c r="X24" s="65"/>
      <c r="Y24" s="66"/>
      <c r="Z24" s="65">
        <f>VLOOKUP($A24,'Return Data'!$B$7:$R$2700,16,0)</f>
        <v>3.4719000000000002</v>
      </c>
      <c r="AA24" s="67">
        <f t="shared" si="7"/>
        <v>28</v>
      </c>
    </row>
    <row r="25" spans="1:27" x14ac:dyDescent="0.3">
      <c r="A25" s="63" t="s">
        <v>1405</v>
      </c>
      <c r="B25" s="64">
        <f>VLOOKUP($A25,'Return Data'!$B$7:$R$2700,3,0)</f>
        <v>44174</v>
      </c>
      <c r="C25" s="65">
        <f>VLOOKUP($A25,'Return Data'!$B$7:$R$2700,4,0)</f>
        <v>1086.3253999999999</v>
      </c>
      <c r="D25" s="65">
        <f>VLOOKUP($A25,'Return Data'!$B$7:$R$2700,5,0)</f>
        <v>3.0074000000000001</v>
      </c>
      <c r="E25" s="66">
        <f t="shared" si="0"/>
        <v>16</v>
      </c>
      <c r="F25" s="65">
        <f>VLOOKUP($A25,'Return Data'!$B$7:$R$2700,6,0)</f>
        <v>2.9428999999999998</v>
      </c>
      <c r="G25" s="66">
        <f t="shared" si="1"/>
        <v>14</v>
      </c>
      <c r="H25" s="65">
        <f>VLOOKUP($A25,'Return Data'!$B$7:$R$2700,7,0)</f>
        <v>2.8824999999999998</v>
      </c>
      <c r="I25" s="66">
        <f t="shared" si="2"/>
        <v>11</v>
      </c>
      <c r="J25" s="65">
        <f>VLOOKUP($A25,'Return Data'!$B$7:$R$2700,8,0)</f>
        <v>2.7797000000000001</v>
      </c>
      <c r="K25" s="66">
        <f t="shared" si="3"/>
        <v>14</v>
      </c>
      <c r="L25" s="65">
        <f>VLOOKUP($A25,'Return Data'!$B$7:$R$2700,9,0)</f>
        <v>2.653</v>
      </c>
      <c r="M25" s="66">
        <f t="shared" si="4"/>
        <v>18</v>
      </c>
      <c r="N25" s="65">
        <f>VLOOKUP($A25,'Return Data'!$B$7:$R$2700,10,0)</f>
        <v>2.8679999999999999</v>
      </c>
      <c r="O25" s="66">
        <f t="shared" si="5"/>
        <v>19</v>
      </c>
      <c r="P25" s="65">
        <f>VLOOKUP($A25,'Return Data'!$B$7:$R$2700,11,0)</f>
        <v>2.8765999999999998</v>
      </c>
      <c r="Q25" s="66">
        <f t="shared" si="8"/>
        <v>22</v>
      </c>
      <c r="R25" s="65">
        <f>VLOOKUP($A25,'Return Data'!$B$7:$R$2700,12,0)</f>
        <v>2.8955000000000002</v>
      </c>
      <c r="S25" s="66">
        <f t="shared" si="9"/>
        <v>19</v>
      </c>
      <c r="T25" s="65">
        <f>VLOOKUP($A25,'Return Data'!$B$7:$R$2700,13,0)</f>
        <v>3.3778000000000001</v>
      </c>
      <c r="U25" s="66">
        <f t="shared" si="10"/>
        <v>16</v>
      </c>
      <c r="V25" s="65"/>
      <c r="W25" s="66"/>
      <c r="X25" s="65"/>
      <c r="Y25" s="66"/>
      <c r="Z25" s="65">
        <f>VLOOKUP($A25,'Return Data'!$B$7:$R$2700,16,0)</f>
        <v>4.4509999999999996</v>
      </c>
      <c r="AA25" s="67">
        <f t="shared" si="7"/>
        <v>10</v>
      </c>
    </row>
    <row r="26" spans="1:27" x14ac:dyDescent="0.3">
      <c r="A26" s="63" t="s">
        <v>1407</v>
      </c>
      <c r="B26" s="64">
        <f>VLOOKUP($A26,'Return Data'!$B$7:$R$2700,3,0)</f>
        <v>44174</v>
      </c>
      <c r="C26" s="65">
        <f>VLOOKUP($A26,'Return Data'!$B$7:$R$2700,4,0)</f>
        <v>2525.56116666667</v>
      </c>
      <c r="D26" s="65">
        <f>VLOOKUP($A26,'Return Data'!$B$7:$R$2700,5,0)</f>
        <v>2.9437000000000002</v>
      </c>
      <c r="E26" s="66">
        <f t="shared" si="0"/>
        <v>27</v>
      </c>
      <c r="F26" s="65">
        <f>VLOOKUP($A26,'Return Data'!$B$7:$R$2700,6,0)</f>
        <v>2.8895</v>
      </c>
      <c r="G26" s="66">
        <f t="shared" si="1"/>
        <v>24</v>
      </c>
      <c r="H26" s="65">
        <f>VLOOKUP($A26,'Return Data'!$B$7:$R$2700,7,0)</f>
        <v>2.8155999999999999</v>
      </c>
      <c r="I26" s="66">
        <f t="shared" si="2"/>
        <v>26</v>
      </c>
      <c r="J26" s="65">
        <f>VLOOKUP($A26,'Return Data'!$B$7:$R$2700,8,0)</f>
        <v>2.6949000000000001</v>
      </c>
      <c r="K26" s="66">
        <f t="shared" si="3"/>
        <v>28</v>
      </c>
      <c r="L26" s="65">
        <f>VLOOKUP($A26,'Return Data'!$B$7:$R$2700,9,0)</f>
        <v>2.6120999999999999</v>
      </c>
      <c r="M26" s="66">
        <f t="shared" si="4"/>
        <v>24</v>
      </c>
      <c r="N26" s="65">
        <f>VLOOKUP($A26,'Return Data'!$B$7:$R$2700,10,0)</f>
        <v>2.8517000000000001</v>
      </c>
      <c r="O26" s="66">
        <f t="shared" si="5"/>
        <v>22</v>
      </c>
      <c r="P26" s="65">
        <f>VLOOKUP($A26,'Return Data'!$B$7:$R$2700,11,0)</f>
        <v>2.887</v>
      </c>
      <c r="Q26" s="66">
        <f t="shared" si="8"/>
        <v>19</v>
      </c>
      <c r="R26" s="65">
        <f>VLOOKUP($A26,'Return Data'!$B$7:$R$2700,12,0)</f>
        <v>2.8593999999999999</v>
      </c>
      <c r="S26" s="66">
        <f t="shared" si="9"/>
        <v>25</v>
      </c>
      <c r="T26" s="65">
        <f>VLOOKUP($A26,'Return Data'!$B$7:$R$2700,13,0)</f>
        <v>3.1833999999999998</v>
      </c>
      <c r="U26" s="66">
        <f t="shared" si="10"/>
        <v>27</v>
      </c>
      <c r="V26" s="65">
        <f>VLOOKUP($A26,'Return Data'!$B$7:$R$2700,17,0)</f>
        <v>4.1147</v>
      </c>
      <c r="W26" s="66">
        <f t="shared" ref="W26:W36" si="11">RANK(V26,V$8:V$37,0)</f>
        <v>5</v>
      </c>
      <c r="X26" s="65">
        <f>VLOOKUP($A26,'Return Data'!$B$7:$R$2700,14,0)</f>
        <v>4.5724</v>
      </c>
      <c r="Y26" s="66">
        <f t="shared" ref="Y26:Y36" si="12">RANK(X26,X$8:X$37,0)</f>
        <v>4</v>
      </c>
      <c r="Z26" s="65">
        <f>VLOOKUP($A26,'Return Data'!$B$7:$R$2700,16,0)</f>
        <v>6.8193999999999999</v>
      </c>
      <c r="AA26" s="67">
        <f t="shared" si="7"/>
        <v>1</v>
      </c>
    </row>
    <row r="27" spans="1:27" x14ac:dyDescent="0.3">
      <c r="A27" s="63" t="s">
        <v>1409</v>
      </c>
      <c r="B27" s="64">
        <f>VLOOKUP($A27,'Return Data'!$B$7:$R$2700,3,0)</f>
        <v>44174</v>
      </c>
      <c r="C27" s="65">
        <f>VLOOKUP($A27,'Return Data'!$B$7:$R$2700,4,0)</f>
        <v>1054.7238</v>
      </c>
      <c r="D27" s="65">
        <f>VLOOKUP($A27,'Return Data'!$B$7:$R$2700,5,0)</f>
        <v>2.9660000000000002</v>
      </c>
      <c r="E27" s="66">
        <f t="shared" si="0"/>
        <v>23</v>
      </c>
      <c r="F27" s="65">
        <f>VLOOKUP($A27,'Return Data'!$B$7:$R$2700,6,0)</f>
        <v>2.8799000000000001</v>
      </c>
      <c r="G27" s="66">
        <f t="shared" si="1"/>
        <v>27</v>
      </c>
      <c r="H27" s="65">
        <f>VLOOKUP($A27,'Return Data'!$B$7:$R$2700,7,0)</f>
        <v>2.8100999999999998</v>
      </c>
      <c r="I27" s="66">
        <f t="shared" si="2"/>
        <v>28</v>
      </c>
      <c r="J27" s="65">
        <f>VLOOKUP($A27,'Return Data'!$B$7:$R$2700,8,0)</f>
        <v>2.7176999999999998</v>
      </c>
      <c r="K27" s="66">
        <f t="shared" si="3"/>
        <v>25</v>
      </c>
      <c r="L27" s="65">
        <f>VLOOKUP($A27,'Return Data'!$B$7:$R$2700,9,0)</f>
        <v>2.5922000000000001</v>
      </c>
      <c r="M27" s="66">
        <f t="shared" si="4"/>
        <v>28</v>
      </c>
      <c r="N27" s="65">
        <f>VLOOKUP($A27,'Return Data'!$B$7:$R$2700,10,0)</f>
        <v>2.8252000000000002</v>
      </c>
      <c r="O27" s="66">
        <f t="shared" si="5"/>
        <v>27</v>
      </c>
      <c r="P27" s="65">
        <f>VLOOKUP($A27,'Return Data'!$B$7:$R$2700,11,0)</f>
        <v>2.8471000000000002</v>
      </c>
      <c r="Q27" s="66">
        <f t="shared" si="8"/>
        <v>26</v>
      </c>
      <c r="R27" s="65">
        <f>VLOOKUP($A27,'Return Data'!$B$7:$R$2700,12,0)</f>
        <v>2.8893</v>
      </c>
      <c r="S27" s="66">
        <f t="shared" si="9"/>
        <v>21</v>
      </c>
      <c r="T27" s="65">
        <f>VLOOKUP($A27,'Return Data'!$B$7:$R$2700,13,0)</f>
        <v>3.37</v>
      </c>
      <c r="U27" s="66">
        <f t="shared" si="10"/>
        <v>17</v>
      </c>
      <c r="V27" s="65"/>
      <c r="W27" s="66"/>
      <c r="X27" s="65"/>
      <c r="Y27" s="66"/>
      <c r="Z27" s="65">
        <f>VLOOKUP($A27,'Return Data'!$B$7:$R$2700,16,0)</f>
        <v>3.8458999999999999</v>
      </c>
      <c r="AA27" s="67">
        <f t="shared" si="7"/>
        <v>23</v>
      </c>
    </row>
    <row r="28" spans="1:27" x14ac:dyDescent="0.3">
      <c r="A28" s="63" t="s">
        <v>1411</v>
      </c>
      <c r="B28" s="64">
        <f>VLOOKUP($A28,'Return Data'!$B$7:$R$2700,3,0)</f>
        <v>44174</v>
      </c>
      <c r="C28" s="65">
        <f>VLOOKUP($A28,'Return Data'!$B$7:$R$2700,4,0)</f>
        <v>1053.4306999999999</v>
      </c>
      <c r="D28" s="65">
        <f>VLOOKUP($A28,'Return Data'!$B$7:$R$2700,5,0)</f>
        <v>3.0146999999999999</v>
      </c>
      <c r="E28" s="66">
        <f t="shared" si="0"/>
        <v>13</v>
      </c>
      <c r="F28" s="65">
        <f>VLOOKUP($A28,'Return Data'!$B$7:$R$2700,6,0)</f>
        <v>2.9262000000000001</v>
      </c>
      <c r="G28" s="66">
        <f t="shared" si="1"/>
        <v>21</v>
      </c>
      <c r="H28" s="65">
        <f>VLOOKUP($A28,'Return Data'!$B$7:$R$2700,7,0)</f>
        <v>2.87</v>
      </c>
      <c r="I28" s="66">
        <f t="shared" si="2"/>
        <v>16</v>
      </c>
      <c r="J28" s="65">
        <f>VLOOKUP($A28,'Return Data'!$B$7:$R$2700,8,0)</f>
        <v>2.7783000000000002</v>
      </c>
      <c r="K28" s="66">
        <f t="shared" si="3"/>
        <v>15</v>
      </c>
      <c r="L28" s="65">
        <f>VLOOKUP($A28,'Return Data'!$B$7:$R$2700,9,0)</f>
        <v>2.6833</v>
      </c>
      <c r="M28" s="66">
        <f t="shared" si="4"/>
        <v>14</v>
      </c>
      <c r="N28" s="65">
        <f>VLOOKUP($A28,'Return Data'!$B$7:$R$2700,10,0)</f>
        <v>2.9033000000000002</v>
      </c>
      <c r="O28" s="66">
        <f t="shared" si="5"/>
        <v>12</v>
      </c>
      <c r="P28" s="65">
        <f>VLOOKUP($A28,'Return Data'!$B$7:$R$2700,11,0)</f>
        <v>2.9567999999999999</v>
      </c>
      <c r="Q28" s="66">
        <f t="shared" si="8"/>
        <v>10</v>
      </c>
      <c r="R28" s="65">
        <f>VLOOKUP($A28,'Return Data'!$B$7:$R$2700,12,0)</f>
        <v>2.9556</v>
      </c>
      <c r="S28" s="66">
        <f t="shared" si="9"/>
        <v>13</v>
      </c>
      <c r="T28" s="65">
        <f>VLOOKUP($A28,'Return Data'!$B$7:$R$2700,13,0)</f>
        <v>3.3820000000000001</v>
      </c>
      <c r="U28" s="66">
        <f t="shared" si="10"/>
        <v>15</v>
      </c>
      <c r="V28" s="65"/>
      <c r="W28" s="66"/>
      <c r="X28" s="65"/>
      <c r="Y28" s="66"/>
      <c r="Z28" s="65">
        <f>VLOOKUP($A28,'Return Data'!$B$7:$R$2700,16,0)</f>
        <v>3.8338999999999999</v>
      </c>
      <c r="AA28" s="67">
        <f t="shared" si="7"/>
        <v>24</v>
      </c>
    </row>
    <row r="29" spans="1:27" x14ac:dyDescent="0.3">
      <c r="A29" s="63" t="s">
        <v>1413</v>
      </c>
      <c r="B29" s="64">
        <f>VLOOKUP($A29,'Return Data'!$B$7:$R$2700,3,0)</f>
        <v>44174</v>
      </c>
      <c r="C29" s="65">
        <f>VLOOKUP($A29,'Return Data'!$B$7:$R$2700,4,0)</f>
        <v>1042.9848999999999</v>
      </c>
      <c r="D29" s="65">
        <f>VLOOKUP($A29,'Return Data'!$B$7:$R$2700,5,0)</f>
        <v>3.0939000000000001</v>
      </c>
      <c r="E29" s="66">
        <f t="shared" si="0"/>
        <v>2</v>
      </c>
      <c r="F29" s="65">
        <f>VLOOKUP($A29,'Return Data'!$B$7:$R$2700,6,0)</f>
        <v>2.9940000000000002</v>
      </c>
      <c r="G29" s="66">
        <f t="shared" si="1"/>
        <v>5</v>
      </c>
      <c r="H29" s="65">
        <f>VLOOKUP($A29,'Return Data'!$B$7:$R$2700,7,0)</f>
        <v>2.9247999999999998</v>
      </c>
      <c r="I29" s="66">
        <f t="shared" si="2"/>
        <v>3</v>
      </c>
      <c r="J29" s="65">
        <f>VLOOKUP($A29,'Return Data'!$B$7:$R$2700,8,0)</f>
        <v>2.7993999999999999</v>
      </c>
      <c r="K29" s="66">
        <f t="shared" si="3"/>
        <v>13</v>
      </c>
      <c r="L29" s="65">
        <f>VLOOKUP($A29,'Return Data'!$B$7:$R$2700,9,0)</f>
        <v>2.7162000000000002</v>
      </c>
      <c r="M29" s="66">
        <f t="shared" si="4"/>
        <v>12</v>
      </c>
      <c r="N29" s="65">
        <f>VLOOKUP($A29,'Return Data'!$B$7:$R$2700,10,0)</f>
        <v>2.9527999999999999</v>
      </c>
      <c r="O29" s="66">
        <f t="shared" si="5"/>
        <v>5</v>
      </c>
      <c r="P29" s="65">
        <f>VLOOKUP($A29,'Return Data'!$B$7:$R$2700,11,0)</f>
        <v>2.9895999999999998</v>
      </c>
      <c r="Q29" s="66">
        <f t="shared" si="8"/>
        <v>4</v>
      </c>
      <c r="R29" s="65">
        <f>VLOOKUP($A29,'Return Data'!$B$7:$R$2700,12,0)</f>
        <v>3.0847000000000002</v>
      </c>
      <c r="S29" s="66">
        <f t="shared" si="9"/>
        <v>6</v>
      </c>
      <c r="T29" s="65">
        <f>VLOOKUP($A29,'Return Data'!$B$7:$R$2700,13,0)</f>
        <v>3.5415000000000001</v>
      </c>
      <c r="U29" s="66">
        <f t="shared" ref="U29" si="13">RANK(T29,T$8:T$37,0)</f>
        <v>5</v>
      </c>
      <c r="V29" s="65"/>
      <c r="W29" s="66"/>
      <c r="X29" s="65"/>
      <c r="Y29" s="66"/>
      <c r="Z29" s="65">
        <f>VLOOKUP($A29,'Return Data'!$B$7:$R$2700,16,0)</f>
        <v>3.7162000000000002</v>
      </c>
      <c r="AA29" s="67">
        <f t="shared" si="7"/>
        <v>26</v>
      </c>
    </row>
    <row r="30" spans="1:27" x14ac:dyDescent="0.3">
      <c r="A30" s="63" t="s">
        <v>1415</v>
      </c>
      <c r="B30" s="64">
        <f>VLOOKUP($A30,'Return Data'!$B$7:$R$2700,3,0)</f>
        <v>44174</v>
      </c>
      <c r="C30" s="65">
        <f>VLOOKUP($A30,'Return Data'!$B$7:$R$2700,4,0)</f>
        <v>109.23869999999999</v>
      </c>
      <c r="D30" s="65">
        <f>VLOOKUP($A30,'Return Data'!$B$7:$R$2700,5,0)</f>
        <v>3.0074000000000001</v>
      </c>
      <c r="E30" s="66">
        <f t="shared" si="0"/>
        <v>16</v>
      </c>
      <c r="F30" s="65">
        <f>VLOOKUP($A30,'Return Data'!$B$7:$R$2700,6,0)</f>
        <v>2.9632999999999998</v>
      </c>
      <c r="G30" s="66">
        <f t="shared" si="1"/>
        <v>11</v>
      </c>
      <c r="H30" s="65">
        <f>VLOOKUP($A30,'Return Data'!$B$7:$R$2700,7,0)</f>
        <v>2.8799000000000001</v>
      </c>
      <c r="I30" s="66">
        <f t="shared" si="2"/>
        <v>13</v>
      </c>
      <c r="J30" s="65">
        <f>VLOOKUP($A30,'Return Data'!$B$7:$R$2700,8,0)</f>
        <v>2.8121</v>
      </c>
      <c r="K30" s="66">
        <f t="shared" si="3"/>
        <v>11</v>
      </c>
      <c r="L30" s="65">
        <f>VLOOKUP($A30,'Return Data'!$B$7:$R$2700,9,0)</f>
        <v>2.7370999999999999</v>
      </c>
      <c r="M30" s="66">
        <f t="shared" si="4"/>
        <v>9</v>
      </c>
      <c r="N30" s="65">
        <f>VLOOKUP($A30,'Return Data'!$B$7:$R$2700,10,0)</f>
        <v>2.8990999999999998</v>
      </c>
      <c r="O30" s="66">
        <f t="shared" si="5"/>
        <v>13</v>
      </c>
      <c r="P30" s="65">
        <f>VLOOKUP($A30,'Return Data'!$B$7:$R$2700,11,0)</f>
        <v>2.9215</v>
      </c>
      <c r="Q30" s="66">
        <f t="shared" si="8"/>
        <v>12</v>
      </c>
      <c r="R30" s="65">
        <f>VLOOKUP($A30,'Return Data'!$B$7:$R$2700,12,0)</f>
        <v>2.9756999999999998</v>
      </c>
      <c r="S30" s="66">
        <f t="shared" si="9"/>
        <v>12</v>
      </c>
      <c r="T30" s="65">
        <f>VLOOKUP($A30,'Return Data'!$B$7:$R$2700,13,0)</f>
        <v>3.4403999999999999</v>
      </c>
      <c r="U30" s="66">
        <f t="shared" si="10"/>
        <v>9</v>
      </c>
      <c r="V30" s="65"/>
      <c r="W30" s="66"/>
      <c r="X30" s="65"/>
      <c r="Y30" s="66"/>
      <c r="Z30" s="65">
        <f>VLOOKUP($A30,'Return Data'!$B$7:$R$2700,16,0)</f>
        <v>4.5685000000000002</v>
      </c>
      <c r="AA30" s="67">
        <f t="shared" si="7"/>
        <v>9</v>
      </c>
    </row>
    <row r="31" spans="1:27" x14ac:dyDescent="0.3">
      <c r="A31" s="63" t="s">
        <v>1417</v>
      </c>
      <c r="B31" s="64">
        <f>VLOOKUP($A31,'Return Data'!$B$7:$R$2700,3,0)</f>
        <v>44174</v>
      </c>
      <c r="C31" s="65">
        <f>VLOOKUP($A31,'Return Data'!$B$7:$R$2700,4,0)</f>
        <v>1050.5132000000001</v>
      </c>
      <c r="D31" s="65">
        <f>VLOOKUP($A31,'Return Data'!$B$7:$R$2700,5,0)</f>
        <v>2.9847999999999999</v>
      </c>
      <c r="E31" s="66">
        <f t="shared" si="0"/>
        <v>20</v>
      </c>
      <c r="F31" s="65">
        <f>VLOOKUP($A31,'Return Data'!$B$7:$R$2700,6,0)</f>
        <v>2.9506000000000001</v>
      </c>
      <c r="G31" s="66">
        <f t="shared" si="1"/>
        <v>12</v>
      </c>
      <c r="H31" s="65">
        <f>VLOOKUP($A31,'Return Data'!$B$7:$R$2700,7,0)</f>
        <v>2.8824000000000001</v>
      </c>
      <c r="I31" s="66">
        <f t="shared" si="2"/>
        <v>12</v>
      </c>
      <c r="J31" s="65">
        <f>VLOOKUP($A31,'Return Data'!$B$7:$R$2700,8,0)</f>
        <v>2.8738000000000001</v>
      </c>
      <c r="K31" s="66">
        <f t="shared" si="3"/>
        <v>3</v>
      </c>
      <c r="L31" s="65">
        <f>VLOOKUP($A31,'Return Data'!$B$7:$R$2700,9,0)</f>
        <v>2.7993000000000001</v>
      </c>
      <c r="M31" s="66">
        <f t="shared" si="4"/>
        <v>4</v>
      </c>
      <c r="N31" s="65">
        <f>VLOOKUP($A31,'Return Data'!$B$7:$R$2700,10,0)</f>
        <v>2.9422000000000001</v>
      </c>
      <c r="O31" s="66">
        <f t="shared" si="5"/>
        <v>7</v>
      </c>
      <c r="P31" s="65">
        <f>VLOOKUP($A31,'Return Data'!$B$7:$R$2700,11,0)</f>
        <v>2.9622999999999999</v>
      </c>
      <c r="Q31" s="66">
        <f t="shared" si="8"/>
        <v>8</v>
      </c>
      <c r="R31" s="65">
        <f>VLOOKUP($A31,'Return Data'!$B$7:$R$2700,12,0)</f>
        <v>3.1215000000000002</v>
      </c>
      <c r="S31" s="66">
        <f t="shared" si="9"/>
        <v>4</v>
      </c>
      <c r="T31" s="65">
        <f>VLOOKUP($A31,'Return Data'!$B$7:$R$2700,13,0)</f>
        <v>3.5587</v>
      </c>
      <c r="U31" s="66">
        <f t="shared" si="10"/>
        <v>3</v>
      </c>
      <c r="V31" s="65"/>
      <c r="W31" s="66"/>
      <c r="X31" s="65"/>
      <c r="Y31" s="66"/>
      <c r="Z31" s="65">
        <f>VLOOKUP($A31,'Return Data'!$B$7:$R$2700,16,0)</f>
        <v>3.9011</v>
      </c>
      <c r="AA31" s="67">
        <f t="shared" si="7"/>
        <v>21</v>
      </c>
    </row>
    <row r="32" spans="1:27" x14ac:dyDescent="0.3">
      <c r="A32" s="63" t="s">
        <v>1419</v>
      </c>
      <c r="B32" s="64">
        <f>VLOOKUP($A32,'Return Data'!$B$7:$R$2700,3,0)</f>
        <v>44174</v>
      </c>
      <c r="C32" s="65">
        <f>VLOOKUP($A32,'Return Data'!$B$7:$R$2700,4,0)</f>
        <v>3289.3438000000001</v>
      </c>
      <c r="D32" s="65">
        <f>VLOOKUP($A32,'Return Data'!$B$7:$R$2700,5,0)</f>
        <v>3.0285000000000002</v>
      </c>
      <c r="E32" s="66">
        <f t="shared" si="0"/>
        <v>9</v>
      </c>
      <c r="F32" s="65">
        <f>VLOOKUP($A32,'Return Data'!$B$7:$R$2700,6,0)</f>
        <v>2.9323999999999999</v>
      </c>
      <c r="G32" s="66">
        <f t="shared" si="1"/>
        <v>17</v>
      </c>
      <c r="H32" s="65">
        <f>VLOOKUP($A32,'Return Data'!$B$7:$R$2700,7,0)</f>
        <v>2.8542999999999998</v>
      </c>
      <c r="I32" s="66">
        <f t="shared" si="2"/>
        <v>19</v>
      </c>
      <c r="J32" s="65">
        <f>VLOOKUP($A32,'Return Data'!$B$7:$R$2700,8,0)</f>
        <v>2.7728000000000002</v>
      </c>
      <c r="K32" s="66">
        <f t="shared" si="3"/>
        <v>16</v>
      </c>
      <c r="L32" s="65">
        <f>VLOOKUP($A32,'Return Data'!$B$7:$R$2700,9,0)</f>
        <v>2.6549999999999998</v>
      </c>
      <c r="M32" s="66">
        <f t="shared" si="4"/>
        <v>17</v>
      </c>
      <c r="N32" s="65">
        <f>VLOOKUP($A32,'Return Data'!$B$7:$R$2700,10,0)</f>
        <v>2.8788999999999998</v>
      </c>
      <c r="O32" s="66">
        <f t="shared" si="5"/>
        <v>16</v>
      </c>
      <c r="P32" s="65">
        <f>VLOOKUP($A32,'Return Data'!$B$7:$R$2700,11,0)</f>
        <v>2.9089</v>
      </c>
      <c r="Q32" s="66">
        <f t="shared" si="8"/>
        <v>17</v>
      </c>
      <c r="R32" s="65">
        <f>VLOOKUP($A32,'Return Data'!$B$7:$R$2700,12,0)</f>
        <v>2.9369999999999998</v>
      </c>
      <c r="S32" s="66">
        <f t="shared" si="9"/>
        <v>16</v>
      </c>
      <c r="T32" s="65">
        <f>VLOOKUP($A32,'Return Data'!$B$7:$R$2700,13,0)</f>
        <v>3.3973</v>
      </c>
      <c r="U32" s="66">
        <f t="shared" si="10"/>
        <v>12</v>
      </c>
      <c r="V32" s="65">
        <f>VLOOKUP($A32,'Return Data'!$B$7:$R$2700,17,0)</f>
        <v>4.5465</v>
      </c>
      <c r="W32" s="66">
        <f t="shared" si="11"/>
        <v>2</v>
      </c>
      <c r="X32" s="65">
        <f>VLOOKUP($A32,'Return Data'!$B$7:$R$2700,14,0)</f>
        <v>5.0805999999999996</v>
      </c>
      <c r="Y32" s="66">
        <f t="shared" si="12"/>
        <v>1</v>
      </c>
      <c r="Z32" s="65">
        <f>VLOOKUP($A32,'Return Data'!$B$7:$R$2700,16,0)</f>
        <v>6.7526000000000002</v>
      </c>
      <c r="AA32" s="67">
        <f t="shared" si="7"/>
        <v>2</v>
      </c>
    </row>
    <row r="33" spans="1:27" x14ac:dyDescent="0.3">
      <c r="A33" s="63" t="s">
        <v>1421</v>
      </c>
      <c r="B33" s="64">
        <f>VLOOKUP($A33,'Return Data'!$B$7:$R$2700,3,0)</f>
        <v>44174</v>
      </c>
      <c r="C33" s="65">
        <f>VLOOKUP($A33,'Return Data'!$B$7:$R$2700,4,0)</f>
        <v>1082.4078999999999</v>
      </c>
      <c r="D33" s="65">
        <f>VLOOKUP($A33,'Return Data'!$B$7:$R$2700,5,0)</f>
        <v>2.9609999999999999</v>
      </c>
      <c r="E33" s="66">
        <f t="shared" si="0"/>
        <v>24</v>
      </c>
      <c r="F33" s="65">
        <f>VLOOKUP($A33,'Return Data'!$B$7:$R$2700,6,0)</f>
        <v>2.8927999999999998</v>
      </c>
      <c r="G33" s="66">
        <f t="shared" si="1"/>
        <v>23</v>
      </c>
      <c r="H33" s="65">
        <f>VLOOKUP($A33,'Return Data'!$B$7:$R$2700,7,0)</f>
        <v>2.8195999999999999</v>
      </c>
      <c r="I33" s="66">
        <f t="shared" si="2"/>
        <v>25</v>
      </c>
      <c r="J33" s="65">
        <f>VLOOKUP($A33,'Return Data'!$B$7:$R$2700,8,0)</f>
        <v>2.7040999999999999</v>
      </c>
      <c r="K33" s="66">
        <f t="shared" si="3"/>
        <v>27</v>
      </c>
      <c r="L33" s="65">
        <f>VLOOKUP($A33,'Return Data'!$B$7:$R$2700,9,0)</f>
        <v>2.5994999999999999</v>
      </c>
      <c r="M33" s="66">
        <f t="shared" si="4"/>
        <v>26</v>
      </c>
      <c r="N33" s="65">
        <f>VLOOKUP($A33,'Return Data'!$B$7:$R$2700,10,0)</f>
        <v>2.8329</v>
      </c>
      <c r="O33" s="66">
        <f t="shared" si="5"/>
        <v>26</v>
      </c>
      <c r="P33" s="65">
        <f>VLOOKUP($A33,'Return Data'!$B$7:$R$2700,11,0)</f>
        <v>2.8464999999999998</v>
      </c>
      <c r="Q33" s="66">
        <f t="shared" si="8"/>
        <v>27</v>
      </c>
      <c r="R33" s="65">
        <f>VLOOKUP($A33,'Return Data'!$B$7:$R$2700,12,0)</f>
        <v>2.944</v>
      </c>
      <c r="S33" s="66">
        <f t="shared" si="9"/>
        <v>14</v>
      </c>
      <c r="T33" s="65">
        <f>VLOOKUP($A33,'Return Data'!$B$7:$R$2700,13,0)</f>
        <v>3.4199000000000002</v>
      </c>
      <c r="U33" s="66">
        <f t="shared" si="10"/>
        <v>11</v>
      </c>
      <c r="V33" s="65"/>
      <c r="W33" s="66"/>
      <c r="X33" s="65"/>
      <c r="Y33" s="66"/>
      <c r="Z33" s="65">
        <f>VLOOKUP($A33,'Return Data'!$B$7:$R$2700,16,0)</f>
        <v>4.6947999999999999</v>
      </c>
      <c r="AA33" s="67">
        <f t="shared" si="7"/>
        <v>5</v>
      </c>
    </row>
    <row r="34" spans="1:27" x14ac:dyDescent="0.3">
      <c r="A34" s="63" t="s">
        <v>1423</v>
      </c>
      <c r="B34" s="64">
        <f>VLOOKUP($A34,'Return Data'!$B$7:$R$2700,3,0)</f>
        <v>44174</v>
      </c>
      <c r="C34" s="65">
        <f>VLOOKUP($A34,'Return Data'!$B$7:$R$2700,4,0)</f>
        <v>1073.7855999999999</v>
      </c>
      <c r="D34" s="65">
        <f>VLOOKUP($A34,'Return Data'!$B$7:$R$2700,5,0)</f>
        <v>3.0085000000000002</v>
      </c>
      <c r="E34" s="66">
        <f t="shared" si="0"/>
        <v>15</v>
      </c>
      <c r="F34" s="65">
        <f>VLOOKUP($A34,'Return Data'!$B$7:$R$2700,6,0)</f>
        <v>2.9409999999999998</v>
      </c>
      <c r="G34" s="66">
        <f t="shared" si="1"/>
        <v>15</v>
      </c>
      <c r="H34" s="65">
        <f>VLOOKUP($A34,'Return Data'!$B$7:$R$2700,7,0)</f>
        <v>2.8734000000000002</v>
      </c>
      <c r="I34" s="66">
        <f t="shared" si="2"/>
        <v>15</v>
      </c>
      <c r="J34" s="65">
        <f>VLOOKUP($A34,'Return Data'!$B$7:$R$2700,8,0)</f>
        <v>2.7721</v>
      </c>
      <c r="K34" s="66">
        <f t="shared" si="3"/>
        <v>17</v>
      </c>
      <c r="L34" s="65">
        <f>VLOOKUP($A34,'Return Data'!$B$7:$R$2700,9,0)</f>
        <v>2.6741999999999999</v>
      </c>
      <c r="M34" s="66">
        <f t="shared" si="4"/>
        <v>15</v>
      </c>
      <c r="N34" s="65">
        <f>VLOOKUP($A34,'Return Data'!$B$7:$R$2700,10,0)</f>
        <v>2.8946999999999998</v>
      </c>
      <c r="O34" s="66">
        <f t="shared" si="5"/>
        <v>15</v>
      </c>
      <c r="P34" s="65">
        <f>VLOOKUP($A34,'Return Data'!$B$7:$R$2700,11,0)</f>
        <v>2.9180000000000001</v>
      </c>
      <c r="Q34" s="66">
        <f t="shared" si="8"/>
        <v>14</v>
      </c>
      <c r="R34" s="65">
        <f>VLOOKUP($A34,'Return Data'!$B$7:$R$2700,12,0)</f>
        <v>2.9287999999999998</v>
      </c>
      <c r="S34" s="66">
        <f t="shared" si="9"/>
        <v>17</v>
      </c>
      <c r="T34" s="65">
        <f>VLOOKUP($A34,'Return Data'!$B$7:$R$2700,13,0)</f>
        <v>3.3938999999999999</v>
      </c>
      <c r="U34" s="66">
        <f t="shared" si="10"/>
        <v>13</v>
      </c>
      <c r="V34" s="65"/>
      <c r="W34" s="66"/>
      <c r="X34" s="65"/>
      <c r="Y34" s="66"/>
      <c r="Z34" s="65">
        <f>VLOOKUP($A34,'Return Data'!$B$7:$R$2700,16,0)</f>
        <v>4.2388000000000003</v>
      </c>
      <c r="AA34" s="67">
        <f t="shared" si="7"/>
        <v>13</v>
      </c>
    </row>
    <row r="35" spans="1:27" x14ac:dyDescent="0.3">
      <c r="A35" s="63" t="s">
        <v>1425</v>
      </c>
      <c r="B35" s="64">
        <f>VLOOKUP($A35,'Return Data'!$B$7:$R$2700,3,0)</f>
        <v>44174</v>
      </c>
      <c r="C35" s="65">
        <f>VLOOKUP($A35,'Return Data'!$B$7:$R$2700,4,0)</f>
        <v>1071.8913</v>
      </c>
      <c r="D35" s="65">
        <f>VLOOKUP($A35,'Return Data'!$B$7:$R$2700,5,0)</f>
        <v>2.9559000000000002</v>
      </c>
      <c r="E35" s="66">
        <f t="shared" si="0"/>
        <v>26</v>
      </c>
      <c r="F35" s="65">
        <f>VLOOKUP($A35,'Return Data'!$B$7:$R$2700,6,0)</f>
        <v>2.8883000000000001</v>
      </c>
      <c r="G35" s="66">
        <f t="shared" si="1"/>
        <v>25</v>
      </c>
      <c r="H35" s="65">
        <f>VLOOKUP($A35,'Return Data'!$B$7:$R$2700,7,0)</f>
        <v>2.8269000000000002</v>
      </c>
      <c r="I35" s="66">
        <f t="shared" si="2"/>
        <v>23</v>
      </c>
      <c r="J35" s="65">
        <f>VLOOKUP($A35,'Return Data'!$B$7:$R$2700,8,0)</f>
        <v>2.7370000000000001</v>
      </c>
      <c r="K35" s="66">
        <f t="shared" si="3"/>
        <v>22</v>
      </c>
      <c r="L35" s="65">
        <f>VLOOKUP($A35,'Return Data'!$B$7:$R$2700,9,0)</f>
        <v>2.65</v>
      </c>
      <c r="M35" s="66">
        <f t="shared" si="4"/>
        <v>19</v>
      </c>
      <c r="N35" s="65">
        <f>VLOOKUP($A35,'Return Data'!$B$7:$R$2700,10,0)</f>
        <v>2.8523999999999998</v>
      </c>
      <c r="O35" s="66">
        <f t="shared" si="5"/>
        <v>21</v>
      </c>
      <c r="P35" s="65">
        <f>VLOOKUP($A35,'Return Data'!$B$7:$R$2700,11,0)</f>
        <v>2.8811</v>
      </c>
      <c r="Q35" s="66">
        <f t="shared" si="8"/>
        <v>20</v>
      </c>
      <c r="R35" s="65">
        <f>VLOOKUP($A35,'Return Data'!$B$7:$R$2700,12,0)</f>
        <v>2.8538000000000001</v>
      </c>
      <c r="S35" s="66">
        <f t="shared" si="9"/>
        <v>27</v>
      </c>
      <c r="T35" s="65">
        <f>VLOOKUP($A35,'Return Data'!$B$7:$R$2700,13,0)</f>
        <v>3.3254999999999999</v>
      </c>
      <c r="U35" s="66">
        <f t="shared" si="10"/>
        <v>22</v>
      </c>
      <c r="V35" s="65"/>
      <c r="W35" s="66"/>
      <c r="X35" s="65"/>
      <c r="Y35" s="66"/>
      <c r="Z35" s="65">
        <f>VLOOKUP($A35,'Return Data'!$B$7:$R$2700,16,0)</f>
        <v>4.1414999999999997</v>
      </c>
      <c r="AA35" s="67">
        <f t="shared" si="7"/>
        <v>16</v>
      </c>
    </row>
    <row r="36" spans="1:27" x14ac:dyDescent="0.3">
      <c r="A36" s="63" t="s">
        <v>1427</v>
      </c>
      <c r="B36" s="64">
        <f>VLOOKUP($A36,'Return Data'!$B$7:$R$2700,3,0)</f>
        <v>44174</v>
      </c>
      <c r="C36" s="65">
        <f>VLOOKUP($A36,'Return Data'!$B$7:$R$2700,4,0)</f>
        <v>2768.2264</v>
      </c>
      <c r="D36" s="65">
        <f>VLOOKUP($A36,'Return Data'!$B$7:$R$2700,5,0)</f>
        <v>3.0367999999999999</v>
      </c>
      <c r="E36" s="66">
        <f t="shared" si="0"/>
        <v>7</v>
      </c>
      <c r="F36" s="65">
        <f>VLOOKUP($A36,'Return Data'!$B$7:$R$2700,6,0)</f>
        <v>2.9670000000000001</v>
      </c>
      <c r="G36" s="66">
        <f t="shared" si="1"/>
        <v>10</v>
      </c>
      <c r="H36" s="65">
        <f>VLOOKUP($A36,'Return Data'!$B$7:$R$2700,7,0)</f>
        <v>2.9026000000000001</v>
      </c>
      <c r="I36" s="66">
        <f t="shared" si="2"/>
        <v>9</v>
      </c>
      <c r="J36" s="65">
        <f>VLOOKUP($A36,'Return Data'!$B$7:$R$2700,8,0)</f>
        <v>2.8108</v>
      </c>
      <c r="K36" s="66">
        <f t="shared" si="3"/>
        <v>12</v>
      </c>
      <c r="L36" s="65">
        <f>VLOOKUP($A36,'Return Data'!$B$7:$R$2700,9,0)</f>
        <v>2.6951999999999998</v>
      </c>
      <c r="M36" s="66">
        <f t="shared" si="4"/>
        <v>13</v>
      </c>
      <c r="N36" s="65">
        <f>VLOOKUP($A36,'Return Data'!$B$7:$R$2700,10,0)</f>
        <v>2.9262000000000001</v>
      </c>
      <c r="O36" s="66">
        <f t="shared" si="5"/>
        <v>9</v>
      </c>
      <c r="P36" s="65">
        <f>VLOOKUP($A36,'Return Data'!$B$7:$R$2700,11,0)</f>
        <v>2.9605000000000001</v>
      </c>
      <c r="Q36" s="66">
        <f t="shared" si="8"/>
        <v>9</v>
      </c>
      <c r="R36" s="65">
        <f>VLOOKUP($A36,'Return Data'!$B$7:$R$2700,12,0)</f>
        <v>2.9977</v>
      </c>
      <c r="S36" s="66">
        <f t="shared" si="9"/>
        <v>9</v>
      </c>
      <c r="T36" s="65">
        <f>VLOOKUP($A36,'Return Data'!$B$7:$R$2700,13,0)</f>
        <v>3.4529999999999998</v>
      </c>
      <c r="U36" s="66">
        <f t="shared" si="10"/>
        <v>8</v>
      </c>
      <c r="V36" s="65">
        <f>VLOOKUP($A36,'Return Data'!$B$7:$R$2700,17,0)</f>
        <v>4.5845000000000002</v>
      </c>
      <c r="W36" s="66">
        <f t="shared" si="11"/>
        <v>1</v>
      </c>
      <c r="X36" s="65">
        <f>VLOOKUP($A36,'Return Data'!$B$7:$R$2700,14,0)</f>
        <v>4.8667999999999996</v>
      </c>
      <c r="Y36" s="66">
        <f t="shared" si="12"/>
        <v>3</v>
      </c>
      <c r="Z36" s="65">
        <f>VLOOKUP($A36,'Return Data'!$B$7:$R$2700,16,0)</f>
        <v>6.1673</v>
      </c>
      <c r="AA36" s="67">
        <f t="shared" si="7"/>
        <v>3</v>
      </c>
    </row>
    <row r="37" spans="1:27" x14ac:dyDescent="0.3">
      <c r="A37" s="63" t="s">
        <v>1429</v>
      </c>
      <c r="B37" s="64">
        <f>VLOOKUP($A37,'Return Data'!$B$7:$R$2700,3,0)</f>
        <v>44174</v>
      </c>
      <c r="C37" s="65">
        <f>VLOOKUP($A37,'Return Data'!$B$7:$R$2700,4,0)</f>
        <v>1048.7809999999999</v>
      </c>
      <c r="D37" s="65">
        <f>VLOOKUP($A37,'Return Data'!$B$7:$R$2700,5,0)</f>
        <v>2.9376000000000002</v>
      </c>
      <c r="E37" s="66">
        <f t="shared" si="0"/>
        <v>28</v>
      </c>
      <c r="F37" s="65">
        <f>VLOOKUP($A37,'Return Data'!$B$7:$R$2700,6,0)</f>
        <v>2.8452000000000002</v>
      </c>
      <c r="G37" s="66">
        <f t="shared" si="1"/>
        <v>30</v>
      </c>
      <c r="H37" s="65">
        <f>VLOOKUP($A37,'Return Data'!$B$7:$R$2700,7,0)</f>
        <v>2.7877000000000001</v>
      </c>
      <c r="I37" s="66">
        <f t="shared" si="2"/>
        <v>30</v>
      </c>
      <c r="J37" s="65">
        <f>VLOOKUP($A37,'Return Data'!$B$7:$R$2700,8,0)</f>
        <v>2.6680999999999999</v>
      </c>
      <c r="K37" s="66">
        <f t="shared" si="3"/>
        <v>30</v>
      </c>
      <c r="L37" s="65">
        <f>VLOOKUP($A37,'Return Data'!$B$7:$R$2700,9,0)</f>
        <v>2.5449999999999999</v>
      </c>
      <c r="M37" s="66">
        <f t="shared" si="4"/>
        <v>30</v>
      </c>
      <c r="N37" s="65">
        <f>VLOOKUP($A37,'Return Data'!$B$7:$R$2700,10,0)</f>
        <v>2.7972000000000001</v>
      </c>
      <c r="O37" s="66">
        <f t="shared" si="5"/>
        <v>30</v>
      </c>
      <c r="P37" s="65">
        <f>VLOOKUP($A37,'Return Data'!$B$7:$R$2700,11,0)</f>
        <v>2.8037000000000001</v>
      </c>
      <c r="Q37" s="66">
        <f t="shared" si="8"/>
        <v>30</v>
      </c>
      <c r="R37" s="65">
        <f>VLOOKUP($A37,'Return Data'!$B$7:$R$2700,12,0)</f>
        <v>2.8401000000000001</v>
      </c>
      <c r="S37" s="66">
        <f t="shared" si="9"/>
        <v>29</v>
      </c>
      <c r="T37" s="65">
        <f>VLOOKUP($A37,'Return Data'!$B$7:$R$2700,13,0)</f>
        <v>3.2976000000000001</v>
      </c>
      <c r="U37" s="66">
        <f t="shared" si="10"/>
        <v>25</v>
      </c>
      <c r="V37" s="65"/>
      <c r="W37" s="66"/>
      <c r="X37" s="65"/>
      <c r="Y37" s="66"/>
      <c r="Z37" s="65">
        <f>VLOOKUP($A37,'Return Data'!$B$7:$R$2700,16,0)</f>
        <v>3.7357</v>
      </c>
      <c r="AA37" s="67">
        <f t="shared" si="7"/>
        <v>25</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3.0063499999999999</v>
      </c>
      <c r="E39" s="74"/>
      <c r="F39" s="75">
        <f>AVERAGE(F8:F37)</f>
        <v>2.9405899999999998</v>
      </c>
      <c r="G39" s="74"/>
      <c r="H39" s="75">
        <f>AVERAGE(H8:H37)</f>
        <v>2.8693166666666667</v>
      </c>
      <c r="I39" s="74"/>
      <c r="J39" s="75">
        <f>AVERAGE(J8:J37)</f>
        <v>2.7816299999999994</v>
      </c>
      <c r="K39" s="74"/>
      <c r="L39" s="75">
        <f>AVERAGE(L8:L37)</f>
        <v>2.6869866666666673</v>
      </c>
      <c r="M39" s="74"/>
      <c r="N39" s="75">
        <f>AVERAGE(N8:N37)</f>
        <v>2.8922033333333337</v>
      </c>
      <c r="O39" s="74"/>
      <c r="P39" s="75">
        <f>AVERAGE(P8:P37)</f>
        <v>2.9180600000000001</v>
      </c>
      <c r="Q39" s="74"/>
      <c r="R39" s="75">
        <f>AVERAGE(R8:R37)</f>
        <v>2.9630833333333331</v>
      </c>
      <c r="S39" s="74"/>
      <c r="T39" s="75">
        <f>AVERAGE(T8:T37)</f>
        <v>3.4066518518518518</v>
      </c>
      <c r="U39" s="74"/>
      <c r="V39" s="75">
        <f>AVERAGE(V8:V37)</f>
        <v>4.4483199999999998</v>
      </c>
      <c r="W39" s="74"/>
      <c r="X39" s="75">
        <f>AVERAGE(X8:X37)</f>
        <v>4.8852999999999991</v>
      </c>
      <c r="Y39" s="74"/>
      <c r="Z39" s="75">
        <f>AVERAGE(Z8:Z37)</f>
        <v>4.3852966666666662</v>
      </c>
      <c r="AA39" s="76"/>
    </row>
    <row r="40" spans="1:27" x14ac:dyDescent="0.3">
      <c r="A40" s="73" t="s">
        <v>28</v>
      </c>
      <c r="B40" s="74"/>
      <c r="C40" s="74"/>
      <c r="D40" s="75">
        <f>MIN(D8:D37)</f>
        <v>2.9312999999999998</v>
      </c>
      <c r="E40" s="74"/>
      <c r="F40" s="75">
        <f>MIN(F8:F37)</f>
        <v>2.8452000000000002</v>
      </c>
      <c r="G40" s="74"/>
      <c r="H40" s="75">
        <f>MIN(H8:H37)</f>
        <v>2.7877000000000001</v>
      </c>
      <c r="I40" s="74"/>
      <c r="J40" s="75">
        <f>MIN(J8:J37)</f>
        <v>2.6680999999999999</v>
      </c>
      <c r="K40" s="74"/>
      <c r="L40" s="75">
        <f>MIN(L8:L37)</f>
        <v>2.5449999999999999</v>
      </c>
      <c r="M40" s="74"/>
      <c r="N40" s="75">
        <f>MIN(N8:N37)</f>
        <v>2.7972000000000001</v>
      </c>
      <c r="O40" s="74"/>
      <c r="P40" s="75">
        <f>MIN(P8:P37)</f>
        <v>2.8037000000000001</v>
      </c>
      <c r="Q40" s="74"/>
      <c r="R40" s="75">
        <f>MIN(R8:R37)</f>
        <v>2.8229000000000002</v>
      </c>
      <c r="S40" s="74"/>
      <c r="T40" s="75">
        <f>MIN(T8:T37)</f>
        <v>3.1833999999999998</v>
      </c>
      <c r="U40" s="74"/>
      <c r="V40" s="75">
        <f>MIN(V8:V37)</f>
        <v>4.1147</v>
      </c>
      <c r="W40" s="74"/>
      <c r="X40" s="75">
        <f>MIN(X8:X37)</f>
        <v>4.5724</v>
      </c>
      <c r="Y40" s="74"/>
      <c r="Z40" s="75">
        <f>MIN(Z8:Z37)</f>
        <v>3.2850999999999999</v>
      </c>
      <c r="AA40" s="76"/>
    </row>
    <row r="41" spans="1:27" ht="15" thickBot="1" x14ac:dyDescent="0.35">
      <c r="A41" s="77" t="s">
        <v>29</v>
      </c>
      <c r="B41" s="78"/>
      <c r="C41" s="78"/>
      <c r="D41" s="79">
        <f>MAX(D8:D37)</f>
        <v>3.1147</v>
      </c>
      <c r="E41" s="78"/>
      <c r="F41" s="79">
        <f>MAX(F8:F37)</f>
        <v>3.0609000000000002</v>
      </c>
      <c r="G41" s="78"/>
      <c r="H41" s="79">
        <f>MAX(H8:H37)</f>
        <v>2.9881000000000002</v>
      </c>
      <c r="I41" s="78"/>
      <c r="J41" s="79">
        <f>MAX(J8:J37)</f>
        <v>2.9081000000000001</v>
      </c>
      <c r="K41" s="78"/>
      <c r="L41" s="79">
        <f>MAX(L8:L37)</f>
        <v>2.8586</v>
      </c>
      <c r="M41" s="78"/>
      <c r="N41" s="79">
        <f>MAX(N8:N37)</f>
        <v>3.052</v>
      </c>
      <c r="O41" s="78"/>
      <c r="P41" s="79">
        <f>MAX(P8:P37)</f>
        <v>3.0627</v>
      </c>
      <c r="Q41" s="78"/>
      <c r="R41" s="79">
        <f>MAX(R8:R37)</f>
        <v>3.2374000000000001</v>
      </c>
      <c r="S41" s="78"/>
      <c r="T41" s="79">
        <f>MAX(T8:T37)</f>
        <v>3.6341999999999999</v>
      </c>
      <c r="U41" s="78"/>
      <c r="V41" s="79">
        <f>MAX(V8:V37)</f>
        <v>4.5845000000000002</v>
      </c>
      <c r="W41" s="78"/>
      <c r="X41" s="79">
        <f>MAX(X8:X37)</f>
        <v>5.0805999999999996</v>
      </c>
      <c r="Y41" s="78"/>
      <c r="Z41" s="79">
        <f>MAX(Z8:Z37)</f>
        <v>6.8193999999999999</v>
      </c>
      <c r="AA41" s="80"/>
    </row>
    <row r="42" spans="1:27" x14ac:dyDescent="0.3">
      <c r="A42" s="112" t="s">
        <v>433</v>
      </c>
    </row>
    <row r="43" spans="1:27" x14ac:dyDescent="0.3">
      <c r="A43" s="14" t="s">
        <v>340</v>
      </c>
    </row>
  </sheetData>
  <sheetProtection algorithmName="SHA-512" hashValue="gw6DcweqbLlU0VfOhzGp7FgnfqMbZSrksBtCG1+bCtXc0KH/fc6iaHf5Pe8u0WWMztxbE2KRLHJfdF+Tkh6Qsg==" saltValue="RPuRU8yBDs0MndMXr/i7n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BC34C2C1-6391-4C20-89D8-6CC7262B96B2}"/>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C91DB-A86C-43FD-AF26-F4D020526DA3}">
  <sheetPr codeName="Sheet61"/>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1093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1676</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1043</v>
      </c>
      <c r="B8" s="64">
        <f>VLOOKUP($A8,'Return Data'!$B$7:$R$2700,3,0)</f>
        <v>44174</v>
      </c>
      <c r="C8" s="65">
        <f>VLOOKUP($A8,'Return Data'!$B$7:$R$2700,4,0)</f>
        <v>546.07939999999996</v>
      </c>
      <c r="D8" s="65">
        <f>VLOOKUP($A8,'Return Data'!$B$7:$R$2700,5,0)</f>
        <v>2.8409</v>
      </c>
      <c r="E8" s="66">
        <f t="shared" ref="E8:E34" si="0">RANK(D8,D$8:D$34,0)</f>
        <v>20</v>
      </c>
      <c r="F8" s="65">
        <f>VLOOKUP($A8,'Return Data'!$B$7:$R$2700,6,0)</f>
        <v>3.6753999999999998</v>
      </c>
      <c r="G8" s="66">
        <f t="shared" ref="G8:G34" si="1">RANK(F8,F$8:F$34,0)</f>
        <v>13</v>
      </c>
      <c r="H8" s="65">
        <f>VLOOKUP($A8,'Return Data'!$B$7:$R$2700,7,0)</f>
        <v>4.5606</v>
      </c>
      <c r="I8" s="66">
        <f t="shared" ref="I8:I34" si="2">RANK(H8,H$8:H$34,0)</f>
        <v>7</v>
      </c>
      <c r="J8" s="65">
        <f>VLOOKUP($A8,'Return Data'!$B$7:$R$2700,8,0)</f>
        <v>3.2195</v>
      </c>
      <c r="K8" s="66">
        <f t="shared" ref="K8:K34" si="3">RANK(J8,J$8:J$34,0)</f>
        <v>10</v>
      </c>
      <c r="L8" s="65">
        <f>VLOOKUP($A8,'Return Data'!$B$7:$R$2700,9,0)</f>
        <v>5.9359000000000002</v>
      </c>
      <c r="M8" s="66">
        <f t="shared" ref="M8:M34" si="4">RANK(L8,L$8:L$34,0)</f>
        <v>6</v>
      </c>
      <c r="N8" s="65">
        <f>VLOOKUP($A8,'Return Data'!$B$7:$R$2700,10,0)</f>
        <v>7.1761999999999997</v>
      </c>
      <c r="O8" s="66">
        <f t="shared" ref="O8:O34" si="5">RANK(N8,N$8:N$34,0)</f>
        <v>7</v>
      </c>
      <c r="P8" s="65">
        <f>VLOOKUP($A8,'Return Data'!$B$7:$R$2700,11,0)</f>
        <v>8.8170999999999999</v>
      </c>
      <c r="Q8" s="66">
        <f t="shared" ref="Q8:Q34" si="6">RANK(P8,P$8:P$34,0)</f>
        <v>10</v>
      </c>
      <c r="R8" s="65">
        <f>VLOOKUP($A8,'Return Data'!$B$7:$R$2700,12,0)</f>
        <v>8.9169999999999998</v>
      </c>
      <c r="S8" s="66">
        <f t="shared" ref="S8:S34" si="7">RANK(R8,R$8:R$34,0)</f>
        <v>7</v>
      </c>
      <c r="T8" s="65">
        <f>VLOOKUP($A8,'Return Data'!$B$7:$R$2700,13,0)</f>
        <v>8.6925000000000008</v>
      </c>
      <c r="U8" s="66">
        <f t="shared" ref="U8:U34" si="8">RANK(T8,T$8:T$34,0)</f>
        <v>4</v>
      </c>
      <c r="V8" s="65">
        <f>VLOOKUP($A8,'Return Data'!$B$7:$R$2700,17,0)</f>
        <v>9.0360999999999994</v>
      </c>
      <c r="W8" s="66">
        <f t="shared" ref="W8:W32" si="9">RANK(V8,V$8:V$34,0)</f>
        <v>2</v>
      </c>
      <c r="X8" s="65">
        <f>VLOOKUP($A8,'Return Data'!$B$7:$R$2700,14,0)</f>
        <v>8.5363000000000007</v>
      </c>
      <c r="Y8" s="66">
        <f t="shared" ref="Y8:Y32" si="10">RANK(X8,X$8:X$34,0)</f>
        <v>2</v>
      </c>
      <c r="Z8" s="65">
        <f>VLOOKUP($A8,'Return Data'!$B$7:$R$2700,16,0)</f>
        <v>8.8985000000000003</v>
      </c>
      <c r="AA8" s="67">
        <f t="shared" ref="AA8:AA34" si="11">RANK(Z8,Z$8:Z$34,0)</f>
        <v>2</v>
      </c>
    </row>
    <row r="9" spans="1:27" x14ac:dyDescent="0.3">
      <c r="A9" s="63" t="s">
        <v>1044</v>
      </c>
      <c r="B9" s="64">
        <f>VLOOKUP($A9,'Return Data'!$B$7:$R$2700,3,0)</f>
        <v>44174</v>
      </c>
      <c r="C9" s="65">
        <f>VLOOKUP($A9,'Return Data'!$B$7:$R$2700,4,0)</f>
        <v>2455.2919000000002</v>
      </c>
      <c r="D9" s="65">
        <f>VLOOKUP($A9,'Return Data'!$B$7:$R$2700,5,0)</f>
        <v>3.0448</v>
      </c>
      <c r="E9" s="66">
        <f t="shared" si="0"/>
        <v>17</v>
      </c>
      <c r="F9" s="65">
        <f>VLOOKUP($A9,'Return Data'!$B$7:$R$2700,6,0)</f>
        <v>2.6676000000000002</v>
      </c>
      <c r="G9" s="66">
        <f t="shared" si="1"/>
        <v>21</v>
      </c>
      <c r="H9" s="65">
        <f>VLOOKUP($A9,'Return Data'!$B$7:$R$2700,7,0)</f>
        <v>4.3663999999999996</v>
      </c>
      <c r="I9" s="66">
        <f t="shared" si="2"/>
        <v>10</v>
      </c>
      <c r="J9" s="65">
        <f>VLOOKUP($A9,'Return Data'!$B$7:$R$2700,8,0)</f>
        <v>2.7911999999999999</v>
      </c>
      <c r="K9" s="66">
        <f t="shared" si="3"/>
        <v>16</v>
      </c>
      <c r="L9" s="65">
        <f>VLOOKUP($A9,'Return Data'!$B$7:$R$2700,9,0)</f>
        <v>4.8894000000000002</v>
      </c>
      <c r="M9" s="66">
        <f t="shared" si="4"/>
        <v>18</v>
      </c>
      <c r="N9" s="65">
        <f>VLOOKUP($A9,'Return Data'!$B$7:$R$2700,10,0)</f>
        <v>6.1010999999999997</v>
      </c>
      <c r="O9" s="66">
        <f t="shared" si="5"/>
        <v>12</v>
      </c>
      <c r="P9" s="65">
        <f>VLOOKUP($A9,'Return Data'!$B$7:$R$2700,11,0)</f>
        <v>7.3940999999999999</v>
      </c>
      <c r="Q9" s="66">
        <f t="shared" si="6"/>
        <v>14</v>
      </c>
      <c r="R9" s="65">
        <f>VLOOKUP($A9,'Return Data'!$B$7:$R$2700,12,0)</f>
        <v>7.9057000000000004</v>
      </c>
      <c r="S9" s="66">
        <f t="shared" si="7"/>
        <v>11</v>
      </c>
      <c r="T9" s="65">
        <f>VLOOKUP($A9,'Return Data'!$B$7:$R$2700,13,0)</f>
        <v>7.7709999999999999</v>
      </c>
      <c r="U9" s="66">
        <f t="shared" si="8"/>
        <v>8</v>
      </c>
      <c r="V9" s="65">
        <f>VLOOKUP($A9,'Return Data'!$B$7:$R$2700,17,0)</f>
        <v>8.5648999999999997</v>
      </c>
      <c r="W9" s="66">
        <f t="shared" si="9"/>
        <v>5</v>
      </c>
      <c r="X9" s="65">
        <f>VLOOKUP($A9,'Return Data'!$B$7:$R$2700,14,0)</f>
        <v>8.2032000000000007</v>
      </c>
      <c r="Y9" s="66">
        <f t="shared" si="10"/>
        <v>4</v>
      </c>
      <c r="Z9" s="65">
        <f>VLOOKUP($A9,'Return Data'!$B$7:$R$2700,16,0)</f>
        <v>8.5710999999999995</v>
      </c>
      <c r="AA9" s="67">
        <f t="shared" si="11"/>
        <v>4</v>
      </c>
    </row>
    <row r="10" spans="1:27" x14ac:dyDescent="0.3">
      <c r="A10" s="63" t="s">
        <v>1047</v>
      </c>
      <c r="B10" s="64">
        <f>VLOOKUP($A10,'Return Data'!$B$7:$R$2700,3,0)</f>
        <v>44174</v>
      </c>
      <c r="C10" s="65">
        <f>VLOOKUP($A10,'Return Data'!$B$7:$R$2700,4,0)</f>
        <v>1533.0488</v>
      </c>
      <c r="D10" s="65">
        <f>VLOOKUP($A10,'Return Data'!$B$7:$R$2700,5,0)</f>
        <v>5.6531000000000002</v>
      </c>
      <c r="E10" s="66">
        <f t="shared" si="0"/>
        <v>8</v>
      </c>
      <c r="F10" s="65">
        <f>VLOOKUP($A10,'Return Data'!$B$7:$R$2700,6,0)</f>
        <v>3.4424999999999999</v>
      </c>
      <c r="G10" s="66">
        <f t="shared" si="1"/>
        <v>16</v>
      </c>
      <c r="H10" s="65">
        <f>VLOOKUP($A10,'Return Data'!$B$7:$R$2700,7,0)</f>
        <v>3.7553000000000001</v>
      </c>
      <c r="I10" s="66">
        <f t="shared" si="2"/>
        <v>16</v>
      </c>
      <c r="J10" s="65">
        <f>VLOOKUP($A10,'Return Data'!$B$7:$R$2700,8,0)</f>
        <v>5.1661999999999999</v>
      </c>
      <c r="K10" s="66">
        <f t="shared" si="3"/>
        <v>4</v>
      </c>
      <c r="L10" s="65">
        <f>VLOOKUP($A10,'Return Data'!$B$7:$R$2700,9,0)</f>
        <v>5.2834000000000003</v>
      </c>
      <c r="M10" s="66">
        <f t="shared" si="4"/>
        <v>11</v>
      </c>
      <c r="N10" s="65">
        <f>VLOOKUP($A10,'Return Data'!$B$7:$R$2700,10,0)</f>
        <v>7.7190000000000003</v>
      </c>
      <c r="O10" s="66">
        <f t="shared" si="5"/>
        <v>4</v>
      </c>
      <c r="P10" s="65">
        <f>VLOOKUP($A10,'Return Data'!$B$7:$R$2700,11,0)</f>
        <v>60.806699999999999</v>
      </c>
      <c r="Q10" s="66">
        <f t="shared" si="6"/>
        <v>1</v>
      </c>
      <c r="R10" s="65">
        <f>VLOOKUP($A10,'Return Data'!$B$7:$R$2700,12,0)</f>
        <v>29.843699999999998</v>
      </c>
      <c r="S10" s="66">
        <f t="shared" si="7"/>
        <v>2</v>
      </c>
      <c r="T10" s="65">
        <f>VLOOKUP($A10,'Return Data'!$B$7:$R$2700,13,0)</f>
        <v>-12.829800000000001</v>
      </c>
      <c r="U10" s="66">
        <f t="shared" si="8"/>
        <v>26</v>
      </c>
      <c r="V10" s="65">
        <f>VLOOKUP($A10,'Return Data'!$B$7:$R$2700,17,0)</f>
        <v>-15.732699999999999</v>
      </c>
      <c r="W10" s="66">
        <f t="shared" si="9"/>
        <v>26</v>
      </c>
      <c r="X10" s="65">
        <f>VLOOKUP($A10,'Return Data'!$B$7:$R$2700,14,0)</f>
        <v>-8.8057999999999996</v>
      </c>
      <c r="Y10" s="66">
        <f t="shared" si="10"/>
        <v>26</v>
      </c>
      <c r="Z10" s="65">
        <f>VLOOKUP($A10,'Return Data'!$B$7:$R$2700,16,0)</f>
        <v>2.0606</v>
      </c>
      <c r="AA10" s="67">
        <f t="shared" si="11"/>
        <v>26</v>
      </c>
    </row>
    <row r="11" spans="1:27" x14ac:dyDescent="0.3">
      <c r="A11" s="63" t="s">
        <v>1051</v>
      </c>
      <c r="B11" s="64">
        <f>VLOOKUP($A11,'Return Data'!$B$7:$R$2700,3,0)</f>
        <v>44174</v>
      </c>
      <c r="C11" s="65">
        <f>VLOOKUP($A11,'Return Data'!$B$7:$R$2700,4,0)</f>
        <v>33.283099999999997</v>
      </c>
      <c r="D11" s="65">
        <f>VLOOKUP($A11,'Return Data'!$B$7:$R$2700,5,0)</f>
        <v>3.6193</v>
      </c>
      <c r="E11" s="66">
        <f t="shared" si="0"/>
        <v>14</v>
      </c>
      <c r="F11" s="65">
        <f>VLOOKUP($A11,'Return Data'!$B$7:$R$2700,6,0)</f>
        <v>4.0818000000000003</v>
      </c>
      <c r="G11" s="66">
        <f t="shared" si="1"/>
        <v>7</v>
      </c>
      <c r="H11" s="65">
        <f>VLOOKUP($A11,'Return Data'!$B$7:$R$2700,7,0)</f>
        <v>4.3746</v>
      </c>
      <c r="I11" s="66">
        <f t="shared" si="2"/>
        <v>9</v>
      </c>
      <c r="J11" s="65">
        <f>VLOOKUP($A11,'Return Data'!$B$7:$R$2700,8,0)</f>
        <v>4.3704000000000001</v>
      </c>
      <c r="K11" s="66">
        <f t="shared" si="3"/>
        <v>5</v>
      </c>
      <c r="L11" s="65">
        <f>VLOOKUP($A11,'Return Data'!$B$7:$R$2700,9,0)</f>
        <v>6.1207000000000003</v>
      </c>
      <c r="M11" s="66">
        <f t="shared" si="4"/>
        <v>4</v>
      </c>
      <c r="N11" s="65">
        <f>VLOOKUP($A11,'Return Data'!$B$7:$R$2700,10,0)</f>
        <v>6.5675999999999997</v>
      </c>
      <c r="O11" s="66">
        <f t="shared" si="5"/>
        <v>9</v>
      </c>
      <c r="P11" s="65">
        <f>VLOOKUP($A11,'Return Data'!$B$7:$R$2700,11,0)</f>
        <v>7.2828999999999997</v>
      </c>
      <c r="Q11" s="66">
        <f t="shared" si="6"/>
        <v>16</v>
      </c>
      <c r="R11" s="65">
        <f>VLOOKUP($A11,'Return Data'!$B$7:$R$2700,12,0)</f>
        <v>8.3231999999999999</v>
      </c>
      <c r="S11" s="66">
        <f t="shared" si="7"/>
        <v>8</v>
      </c>
      <c r="T11" s="65">
        <f>VLOOKUP($A11,'Return Data'!$B$7:$R$2700,13,0)</f>
        <v>8.3339999999999996</v>
      </c>
      <c r="U11" s="66">
        <f t="shared" si="8"/>
        <v>6</v>
      </c>
      <c r="V11" s="65">
        <f>VLOOKUP($A11,'Return Data'!$B$7:$R$2700,17,0)</f>
        <v>8.2578999999999994</v>
      </c>
      <c r="W11" s="66">
        <f t="shared" si="9"/>
        <v>7</v>
      </c>
      <c r="X11" s="65">
        <f>VLOOKUP($A11,'Return Data'!$B$7:$R$2700,14,0)</f>
        <v>7.9577999999999998</v>
      </c>
      <c r="Y11" s="66">
        <f t="shared" si="10"/>
        <v>7</v>
      </c>
      <c r="Z11" s="65">
        <f>VLOOKUP($A11,'Return Data'!$B$7:$R$2700,16,0)</f>
        <v>8.4675999999999991</v>
      </c>
      <c r="AA11" s="67">
        <f t="shared" si="11"/>
        <v>6</v>
      </c>
    </row>
    <row r="12" spans="1:27" x14ac:dyDescent="0.3">
      <c r="A12" s="63" t="s">
        <v>1052</v>
      </c>
      <c r="B12" s="64">
        <f>VLOOKUP($A12,'Return Data'!$B$7:$R$2700,3,0)</f>
        <v>44174</v>
      </c>
      <c r="C12" s="65">
        <f>VLOOKUP($A12,'Return Data'!$B$7:$R$2700,4,0)</f>
        <v>33.307499999999997</v>
      </c>
      <c r="D12" s="65">
        <f>VLOOKUP($A12,'Return Data'!$B$7:$R$2700,5,0)</f>
        <v>4.2743000000000002</v>
      </c>
      <c r="E12" s="66">
        <f t="shared" si="0"/>
        <v>12</v>
      </c>
      <c r="F12" s="65">
        <f>VLOOKUP($A12,'Return Data'!$B$7:$R$2700,6,0)</f>
        <v>3.9472</v>
      </c>
      <c r="G12" s="66">
        <f t="shared" si="1"/>
        <v>8</v>
      </c>
      <c r="H12" s="65">
        <f>VLOOKUP($A12,'Return Data'!$B$7:$R$2700,7,0)</f>
        <v>3.5247999999999999</v>
      </c>
      <c r="I12" s="66">
        <f t="shared" si="2"/>
        <v>21</v>
      </c>
      <c r="J12" s="65">
        <f>VLOOKUP($A12,'Return Data'!$B$7:$R$2700,8,0)</f>
        <v>2.5777999999999999</v>
      </c>
      <c r="K12" s="66">
        <f t="shared" si="3"/>
        <v>22</v>
      </c>
      <c r="L12" s="65">
        <f>VLOOKUP($A12,'Return Data'!$B$7:$R$2700,9,0)</f>
        <v>4.4618000000000002</v>
      </c>
      <c r="M12" s="66">
        <f t="shared" si="4"/>
        <v>22</v>
      </c>
      <c r="N12" s="65">
        <f>VLOOKUP($A12,'Return Data'!$B$7:$R$2700,10,0)</f>
        <v>5.1866000000000003</v>
      </c>
      <c r="O12" s="66">
        <f t="shared" si="5"/>
        <v>23</v>
      </c>
      <c r="P12" s="65">
        <f>VLOOKUP($A12,'Return Data'!$B$7:$R$2700,11,0)</f>
        <v>5.7709000000000001</v>
      </c>
      <c r="Q12" s="66">
        <f t="shared" si="6"/>
        <v>24</v>
      </c>
      <c r="R12" s="65">
        <f>VLOOKUP($A12,'Return Data'!$B$7:$R$2700,12,0)</f>
        <v>6.6689999999999996</v>
      </c>
      <c r="S12" s="66">
        <f t="shared" si="7"/>
        <v>21</v>
      </c>
      <c r="T12" s="65">
        <f>VLOOKUP($A12,'Return Data'!$B$7:$R$2700,13,0)</f>
        <v>6.7384000000000004</v>
      </c>
      <c r="U12" s="66">
        <f t="shared" si="8"/>
        <v>19</v>
      </c>
      <c r="V12" s="65">
        <f>VLOOKUP($A12,'Return Data'!$B$7:$R$2700,17,0)</f>
        <v>7.6653000000000002</v>
      </c>
      <c r="W12" s="66">
        <f t="shared" si="9"/>
        <v>13</v>
      </c>
      <c r="X12" s="65">
        <f>VLOOKUP($A12,'Return Data'!$B$7:$R$2700,14,0)</f>
        <v>7.3608000000000002</v>
      </c>
      <c r="Y12" s="66">
        <f t="shared" si="10"/>
        <v>13</v>
      </c>
      <c r="Z12" s="65">
        <f>VLOOKUP($A12,'Return Data'!$B$7:$R$2700,16,0)</f>
        <v>8.1065000000000005</v>
      </c>
      <c r="AA12" s="67">
        <f t="shared" si="11"/>
        <v>13</v>
      </c>
    </row>
    <row r="13" spans="1:27" x14ac:dyDescent="0.3">
      <c r="A13" s="63" t="s">
        <v>1054</v>
      </c>
      <c r="B13" s="64">
        <f>VLOOKUP($A13,'Return Data'!$B$7:$R$2700,3,0)</f>
        <v>44174</v>
      </c>
      <c r="C13" s="65">
        <f>VLOOKUP($A13,'Return Data'!$B$7:$R$2700,4,0)</f>
        <v>15.664899999999999</v>
      </c>
      <c r="D13" s="65">
        <f>VLOOKUP($A13,'Return Data'!$B$7:$R$2700,5,0)</f>
        <v>5.3598999999999997</v>
      </c>
      <c r="E13" s="66">
        <f t="shared" si="0"/>
        <v>9</v>
      </c>
      <c r="F13" s="65">
        <f>VLOOKUP($A13,'Return Data'!$B$7:$R$2700,6,0)</f>
        <v>3.59</v>
      </c>
      <c r="G13" s="66">
        <f t="shared" si="1"/>
        <v>14</v>
      </c>
      <c r="H13" s="65">
        <f>VLOOKUP($A13,'Return Data'!$B$7:$R$2700,7,0)</f>
        <v>4.5641999999999996</v>
      </c>
      <c r="I13" s="66">
        <f t="shared" si="2"/>
        <v>6</v>
      </c>
      <c r="J13" s="65">
        <f>VLOOKUP($A13,'Return Data'!$B$7:$R$2700,8,0)</f>
        <v>2.5989</v>
      </c>
      <c r="K13" s="66">
        <f t="shared" si="3"/>
        <v>21</v>
      </c>
      <c r="L13" s="65">
        <f>VLOOKUP($A13,'Return Data'!$B$7:$R$2700,9,0)</f>
        <v>4.8971999999999998</v>
      </c>
      <c r="M13" s="66">
        <f t="shared" si="4"/>
        <v>17</v>
      </c>
      <c r="N13" s="65">
        <f>VLOOKUP($A13,'Return Data'!$B$7:$R$2700,10,0)</f>
        <v>5.6817000000000002</v>
      </c>
      <c r="O13" s="66">
        <f t="shared" si="5"/>
        <v>18</v>
      </c>
      <c r="P13" s="65">
        <f>VLOOKUP($A13,'Return Data'!$B$7:$R$2700,11,0)</f>
        <v>6.3887999999999998</v>
      </c>
      <c r="Q13" s="66">
        <f t="shared" si="6"/>
        <v>22</v>
      </c>
      <c r="R13" s="65">
        <f>VLOOKUP($A13,'Return Data'!$B$7:$R$2700,12,0)</f>
        <v>7.0209000000000001</v>
      </c>
      <c r="S13" s="66">
        <f t="shared" si="7"/>
        <v>20</v>
      </c>
      <c r="T13" s="65">
        <f>VLOOKUP($A13,'Return Data'!$B$7:$R$2700,13,0)</f>
        <v>7.0763999999999996</v>
      </c>
      <c r="U13" s="66">
        <f t="shared" si="8"/>
        <v>18</v>
      </c>
      <c r="V13" s="65">
        <f>VLOOKUP($A13,'Return Data'!$B$7:$R$2700,17,0)</f>
        <v>8.1715999999999998</v>
      </c>
      <c r="W13" s="66">
        <f t="shared" si="9"/>
        <v>9</v>
      </c>
      <c r="X13" s="65">
        <f>VLOOKUP($A13,'Return Data'!$B$7:$R$2700,14,0)</f>
        <v>7.8345000000000002</v>
      </c>
      <c r="Y13" s="66">
        <f t="shared" si="10"/>
        <v>10</v>
      </c>
      <c r="Z13" s="65">
        <f>VLOOKUP($A13,'Return Data'!$B$7:$R$2700,16,0)</f>
        <v>8.1096000000000004</v>
      </c>
      <c r="AA13" s="67">
        <f t="shared" si="11"/>
        <v>12</v>
      </c>
    </row>
    <row r="14" spans="1:27" x14ac:dyDescent="0.3">
      <c r="A14" s="63" t="s">
        <v>1056</v>
      </c>
      <c r="B14" s="64">
        <f>VLOOKUP($A14,'Return Data'!$B$7:$R$2700,3,0)</f>
        <v>44174</v>
      </c>
      <c r="C14" s="65">
        <f>VLOOKUP($A14,'Return Data'!$B$7:$R$2700,4,0)</f>
        <v>2066.0355</v>
      </c>
      <c r="D14" s="65">
        <f>VLOOKUP($A14,'Return Data'!$B$7:$R$2700,5,0)</f>
        <v>3.1432000000000002</v>
      </c>
      <c r="E14" s="66">
        <f t="shared" si="0"/>
        <v>16</v>
      </c>
      <c r="F14" s="65">
        <f>VLOOKUP($A14,'Return Data'!$B$7:$R$2700,6,0)</f>
        <v>3.4685999999999999</v>
      </c>
      <c r="G14" s="66">
        <f t="shared" si="1"/>
        <v>15</v>
      </c>
      <c r="H14" s="65">
        <f>VLOOKUP($A14,'Return Data'!$B$7:$R$2700,7,0)</f>
        <v>3.5709</v>
      </c>
      <c r="I14" s="66">
        <f t="shared" si="2"/>
        <v>20</v>
      </c>
      <c r="J14" s="65">
        <f>VLOOKUP($A14,'Return Data'!$B$7:$R$2700,8,0)</f>
        <v>3.8978000000000002</v>
      </c>
      <c r="K14" s="66">
        <f t="shared" si="3"/>
        <v>7</v>
      </c>
      <c r="L14" s="65">
        <f>VLOOKUP($A14,'Return Data'!$B$7:$R$2700,9,0)</f>
        <v>5.1833999999999998</v>
      </c>
      <c r="M14" s="66">
        <f t="shared" si="4"/>
        <v>13</v>
      </c>
      <c r="N14" s="65">
        <f>VLOOKUP($A14,'Return Data'!$B$7:$R$2700,10,0)</f>
        <v>5.9272999999999998</v>
      </c>
      <c r="O14" s="66">
        <f t="shared" si="5"/>
        <v>15</v>
      </c>
      <c r="P14" s="65">
        <f>VLOOKUP($A14,'Return Data'!$B$7:$R$2700,11,0)</f>
        <v>-8.6232000000000006</v>
      </c>
      <c r="Q14" s="66">
        <f t="shared" si="6"/>
        <v>26</v>
      </c>
      <c r="R14" s="65">
        <f>VLOOKUP($A14,'Return Data'!$B$7:$R$2700,12,0)</f>
        <v>-5.4127000000000001</v>
      </c>
      <c r="S14" s="66">
        <f t="shared" si="7"/>
        <v>26</v>
      </c>
      <c r="T14" s="65">
        <f>VLOOKUP($A14,'Return Data'!$B$7:$R$2700,13,0)</f>
        <v>-2.4198</v>
      </c>
      <c r="U14" s="66">
        <f t="shared" si="8"/>
        <v>25</v>
      </c>
      <c r="V14" s="65">
        <f>VLOOKUP($A14,'Return Data'!$B$7:$R$2700,17,0)</f>
        <v>-3.3214000000000001</v>
      </c>
      <c r="W14" s="66">
        <f t="shared" si="9"/>
        <v>25</v>
      </c>
      <c r="X14" s="65">
        <f>VLOOKUP($A14,'Return Data'!$B$7:$R$2700,14,0)</f>
        <v>0.17849999999999999</v>
      </c>
      <c r="Y14" s="66">
        <f t="shared" si="10"/>
        <v>25</v>
      </c>
      <c r="Z14" s="65">
        <f>VLOOKUP($A14,'Return Data'!$B$7:$R$2700,16,0)</f>
        <v>4.0598999999999998</v>
      </c>
      <c r="AA14" s="67">
        <f t="shared" si="11"/>
        <v>25</v>
      </c>
    </row>
    <row r="15" spans="1:27" x14ac:dyDescent="0.3">
      <c r="A15" s="63" t="s">
        <v>1059</v>
      </c>
      <c r="B15" s="64">
        <f>VLOOKUP($A15,'Return Data'!$B$7:$R$2700,3,0)</f>
        <v>44174</v>
      </c>
      <c r="C15" s="65">
        <f>VLOOKUP($A15,'Return Data'!$B$7:$R$2700,4,0)</f>
        <v>16.395606784701901</v>
      </c>
      <c r="D15" s="65">
        <f>VLOOKUP($A15,'Return Data'!$B$7:$R$2700,5,0)</f>
        <v>27.413699999999999</v>
      </c>
      <c r="E15" s="66">
        <f t="shared" si="0"/>
        <v>1</v>
      </c>
      <c r="F15" s="65">
        <f>VLOOKUP($A15,'Return Data'!$B$7:$R$2700,6,0)</f>
        <v>22.876300000000001</v>
      </c>
      <c r="G15" s="66">
        <f t="shared" si="1"/>
        <v>1</v>
      </c>
      <c r="H15" s="65">
        <f>VLOOKUP($A15,'Return Data'!$B$7:$R$2700,7,0)</f>
        <v>25.857600000000001</v>
      </c>
      <c r="I15" s="66">
        <f t="shared" si="2"/>
        <v>1</v>
      </c>
      <c r="J15" s="65">
        <f>VLOOKUP($A15,'Return Data'!$B$7:$R$2700,8,0)</f>
        <v>35.475900000000003</v>
      </c>
      <c r="K15" s="66">
        <f t="shared" si="3"/>
        <v>1</v>
      </c>
      <c r="L15" s="65">
        <f>VLOOKUP($A15,'Return Data'!$B$7:$R$2700,9,0)</f>
        <v>22.352</v>
      </c>
      <c r="M15" s="66">
        <f t="shared" si="4"/>
        <v>1</v>
      </c>
      <c r="N15" s="65">
        <f>VLOOKUP($A15,'Return Data'!$B$7:$R$2700,10,0)</f>
        <v>15.418799999999999</v>
      </c>
      <c r="O15" s="66">
        <f t="shared" si="5"/>
        <v>1</v>
      </c>
      <c r="P15" s="65">
        <f>VLOOKUP($A15,'Return Data'!$B$7:$R$2700,11,0)</f>
        <v>15.1843</v>
      </c>
      <c r="Q15" s="66">
        <f t="shared" si="6"/>
        <v>5</v>
      </c>
      <c r="R15" s="65">
        <f>VLOOKUP($A15,'Return Data'!$B$7:$R$2700,12,0)</f>
        <v>12.447900000000001</v>
      </c>
      <c r="S15" s="66">
        <f t="shared" si="7"/>
        <v>3</v>
      </c>
      <c r="T15" s="65">
        <f>VLOOKUP($A15,'Return Data'!$B$7:$R$2700,13,0)</f>
        <v>0.84609999999999996</v>
      </c>
      <c r="U15" s="66">
        <f t="shared" si="8"/>
        <v>24</v>
      </c>
      <c r="V15" s="65">
        <f>VLOOKUP($A15,'Return Data'!$B$7:$R$2700,17,0)</f>
        <v>2.1545000000000001</v>
      </c>
      <c r="W15" s="66">
        <f t="shared" si="9"/>
        <v>20</v>
      </c>
      <c r="X15" s="65">
        <f>VLOOKUP($A15,'Return Data'!$B$7:$R$2700,14,0)</f>
        <v>3.4592000000000001</v>
      </c>
      <c r="Y15" s="66">
        <f t="shared" si="10"/>
        <v>20</v>
      </c>
      <c r="Z15" s="65">
        <f>VLOOKUP($A15,'Return Data'!$B$7:$R$2700,16,0)</f>
        <v>5.9424999999999999</v>
      </c>
      <c r="AA15" s="67">
        <f t="shared" si="11"/>
        <v>23</v>
      </c>
    </row>
    <row r="16" spans="1:27" x14ac:dyDescent="0.3">
      <c r="A16" s="63" t="s">
        <v>1065</v>
      </c>
      <c r="B16" s="64">
        <f>VLOOKUP($A16,'Return Data'!$B$7:$R$2700,3,0)</f>
        <v>44174</v>
      </c>
      <c r="C16" s="65">
        <f>VLOOKUP($A16,'Return Data'!$B$7:$R$2700,4,0)</f>
        <v>47.045400000000001</v>
      </c>
      <c r="D16" s="65">
        <f>VLOOKUP($A16,'Return Data'!$B$7:$R$2700,5,0)</f>
        <v>12.262499999999999</v>
      </c>
      <c r="E16" s="66">
        <f t="shared" si="0"/>
        <v>3</v>
      </c>
      <c r="F16" s="65">
        <f>VLOOKUP($A16,'Return Data'!$B$7:$R$2700,6,0)</f>
        <v>6.4607999999999999</v>
      </c>
      <c r="G16" s="66">
        <f t="shared" si="1"/>
        <v>3</v>
      </c>
      <c r="H16" s="65">
        <f>VLOOKUP($A16,'Return Data'!$B$7:$R$2700,7,0)</f>
        <v>8.5704999999999991</v>
      </c>
      <c r="I16" s="66">
        <f t="shared" si="2"/>
        <v>3</v>
      </c>
      <c r="J16" s="65">
        <f>VLOOKUP($A16,'Return Data'!$B$7:$R$2700,8,0)</f>
        <v>6.6559999999999997</v>
      </c>
      <c r="K16" s="66">
        <f t="shared" si="3"/>
        <v>3</v>
      </c>
      <c r="L16" s="65">
        <f>VLOOKUP($A16,'Return Data'!$B$7:$R$2700,9,0)</f>
        <v>8.3717000000000006</v>
      </c>
      <c r="M16" s="66">
        <f t="shared" si="4"/>
        <v>3</v>
      </c>
      <c r="N16" s="65">
        <f>VLOOKUP($A16,'Return Data'!$B$7:$R$2700,10,0)</f>
        <v>8.2210999999999999</v>
      </c>
      <c r="O16" s="66">
        <f t="shared" si="5"/>
        <v>2</v>
      </c>
      <c r="P16" s="65">
        <f>VLOOKUP($A16,'Return Data'!$B$7:$R$2700,11,0)</f>
        <v>9.4684000000000008</v>
      </c>
      <c r="Q16" s="66">
        <f t="shared" si="6"/>
        <v>7</v>
      </c>
      <c r="R16" s="65">
        <f>VLOOKUP($A16,'Return Data'!$B$7:$R$2700,12,0)</f>
        <v>9.1240000000000006</v>
      </c>
      <c r="S16" s="66">
        <f t="shared" si="7"/>
        <v>4</v>
      </c>
      <c r="T16" s="65">
        <f>VLOOKUP($A16,'Return Data'!$B$7:$R$2700,13,0)</f>
        <v>8.7917000000000005</v>
      </c>
      <c r="U16" s="66">
        <f t="shared" si="8"/>
        <v>3</v>
      </c>
      <c r="V16" s="65">
        <f>VLOOKUP($A16,'Return Data'!$B$7:$R$2700,17,0)</f>
        <v>8.7676999999999996</v>
      </c>
      <c r="W16" s="66">
        <f t="shared" si="9"/>
        <v>4</v>
      </c>
      <c r="X16" s="65">
        <f>VLOOKUP($A16,'Return Data'!$B$7:$R$2700,14,0)</f>
        <v>8.0863999999999994</v>
      </c>
      <c r="Y16" s="66">
        <f t="shared" si="10"/>
        <v>5</v>
      </c>
      <c r="Z16" s="65">
        <f>VLOOKUP($A16,'Return Data'!$B$7:$R$2700,16,0)</f>
        <v>8.4761000000000006</v>
      </c>
      <c r="AA16" s="67">
        <f t="shared" si="11"/>
        <v>5</v>
      </c>
    </row>
    <row r="17" spans="1:27" x14ac:dyDescent="0.3">
      <c r="A17" s="63" t="s">
        <v>1067</v>
      </c>
      <c r="B17" s="64">
        <f>VLOOKUP($A17,'Return Data'!$B$7:$R$2700,3,0)</f>
        <v>44174</v>
      </c>
      <c r="C17" s="65">
        <f>VLOOKUP($A17,'Return Data'!$B$7:$R$2700,4,0)</f>
        <v>17.040600000000001</v>
      </c>
      <c r="D17" s="65">
        <f>VLOOKUP($A17,'Return Data'!$B$7:$R$2700,5,0)</f>
        <v>11.7845</v>
      </c>
      <c r="E17" s="66">
        <f t="shared" si="0"/>
        <v>4</v>
      </c>
      <c r="F17" s="65">
        <f>VLOOKUP($A17,'Return Data'!$B$7:$R$2700,6,0)</f>
        <v>5.1871999999999998</v>
      </c>
      <c r="G17" s="66">
        <f t="shared" si="1"/>
        <v>4</v>
      </c>
      <c r="H17" s="65">
        <f>VLOOKUP($A17,'Return Data'!$B$7:$R$2700,7,0)</f>
        <v>5.0843999999999996</v>
      </c>
      <c r="I17" s="66">
        <f t="shared" si="2"/>
        <v>4</v>
      </c>
      <c r="J17" s="65">
        <f>VLOOKUP($A17,'Return Data'!$B$7:$R$2700,8,0)</f>
        <v>3.585</v>
      </c>
      <c r="K17" s="66">
        <f t="shared" si="3"/>
        <v>9</v>
      </c>
      <c r="L17" s="65">
        <f>VLOOKUP($A17,'Return Data'!$B$7:$R$2700,9,0)</f>
        <v>5.2705000000000002</v>
      </c>
      <c r="M17" s="66">
        <f t="shared" si="4"/>
        <v>12</v>
      </c>
      <c r="N17" s="65">
        <f>VLOOKUP($A17,'Return Data'!$B$7:$R$2700,10,0)</f>
        <v>5.9574999999999996</v>
      </c>
      <c r="O17" s="66">
        <f t="shared" si="5"/>
        <v>14</v>
      </c>
      <c r="P17" s="65">
        <f>VLOOKUP($A17,'Return Data'!$B$7:$R$2700,11,0)</f>
        <v>23.1768</v>
      </c>
      <c r="Q17" s="66">
        <f t="shared" si="6"/>
        <v>3</v>
      </c>
      <c r="R17" s="65">
        <f>VLOOKUP($A17,'Return Data'!$B$7:$R$2700,12,0)</f>
        <v>3.6764999999999999</v>
      </c>
      <c r="S17" s="66">
        <f t="shared" si="7"/>
        <v>24</v>
      </c>
      <c r="T17" s="65">
        <f>VLOOKUP($A17,'Return Data'!$B$7:$R$2700,13,0)</f>
        <v>4.2651000000000003</v>
      </c>
      <c r="U17" s="66">
        <f t="shared" si="8"/>
        <v>22</v>
      </c>
      <c r="V17" s="65">
        <f>VLOOKUP($A17,'Return Data'!$B$7:$R$2700,17,0)</f>
        <v>1.2765</v>
      </c>
      <c r="W17" s="66">
        <f t="shared" si="9"/>
        <v>22</v>
      </c>
      <c r="X17" s="65">
        <f>VLOOKUP($A17,'Return Data'!$B$7:$R$2700,14,0)</f>
        <v>3.1745000000000001</v>
      </c>
      <c r="Y17" s="66">
        <f t="shared" si="10"/>
        <v>22</v>
      </c>
      <c r="Z17" s="65">
        <f>VLOOKUP($A17,'Return Data'!$B$7:$R$2700,16,0)</f>
        <v>6.6348000000000003</v>
      </c>
      <c r="AA17" s="67">
        <f t="shared" si="11"/>
        <v>21</v>
      </c>
    </row>
    <row r="18" spans="1:27" x14ac:dyDescent="0.3">
      <c r="A18" s="63" t="s">
        <v>1069</v>
      </c>
      <c r="B18" s="64">
        <f>VLOOKUP($A18,'Return Data'!$B$7:$R$2700,3,0)</f>
        <v>44174</v>
      </c>
      <c r="C18" s="65">
        <f>VLOOKUP($A18,'Return Data'!$B$7:$R$2700,4,0)</f>
        <v>416.25119999999998</v>
      </c>
      <c r="D18" s="65">
        <f>VLOOKUP($A18,'Return Data'!$B$7:$R$2700,5,0)</f>
        <v>14.974399999999999</v>
      </c>
      <c r="E18" s="66">
        <f t="shared" si="0"/>
        <v>2</v>
      </c>
      <c r="F18" s="65">
        <f>VLOOKUP($A18,'Return Data'!$B$7:$R$2700,6,0)</f>
        <v>7.7053000000000003</v>
      </c>
      <c r="G18" s="66">
        <f t="shared" si="1"/>
        <v>2</v>
      </c>
      <c r="H18" s="65">
        <f>VLOOKUP($A18,'Return Data'!$B$7:$R$2700,7,0)</f>
        <v>11.4495</v>
      </c>
      <c r="I18" s="66">
        <f t="shared" si="2"/>
        <v>2</v>
      </c>
      <c r="J18" s="65">
        <f>VLOOKUP($A18,'Return Data'!$B$7:$R$2700,8,0)</f>
        <v>8.5429999999999993</v>
      </c>
      <c r="K18" s="66">
        <f t="shared" si="3"/>
        <v>2</v>
      </c>
      <c r="L18" s="65">
        <f>VLOOKUP($A18,'Return Data'!$B$7:$R$2700,9,0)</f>
        <v>9.4700000000000006</v>
      </c>
      <c r="M18" s="66">
        <f t="shared" si="4"/>
        <v>2</v>
      </c>
      <c r="N18" s="65">
        <f>VLOOKUP($A18,'Return Data'!$B$7:$R$2700,10,0)</f>
        <v>8.0694999999999997</v>
      </c>
      <c r="O18" s="66">
        <f t="shared" si="5"/>
        <v>3</v>
      </c>
      <c r="P18" s="65">
        <f>VLOOKUP($A18,'Return Data'!$B$7:$R$2700,11,0)</f>
        <v>9.1532</v>
      </c>
      <c r="Q18" s="66">
        <f t="shared" si="6"/>
        <v>8</v>
      </c>
      <c r="R18" s="65">
        <f>VLOOKUP($A18,'Return Data'!$B$7:$R$2700,12,0)</f>
        <v>8.9548000000000005</v>
      </c>
      <c r="S18" s="66">
        <f t="shared" si="7"/>
        <v>5</v>
      </c>
      <c r="T18" s="65">
        <f>VLOOKUP($A18,'Return Data'!$B$7:$R$2700,13,0)</f>
        <v>8.6616999999999997</v>
      </c>
      <c r="U18" s="66">
        <f t="shared" si="8"/>
        <v>5</v>
      </c>
      <c r="V18" s="65">
        <f>VLOOKUP($A18,'Return Data'!$B$7:$R$2700,17,0)</f>
        <v>8.8422999999999998</v>
      </c>
      <c r="W18" s="66">
        <f t="shared" si="9"/>
        <v>3</v>
      </c>
      <c r="X18" s="65">
        <f>VLOOKUP($A18,'Return Data'!$B$7:$R$2700,14,0)</f>
        <v>8.2309000000000001</v>
      </c>
      <c r="Y18" s="66">
        <f t="shared" si="10"/>
        <v>3</v>
      </c>
      <c r="Z18" s="65">
        <f>VLOOKUP($A18,'Return Data'!$B$7:$R$2700,16,0)</f>
        <v>8.7065000000000001</v>
      </c>
      <c r="AA18" s="67">
        <f t="shared" si="11"/>
        <v>3</v>
      </c>
    </row>
    <row r="19" spans="1:27" x14ac:dyDescent="0.3">
      <c r="A19" s="63" t="s">
        <v>1070</v>
      </c>
      <c r="B19" s="64">
        <f>VLOOKUP($A19,'Return Data'!$B$7:$R$2700,3,0)</f>
        <v>44174</v>
      </c>
      <c r="C19" s="65">
        <f>VLOOKUP($A19,'Return Data'!$B$7:$R$2700,4,0)</f>
        <v>30.3489</v>
      </c>
      <c r="D19" s="65">
        <f>VLOOKUP($A19,'Return Data'!$B$7:$R$2700,5,0)</f>
        <v>-0.36080000000000001</v>
      </c>
      <c r="E19" s="66">
        <f t="shared" si="0"/>
        <v>26</v>
      </c>
      <c r="F19" s="65">
        <f>VLOOKUP($A19,'Return Data'!$B$7:$R$2700,6,0)</f>
        <v>1.4916</v>
      </c>
      <c r="G19" s="66">
        <f t="shared" si="1"/>
        <v>25</v>
      </c>
      <c r="H19" s="65">
        <f>VLOOKUP($A19,'Return Data'!$B$7:$R$2700,7,0)</f>
        <v>3.2149000000000001</v>
      </c>
      <c r="I19" s="66">
        <f t="shared" si="2"/>
        <v>23</v>
      </c>
      <c r="J19" s="65">
        <f>VLOOKUP($A19,'Return Data'!$B$7:$R$2700,8,0)</f>
        <v>2.1751999999999998</v>
      </c>
      <c r="K19" s="66">
        <f t="shared" si="3"/>
        <v>25</v>
      </c>
      <c r="L19" s="65">
        <f>VLOOKUP($A19,'Return Data'!$B$7:$R$2700,9,0)</f>
        <v>4.9066000000000001</v>
      </c>
      <c r="M19" s="66">
        <f t="shared" si="4"/>
        <v>16</v>
      </c>
      <c r="N19" s="65">
        <f>VLOOKUP($A19,'Return Data'!$B$7:$R$2700,10,0)</f>
        <v>5.3788</v>
      </c>
      <c r="O19" s="66">
        <f t="shared" si="5"/>
        <v>22</v>
      </c>
      <c r="P19" s="65">
        <f>VLOOKUP($A19,'Return Data'!$B$7:$R$2700,11,0)</f>
        <v>6.6394000000000002</v>
      </c>
      <c r="Q19" s="66">
        <f t="shared" si="6"/>
        <v>20</v>
      </c>
      <c r="R19" s="65">
        <f>VLOOKUP($A19,'Return Data'!$B$7:$R$2700,12,0)</f>
        <v>7.2092000000000001</v>
      </c>
      <c r="S19" s="66">
        <f t="shared" si="7"/>
        <v>18</v>
      </c>
      <c r="T19" s="65">
        <f>VLOOKUP($A19,'Return Data'!$B$7:$R$2700,13,0)</f>
        <v>7.2704000000000004</v>
      </c>
      <c r="U19" s="66">
        <f t="shared" si="8"/>
        <v>17</v>
      </c>
      <c r="V19" s="65">
        <f>VLOOKUP($A19,'Return Data'!$B$7:$R$2700,17,0)</f>
        <v>8.0010999999999992</v>
      </c>
      <c r="W19" s="66">
        <f t="shared" si="9"/>
        <v>11</v>
      </c>
      <c r="X19" s="65">
        <f>VLOOKUP($A19,'Return Data'!$B$7:$R$2700,14,0)</f>
        <v>7.6931000000000003</v>
      </c>
      <c r="Y19" s="66">
        <f t="shared" si="10"/>
        <v>11</v>
      </c>
      <c r="Z19" s="65">
        <f>VLOOKUP($A19,'Return Data'!$B$7:$R$2700,16,0)</f>
        <v>8.4271999999999991</v>
      </c>
      <c r="AA19" s="67">
        <f t="shared" si="11"/>
        <v>7</v>
      </c>
    </row>
    <row r="20" spans="1:27" x14ac:dyDescent="0.3">
      <c r="A20" s="63" t="s">
        <v>1073</v>
      </c>
      <c r="B20" s="64">
        <f>VLOOKUP($A20,'Return Data'!$B$7:$R$2700,3,0)</f>
        <v>44174</v>
      </c>
      <c r="C20" s="65">
        <f>VLOOKUP($A20,'Return Data'!$B$7:$R$2700,4,0)</f>
        <v>3019.9553999999998</v>
      </c>
      <c r="D20" s="65">
        <f>VLOOKUP($A20,'Return Data'!$B$7:$R$2700,5,0)</f>
        <v>2.6471</v>
      </c>
      <c r="E20" s="66">
        <f t="shared" si="0"/>
        <v>21</v>
      </c>
      <c r="F20" s="65">
        <f>VLOOKUP($A20,'Return Data'!$B$7:$R$2700,6,0)</f>
        <v>2.8365</v>
      </c>
      <c r="G20" s="66">
        <f t="shared" si="1"/>
        <v>20</v>
      </c>
      <c r="H20" s="65">
        <f>VLOOKUP($A20,'Return Data'!$B$7:$R$2700,7,0)</f>
        <v>3.0627</v>
      </c>
      <c r="I20" s="66">
        <f t="shared" si="2"/>
        <v>24</v>
      </c>
      <c r="J20" s="65">
        <f>VLOOKUP($A20,'Return Data'!$B$7:$R$2700,8,0)</f>
        <v>2.3328000000000002</v>
      </c>
      <c r="K20" s="66">
        <f t="shared" si="3"/>
        <v>23</v>
      </c>
      <c r="L20" s="65">
        <f>VLOOKUP($A20,'Return Data'!$B$7:$R$2700,9,0)</f>
        <v>4.7302</v>
      </c>
      <c r="M20" s="66">
        <f t="shared" si="4"/>
        <v>20</v>
      </c>
      <c r="N20" s="65">
        <f>VLOOKUP($A20,'Return Data'!$B$7:$R$2700,10,0)</f>
        <v>5.6204999999999998</v>
      </c>
      <c r="O20" s="66">
        <f t="shared" si="5"/>
        <v>19</v>
      </c>
      <c r="P20" s="65">
        <f>VLOOKUP($A20,'Return Data'!$B$7:$R$2700,11,0)</f>
        <v>6.8865999999999996</v>
      </c>
      <c r="Q20" s="66">
        <f t="shared" si="6"/>
        <v>17</v>
      </c>
      <c r="R20" s="65">
        <f>VLOOKUP($A20,'Return Data'!$B$7:$R$2700,12,0)</f>
        <v>7.641</v>
      </c>
      <c r="S20" s="66">
        <f t="shared" si="7"/>
        <v>13</v>
      </c>
      <c r="T20" s="65">
        <f>VLOOKUP($A20,'Return Data'!$B$7:$R$2700,13,0)</f>
        <v>7.5772000000000004</v>
      </c>
      <c r="U20" s="66">
        <f t="shared" si="8"/>
        <v>12</v>
      </c>
      <c r="V20" s="65">
        <f>VLOOKUP($A20,'Return Data'!$B$7:$R$2700,17,0)</f>
        <v>8.5303000000000004</v>
      </c>
      <c r="W20" s="66">
        <f t="shared" si="9"/>
        <v>6</v>
      </c>
      <c r="X20" s="65">
        <f>VLOOKUP($A20,'Return Data'!$B$7:$R$2700,14,0)</f>
        <v>7.9897999999999998</v>
      </c>
      <c r="Y20" s="66">
        <f t="shared" si="10"/>
        <v>6</v>
      </c>
      <c r="Z20" s="65">
        <f>VLOOKUP($A20,'Return Data'!$B$7:$R$2700,16,0)</f>
        <v>8.4190000000000005</v>
      </c>
      <c r="AA20" s="67">
        <f t="shared" si="11"/>
        <v>8</v>
      </c>
    </row>
    <row r="21" spans="1:27" x14ac:dyDescent="0.3">
      <c r="A21" s="63" t="s">
        <v>1075</v>
      </c>
      <c r="B21" s="64">
        <f>VLOOKUP($A21,'Return Data'!$B$7:$R$2700,3,0)</f>
        <v>44174</v>
      </c>
      <c r="C21" s="65">
        <f>VLOOKUP($A21,'Return Data'!$B$7:$R$2700,4,0)</f>
        <v>29.214200000000002</v>
      </c>
      <c r="D21" s="65">
        <f>VLOOKUP($A21,'Return Data'!$B$7:$R$2700,5,0)</f>
        <v>2.9988000000000001</v>
      </c>
      <c r="E21" s="66">
        <f t="shared" si="0"/>
        <v>18</v>
      </c>
      <c r="F21" s="65">
        <f>VLOOKUP($A21,'Return Data'!$B$7:$R$2700,6,0)</f>
        <v>2.5497000000000001</v>
      </c>
      <c r="G21" s="66">
        <f t="shared" si="1"/>
        <v>22</v>
      </c>
      <c r="H21" s="65">
        <f>VLOOKUP($A21,'Return Data'!$B$7:$R$2700,7,0)</f>
        <v>2.8216000000000001</v>
      </c>
      <c r="I21" s="66">
        <f t="shared" si="2"/>
        <v>25</v>
      </c>
      <c r="J21" s="65">
        <f>VLOOKUP($A21,'Return Data'!$B$7:$R$2700,8,0)</f>
        <v>2.1078000000000001</v>
      </c>
      <c r="K21" s="66">
        <f t="shared" si="3"/>
        <v>26</v>
      </c>
      <c r="L21" s="65">
        <f>VLOOKUP($A21,'Return Data'!$B$7:$R$2700,9,0)</f>
        <v>3.9358</v>
      </c>
      <c r="M21" s="66">
        <f t="shared" si="4"/>
        <v>26</v>
      </c>
      <c r="N21" s="65">
        <f>VLOOKUP($A21,'Return Data'!$B$7:$R$2700,10,0)</f>
        <v>4.7398999999999996</v>
      </c>
      <c r="O21" s="66">
        <f t="shared" si="5"/>
        <v>26</v>
      </c>
      <c r="P21" s="65">
        <f>VLOOKUP($A21,'Return Data'!$B$7:$R$2700,11,0)</f>
        <v>46.285899999999998</v>
      </c>
      <c r="Q21" s="66">
        <f t="shared" si="6"/>
        <v>2</v>
      </c>
      <c r="R21" s="65">
        <f>VLOOKUP($A21,'Return Data'!$B$7:$R$2700,12,0)</f>
        <v>33.301600000000001</v>
      </c>
      <c r="S21" s="66">
        <f t="shared" si="7"/>
        <v>1</v>
      </c>
      <c r="T21" s="65">
        <f>VLOOKUP($A21,'Return Data'!$B$7:$R$2700,13,0)</f>
        <v>26.9709</v>
      </c>
      <c r="U21" s="66">
        <f t="shared" si="8"/>
        <v>1</v>
      </c>
      <c r="V21" s="65">
        <f>VLOOKUP($A21,'Return Data'!$B$7:$R$2700,17,0)</f>
        <v>5.87</v>
      </c>
      <c r="W21" s="66">
        <f t="shared" si="9"/>
        <v>17</v>
      </c>
      <c r="X21" s="65">
        <f>VLOOKUP($A21,'Return Data'!$B$7:$R$2700,14,0)</f>
        <v>6.1699000000000002</v>
      </c>
      <c r="Y21" s="66">
        <f t="shared" si="10"/>
        <v>17</v>
      </c>
      <c r="Z21" s="65">
        <f>VLOOKUP($A21,'Return Data'!$B$7:$R$2700,16,0)</f>
        <v>7.6364000000000001</v>
      </c>
      <c r="AA21" s="67">
        <f t="shared" si="11"/>
        <v>17</v>
      </c>
    </row>
    <row r="22" spans="1:27" x14ac:dyDescent="0.3">
      <c r="A22" s="63" t="s">
        <v>1077</v>
      </c>
      <c r="B22" s="64">
        <f>VLOOKUP($A22,'Return Data'!$B$7:$R$2700,3,0)</f>
        <v>44174</v>
      </c>
      <c r="C22" s="65">
        <f>VLOOKUP($A22,'Return Data'!$B$7:$R$2700,4,0)</f>
        <v>2746.6469999999999</v>
      </c>
      <c r="D22" s="65">
        <f>VLOOKUP($A22,'Return Data'!$B$7:$R$2700,5,0)</f>
        <v>3.7372000000000001</v>
      </c>
      <c r="E22" s="66">
        <f t="shared" si="0"/>
        <v>13</v>
      </c>
      <c r="F22" s="65">
        <f>VLOOKUP($A22,'Return Data'!$B$7:$R$2700,6,0)</f>
        <v>3.8569</v>
      </c>
      <c r="G22" s="66">
        <f t="shared" si="1"/>
        <v>11</v>
      </c>
      <c r="H22" s="65">
        <f>VLOOKUP($A22,'Return Data'!$B$7:$R$2700,7,0)</f>
        <v>4.3655999999999997</v>
      </c>
      <c r="I22" s="66">
        <f t="shared" si="2"/>
        <v>11</v>
      </c>
      <c r="J22" s="65">
        <f>VLOOKUP($A22,'Return Data'!$B$7:$R$2700,8,0)</f>
        <v>2.7086000000000001</v>
      </c>
      <c r="K22" s="66">
        <f t="shared" si="3"/>
        <v>19</v>
      </c>
      <c r="L22" s="65">
        <f>VLOOKUP($A22,'Return Data'!$B$7:$R$2700,9,0)</f>
        <v>5.5933999999999999</v>
      </c>
      <c r="M22" s="66">
        <f t="shared" si="4"/>
        <v>8</v>
      </c>
      <c r="N22" s="65">
        <f>VLOOKUP($A22,'Return Data'!$B$7:$R$2700,10,0)</f>
        <v>7.2583000000000002</v>
      </c>
      <c r="O22" s="66">
        <f t="shared" si="5"/>
        <v>5</v>
      </c>
      <c r="P22" s="65">
        <f>VLOOKUP($A22,'Return Data'!$B$7:$R$2700,11,0)</f>
        <v>9.0312999999999999</v>
      </c>
      <c r="Q22" s="66">
        <f t="shared" si="6"/>
        <v>9</v>
      </c>
      <c r="R22" s="65">
        <f>VLOOKUP($A22,'Return Data'!$B$7:$R$2700,12,0)</f>
        <v>8.9229000000000003</v>
      </c>
      <c r="S22" s="66">
        <f t="shared" si="7"/>
        <v>6</v>
      </c>
      <c r="T22" s="65">
        <f>VLOOKUP($A22,'Return Data'!$B$7:$R$2700,13,0)</f>
        <v>8.8707999999999991</v>
      </c>
      <c r="U22" s="66">
        <f t="shared" si="8"/>
        <v>2</v>
      </c>
      <c r="V22" s="65">
        <f>VLOOKUP($A22,'Return Data'!$B$7:$R$2700,17,0)</f>
        <v>9.0783000000000005</v>
      </c>
      <c r="W22" s="66">
        <f t="shared" si="9"/>
        <v>1</v>
      </c>
      <c r="X22" s="65">
        <f>VLOOKUP($A22,'Return Data'!$B$7:$R$2700,14,0)</f>
        <v>8.6296999999999997</v>
      </c>
      <c r="Y22" s="66">
        <f t="shared" si="10"/>
        <v>1</v>
      </c>
      <c r="Z22" s="65">
        <f>VLOOKUP($A22,'Return Data'!$B$7:$R$2700,16,0)</f>
        <v>8.9027999999999992</v>
      </c>
      <c r="AA22" s="67">
        <f t="shared" si="11"/>
        <v>1</v>
      </c>
    </row>
    <row r="23" spans="1:27" x14ac:dyDescent="0.3">
      <c r="A23" s="63" t="s">
        <v>1078</v>
      </c>
      <c r="B23" s="64">
        <f>VLOOKUP($A23,'Return Data'!$B$7:$R$2700,3,0)</f>
        <v>44174</v>
      </c>
      <c r="C23" s="65">
        <f>VLOOKUP($A23,'Return Data'!$B$7:$R$2700,4,0)</f>
        <v>22.625800000000002</v>
      </c>
      <c r="D23" s="65">
        <f>VLOOKUP($A23,'Return Data'!$B$7:$R$2700,5,0)</f>
        <v>2.2585999999999999</v>
      </c>
      <c r="E23" s="66">
        <f t="shared" si="0"/>
        <v>23</v>
      </c>
      <c r="F23" s="65">
        <f>VLOOKUP($A23,'Return Data'!$B$7:$R$2700,6,0)</f>
        <v>4.4229000000000003</v>
      </c>
      <c r="G23" s="66">
        <f t="shared" si="1"/>
        <v>6</v>
      </c>
      <c r="H23" s="65">
        <f>VLOOKUP($A23,'Return Data'!$B$7:$R$2700,7,0)</f>
        <v>4.4284999999999997</v>
      </c>
      <c r="I23" s="66">
        <f t="shared" si="2"/>
        <v>8</v>
      </c>
      <c r="J23" s="65">
        <f>VLOOKUP($A23,'Return Data'!$B$7:$R$2700,8,0)</f>
        <v>3.681</v>
      </c>
      <c r="K23" s="66">
        <f t="shared" si="3"/>
        <v>8</v>
      </c>
      <c r="L23" s="65">
        <f>VLOOKUP($A23,'Return Data'!$B$7:$R$2700,9,0)</f>
        <v>5.7160000000000002</v>
      </c>
      <c r="M23" s="66">
        <f t="shared" si="4"/>
        <v>7</v>
      </c>
      <c r="N23" s="65">
        <f>VLOOKUP($A23,'Return Data'!$B$7:$R$2700,10,0)</f>
        <v>6.7782</v>
      </c>
      <c r="O23" s="66">
        <f t="shared" si="5"/>
        <v>8</v>
      </c>
      <c r="P23" s="65">
        <f>VLOOKUP($A23,'Return Data'!$B$7:$R$2700,11,0)</f>
        <v>11.843400000000001</v>
      </c>
      <c r="Q23" s="66">
        <f t="shared" si="6"/>
        <v>6</v>
      </c>
      <c r="R23" s="65">
        <f>VLOOKUP($A23,'Return Data'!$B$7:$R$2700,12,0)</f>
        <v>7.32</v>
      </c>
      <c r="S23" s="66">
        <f t="shared" si="7"/>
        <v>17</v>
      </c>
      <c r="T23" s="65">
        <f>VLOOKUP($A23,'Return Data'!$B$7:$R$2700,13,0)</f>
        <v>7.6885000000000003</v>
      </c>
      <c r="U23" s="66">
        <f t="shared" si="8"/>
        <v>10</v>
      </c>
      <c r="V23" s="65">
        <f>VLOOKUP($A23,'Return Data'!$B$7:$R$2700,17,0)</f>
        <v>6.7493999999999996</v>
      </c>
      <c r="W23" s="66">
        <f t="shared" si="9"/>
        <v>15</v>
      </c>
      <c r="X23" s="65">
        <f>VLOOKUP($A23,'Return Data'!$B$7:$R$2700,14,0)</f>
        <v>6.6749999999999998</v>
      </c>
      <c r="Y23" s="66">
        <f t="shared" si="10"/>
        <v>15</v>
      </c>
      <c r="Z23" s="65">
        <f>VLOOKUP($A23,'Return Data'!$B$7:$R$2700,16,0)</f>
        <v>8.3491999999999997</v>
      </c>
      <c r="AA23" s="67">
        <f t="shared" si="11"/>
        <v>10</v>
      </c>
    </row>
    <row r="24" spans="1:27" x14ac:dyDescent="0.3">
      <c r="A24" s="63" t="s">
        <v>1081</v>
      </c>
      <c r="B24" s="64">
        <f>VLOOKUP($A24,'Return Data'!$B$7:$R$2700,3,0)</f>
        <v>44174</v>
      </c>
      <c r="C24" s="65">
        <f>VLOOKUP($A24,'Return Data'!$B$7:$R$2700,4,0)</f>
        <v>32.609000000000002</v>
      </c>
      <c r="D24" s="65">
        <f>VLOOKUP($A24,'Return Data'!$B$7:$R$2700,5,0)</f>
        <v>-2.2385000000000002</v>
      </c>
      <c r="E24" s="66">
        <f t="shared" si="0"/>
        <v>27</v>
      </c>
      <c r="F24" s="65">
        <f>VLOOKUP($A24,'Return Data'!$B$7:$R$2700,6,0)</f>
        <v>2.0377000000000001</v>
      </c>
      <c r="G24" s="66">
        <f t="shared" si="1"/>
        <v>24</v>
      </c>
      <c r="H24" s="65">
        <f>VLOOKUP($A24,'Return Data'!$B$7:$R$2700,7,0)</f>
        <v>2.7038000000000002</v>
      </c>
      <c r="I24" s="66">
        <f t="shared" si="2"/>
        <v>26</v>
      </c>
      <c r="J24" s="65">
        <f>VLOOKUP($A24,'Return Data'!$B$7:$R$2700,8,0)</f>
        <v>2.3046000000000002</v>
      </c>
      <c r="K24" s="66">
        <f t="shared" si="3"/>
        <v>24</v>
      </c>
      <c r="L24" s="65">
        <f>VLOOKUP($A24,'Return Data'!$B$7:$R$2700,9,0)</f>
        <v>4.5277000000000003</v>
      </c>
      <c r="M24" s="66">
        <f t="shared" si="4"/>
        <v>21</v>
      </c>
      <c r="N24" s="65">
        <f>VLOOKUP($A24,'Return Data'!$B$7:$R$2700,10,0)</f>
        <v>5.4154</v>
      </c>
      <c r="O24" s="66">
        <f t="shared" si="5"/>
        <v>21</v>
      </c>
      <c r="P24" s="65">
        <f>VLOOKUP($A24,'Return Data'!$B$7:$R$2700,11,0)</f>
        <v>8.4216999999999995</v>
      </c>
      <c r="Q24" s="66">
        <f t="shared" si="6"/>
        <v>12</v>
      </c>
      <c r="R24" s="65">
        <f>VLOOKUP($A24,'Return Data'!$B$7:$R$2700,12,0)</f>
        <v>7.9678000000000004</v>
      </c>
      <c r="S24" s="66">
        <f t="shared" si="7"/>
        <v>10</v>
      </c>
      <c r="T24" s="65">
        <f>VLOOKUP($A24,'Return Data'!$B$7:$R$2700,13,0)</f>
        <v>7.6677</v>
      </c>
      <c r="U24" s="66">
        <f t="shared" si="8"/>
        <v>11</v>
      </c>
      <c r="V24" s="65">
        <f>VLOOKUP($A24,'Return Data'!$B$7:$R$2700,17,0)</f>
        <v>5.9614000000000003</v>
      </c>
      <c r="W24" s="66">
        <f t="shared" si="9"/>
        <v>16</v>
      </c>
      <c r="X24" s="65">
        <f>VLOOKUP($A24,'Return Data'!$B$7:$R$2700,14,0)</f>
        <v>6.4314</v>
      </c>
      <c r="Y24" s="66">
        <f t="shared" si="10"/>
        <v>16</v>
      </c>
      <c r="Z24" s="65">
        <f>VLOOKUP($A24,'Return Data'!$B$7:$R$2700,16,0)</f>
        <v>7.8552999999999997</v>
      </c>
      <c r="AA24" s="67">
        <f t="shared" si="11"/>
        <v>14</v>
      </c>
    </row>
    <row r="25" spans="1:27" x14ac:dyDescent="0.3">
      <c r="A25" s="63" t="s">
        <v>1082</v>
      </c>
      <c r="B25" s="64">
        <f>VLOOKUP($A25,'Return Data'!$B$7:$R$2700,3,0)</f>
        <v>44174</v>
      </c>
      <c r="C25" s="65">
        <f>VLOOKUP($A25,'Return Data'!$B$7:$R$2700,4,0)</f>
        <v>1329.5186000000001</v>
      </c>
      <c r="D25" s="65">
        <f>VLOOKUP($A25,'Return Data'!$B$7:$R$2700,5,0)</f>
        <v>4.9779999999999998</v>
      </c>
      <c r="E25" s="66">
        <f t="shared" si="0"/>
        <v>11</v>
      </c>
      <c r="F25" s="65">
        <f>VLOOKUP($A25,'Return Data'!$B$7:$R$2700,6,0)</f>
        <v>3.9445000000000001</v>
      </c>
      <c r="G25" s="66">
        <f t="shared" si="1"/>
        <v>9</v>
      </c>
      <c r="H25" s="65">
        <f>VLOOKUP($A25,'Return Data'!$B$7:$R$2700,7,0)</f>
        <v>3.9355000000000002</v>
      </c>
      <c r="I25" s="66">
        <f t="shared" si="2"/>
        <v>13</v>
      </c>
      <c r="J25" s="65">
        <f>VLOOKUP($A25,'Return Data'!$B$7:$R$2700,8,0)</f>
        <v>3.0232000000000001</v>
      </c>
      <c r="K25" s="66">
        <f t="shared" si="3"/>
        <v>12</v>
      </c>
      <c r="L25" s="65">
        <f>VLOOKUP($A25,'Return Data'!$B$7:$R$2700,9,0)</f>
        <v>4.8277999999999999</v>
      </c>
      <c r="M25" s="66">
        <f t="shared" si="4"/>
        <v>19</v>
      </c>
      <c r="N25" s="65">
        <f>VLOOKUP($A25,'Return Data'!$B$7:$R$2700,10,0)</f>
        <v>5.8109000000000002</v>
      </c>
      <c r="O25" s="66">
        <f t="shared" si="5"/>
        <v>17</v>
      </c>
      <c r="P25" s="65">
        <f>VLOOKUP($A25,'Return Data'!$B$7:$R$2700,11,0)</f>
        <v>6.8250000000000002</v>
      </c>
      <c r="Q25" s="66">
        <f t="shared" si="6"/>
        <v>18</v>
      </c>
      <c r="R25" s="65">
        <f>VLOOKUP($A25,'Return Data'!$B$7:$R$2700,12,0)</f>
        <v>7.1044999999999998</v>
      </c>
      <c r="S25" s="66">
        <f t="shared" si="7"/>
        <v>19</v>
      </c>
      <c r="T25" s="65">
        <f>VLOOKUP($A25,'Return Data'!$B$7:$R$2700,13,0)</f>
        <v>7.3727999999999998</v>
      </c>
      <c r="U25" s="66">
        <f t="shared" si="8"/>
        <v>16</v>
      </c>
      <c r="V25" s="65">
        <f>VLOOKUP($A25,'Return Data'!$B$7:$R$2700,17,0)</f>
        <v>8.1453000000000007</v>
      </c>
      <c r="W25" s="66">
        <f t="shared" si="9"/>
        <v>10</v>
      </c>
      <c r="X25" s="65">
        <f>VLOOKUP($A25,'Return Data'!$B$7:$R$2700,14,0)</f>
        <v>7.8526999999999996</v>
      </c>
      <c r="Y25" s="66">
        <f t="shared" si="10"/>
        <v>9</v>
      </c>
      <c r="Z25" s="65">
        <f>VLOOKUP($A25,'Return Data'!$B$7:$R$2700,16,0)</f>
        <v>7.7484000000000002</v>
      </c>
      <c r="AA25" s="67">
        <f t="shared" si="11"/>
        <v>15</v>
      </c>
    </row>
    <row r="26" spans="1:27" x14ac:dyDescent="0.3">
      <c r="A26" s="63" t="s">
        <v>1084</v>
      </c>
      <c r="B26" s="64">
        <f>VLOOKUP($A26,'Return Data'!$B$7:$R$2700,3,0)</f>
        <v>44174</v>
      </c>
      <c r="C26" s="65">
        <f>VLOOKUP($A26,'Return Data'!$B$7:$R$2700,4,0)</f>
        <v>1872.278</v>
      </c>
      <c r="D26" s="65">
        <f>VLOOKUP($A26,'Return Data'!$B$7:$R$2700,5,0)</f>
        <v>2.359</v>
      </c>
      <c r="E26" s="66">
        <f t="shared" si="0"/>
        <v>22</v>
      </c>
      <c r="F26" s="65">
        <f>VLOOKUP($A26,'Return Data'!$B$7:$R$2700,6,0)</f>
        <v>2.3795999999999999</v>
      </c>
      <c r="G26" s="66">
        <f t="shared" si="1"/>
        <v>23</v>
      </c>
      <c r="H26" s="65">
        <f>VLOOKUP($A26,'Return Data'!$B$7:$R$2700,7,0)</f>
        <v>3.7610999999999999</v>
      </c>
      <c r="I26" s="66">
        <f t="shared" si="2"/>
        <v>15</v>
      </c>
      <c r="J26" s="65">
        <f>VLOOKUP($A26,'Return Data'!$B$7:$R$2700,8,0)</f>
        <v>2.871</v>
      </c>
      <c r="K26" s="66">
        <f t="shared" si="3"/>
        <v>13</v>
      </c>
      <c r="L26" s="65">
        <f>VLOOKUP($A26,'Return Data'!$B$7:$R$2700,9,0)</f>
        <v>5.4366000000000003</v>
      </c>
      <c r="M26" s="66">
        <f t="shared" si="4"/>
        <v>10</v>
      </c>
      <c r="N26" s="65">
        <f>VLOOKUP($A26,'Return Data'!$B$7:$R$2700,10,0)</f>
        <v>6.0815999999999999</v>
      </c>
      <c r="O26" s="66">
        <f t="shared" si="5"/>
        <v>13</v>
      </c>
      <c r="P26" s="65">
        <f>VLOOKUP($A26,'Return Data'!$B$7:$R$2700,11,0)</f>
        <v>7.7175000000000002</v>
      </c>
      <c r="Q26" s="66">
        <f t="shared" si="6"/>
        <v>13</v>
      </c>
      <c r="R26" s="65">
        <f>VLOOKUP($A26,'Return Data'!$B$7:$R$2700,12,0)</f>
        <v>7.4142000000000001</v>
      </c>
      <c r="S26" s="66">
        <f t="shared" si="7"/>
        <v>16</v>
      </c>
      <c r="T26" s="65">
        <f>VLOOKUP($A26,'Return Data'!$B$7:$R$2700,13,0)</f>
        <v>7.4385000000000003</v>
      </c>
      <c r="U26" s="66">
        <f t="shared" si="8"/>
        <v>15</v>
      </c>
      <c r="V26" s="65">
        <f>VLOOKUP($A26,'Return Data'!$B$7:$R$2700,17,0)</f>
        <v>7.0799000000000003</v>
      </c>
      <c r="W26" s="66">
        <f t="shared" si="9"/>
        <v>14</v>
      </c>
      <c r="X26" s="65">
        <f>VLOOKUP($A26,'Return Data'!$B$7:$R$2700,14,0)</f>
        <v>7.0044000000000004</v>
      </c>
      <c r="Y26" s="66">
        <f t="shared" si="10"/>
        <v>14</v>
      </c>
      <c r="Z26" s="65">
        <f>VLOOKUP($A26,'Return Data'!$B$7:$R$2700,16,0)</f>
        <v>7.6216999999999997</v>
      </c>
      <c r="AA26" s="67">
        <f t="shared" si="11"/>
        <v>18</v>
      </c>
    </row>
    <row r="27" spans="1:27" x14ac:dyDescent="0.3">
      <c r="A27" s="63" t="s">
        <v>1087</v>
      </c>
      <c r="B27" s="64">
        <f>VLOOKUP($A27,'Return Data'!$B$7:$R$2700,3,0)</f>
        <v>44174</v>
      </c>
      <c r="C27" s="65">
        <f>VLOOKUP($A27,'Return Data'!$B$7:$R$2700,4,0)</f>
        <v>2979.0324000000001</v>
      </c>
      <c r="D27" s="65">
        <f>VLOOKUP($A27,'Return Data'!$B$7:$R$2700,5,0)</f>
        <v>1.4604999999999999</v>
      </c>
      <c r="E27" s="66">
        <f t="shared" si="0"/>
        <v>24</v>
      </c>
      <c r="F27" s="65">
        <f>VLOOKUP($A27,'Return Data'!$B$7:$R$2700,6,0)</f>
        <v>3.3115999999999999</v>
      </c>
      <c r="G27" s="66">
        <f t="shared" si="1"/>
        <v>17</v>
      </c>
      <c r="H27" s="65">
        <f>VLOOKUP($A27,'Return Data'!$B$7:$R$2700,7,0)</f>
        <v>3.5815000000000001</v>
      </c>
      <c r="I27" s="66">
        <f t="shared" si="2"/>
        <v>19</v>
      </c>
      <c r="J27" s="65">
        <f>VLOOKUP($A27,'Return Data'!$B$7:$R$2700,8,0)</f>
        <v>3.9763000000000002</v>
      </c>
      <c r="K27" s="66">
        <f t="shared" si="3"/>
        <v>6</v>
      </c>
      <c r="L27" s="65">
        <f>VLOOKUP($A27,'Return Data'!$B$7:$R$2700,9,0)</f>
        <v>6.0880000000000001</v>
      </c>
      <c r="M27" s="66">
        <f t="shared" si="4"/>
        <v>5</v>
      </c>
      <c r="N27" s="65">
        <f>VLOOKUP($A27,'Return Data'!$B$7:$R$2700,10,0)</f>
        <v>7.21</v>
      </c>
      <c r="O27" s="66">
        <f t="shared" si="5"/>
        <v>6</v>
      </c>
      <c r="P27" s="65">
        <f>VLOOKUP($A27,'Return Data'!$B$7:$R$2700,11,0)</f>
        <v>8.4480000000000004</v>
      </c>
      <c r="Q27" s="66">
        <f t="shared" si="6"/>
        <v>11</v>
      </c>
      <c r="R27" s="65">
        <f>VLOOKUP($A27,'Return Data'!$B$7:$R$2700,12,0)</f>
        <v>7.8007999999999997</v>
      </c>
      <c r="S27" s="66">
        <f t="shared" si="7"/>
        <v>12</v>
      </c>
      <c r="T27" s="65">
        <f>VLOOKUP($A27,'Return Data'!$B$7:$R$2700,13,0)</f>
        <v>8.1747999999999994</v>
      </c>
      <c r="U27" s="66">
        <f t="shared" si="8"/>
        <v>7</v>
      </c>
      <c r="V27" s="65">
        <f>VLOOKUP($A27,'Return Data'!$B$7:$R$2700,17,0)</f>
        <v>7.8220999999999998</v>
      </c>
      <c r="W27" s="66">
        <f t="shared" si="9"/>
        <v>12</v>
      </c>
      <c r="X27" s="65">
        <f>VLOOKUP($A27,'Return Data'!$B$7:$R$2700,14,0)</f>
        <v>7.6363000000000003</v>
      </c>
      <c r="Y27" s="66">
        <f t="shared" si="10"/>
        <v>12</v>
      </c>
      <c r="Z27" s="65">
        <f>VLOOKUP($A27,'Return Data'!$B$7:$R$2700,16,0)</f>
        <v>8.3953000000000007</v>
      </c>
      <c r="AA27" s="67">
        <f t="shared" si="11"/>
        <v>9</v>
      </c>
    </row>
    <row r="28" spans="1:27" x14ac:dyDescent="0.3">
      <c r="A28" s="63" t="s">
        <v>1089</v>
      </c>
      <c r="B28" s="64">
        <f>VLOOKUP($A28,'Return Data'!$B$7:$R$2700,3,0)</f>
        <v>44174</v>
      </c>
      <c r="C28" s="65">
        <f>VLOOKUP($A28,'Return Data'!$B$7:$R$2700,4,0)</f>
        <v>24.2301</v>
      </c>
      <c r="D28" s="65">
        <f>VLOOKUP($A28,'Return Data'!$B$7:$R$2700,5,0)</f>
        <v>2.8624000000000001</v>
      </c>
      <c r="E28" s="66">
        <f t="shared" si="0"/>
        <v>19</v>
      </c>
      <c r="F28" s="65">
        <f>VLOOKUP($A28,'Return Data'!$B$7:$R$2700,6,0)</f>
        <v>0.60260000000000002</v>
      </c>
      <c r="G28" s="66">
        <f t="shared" si="1"/>
        <v>26</v>
      </c>
      <c r="H28" s="65">
        <f>VLOOKUP($A28,'Return Data'!$B$7:$R$2700,7,0)</f>
        <v>3.3807999999999998</v>
      </c>
      <c r="I28" s="66">
        <f t="shared" si="2"/>
        <v>22</v>
      </c>
      <c r="J28" s="65">
        <f>VLOOKUP($A28,'Return Data'!$B$7:$R$2700,8,0)</f>
        <v>2.8113999999999999</v>
      </c>
      <c r="K28" s="66">
        <f t="shared" si="3"/>
        <v>15</v>
      </c>
      <c r="L28" s="65">
        <f>VLOOKUP($A28,'Return Data'!$B$7:$R$2700,9,0)</f>
        <v>5.5637999999999996</v>
      </c>
      <c r="M28" s="66">
        <f t="shared" si="4"/>
        <v>9</v>
      </c>
      <c r="N28" s="65">
        <f>VLOOKUP($A28,'Return Data'!$B$7:$R$2700,10,0)</f>
        <v>6.4162999999999997</v>
      </c>
      <c r="O28" s="66">
        <f t="shared" si="5"/>
        <v>10</v>
      </c>
      <c r="P28" s="65">
        <f>VLOOKUP($A28,'Return Data'!$B$7:$R$2700,11,0)</f>
        <v>1.9517</v>
      </c>
      <c r="Q28" s="66">
        <f t="shared" si="6"/>
        <v>25</v>
      </c>
      <c r="R28" s="65">
        <f>VLOOKUP($A28,'Return Data'!$B$7:$R$2700,12,0)</f>
        <v>1.8084</v>
      </c>
      <c r="S28" s="66">
        <f t="shared" si="7"/>
        <v>25</v>
      </c>
      <c r="T28" s="65">
        <f>VLOOKUP($A28,'Return Data'!$B$7:$R$2700,13,0)</f>
        <v>3.2244999999999999</v>
      </c>
      <c r="U28" s="66">
        <f t="shared" si="8"/>
        <v>23</v>
      </c>
      <c r="V28" s="65">
        <f>VLOOKUP($A28,'Return Data'!$B$7:$R$2700,17,0)</f>
        <v>-2.8460999999999999</v>
      </c>
      <c r="W28" s="66">
        <f t="shared" si="9"/>
        <v>24</v>
      </c>
      <c r="X28" s="65">
        <f>VLOOKUP($A28,'Return Data'!$B$7:$R$2700,14,0)</f>
        <v>0.47339999999999999</v>
      </c>
      <c r="Y28" s="66">
        <f t="shared" si="10"/>
        <v>23</v>
      </c>
      <c r="Z28" s="65">
        <f>VLOOKUP($A28,'Return Data'!$B$7:$R$2700,16,0)</f>
        <v>5.9474999999999998</v>
      </c>
      <c r="AA28" s="67">
        <f t="shared" si="11"/>
        <v>22</v>
      </c>
    </row>
    <row r="29" spans="1:27" x14ac:dyDescent="0.3">
      <c r="A29" s="63" t="s">
        <v>1091</v>
      </c>
      <c r="B29" s="64">
        <f>VLOOKUP($A29,'Return Data'!$B$7:$R$2700,3,0)</f>
        <v>44174</v>
      </c>
      <c r="C29" s="65">
        <f>VLOOKUP($A29,'Return Data'!$B$7:$R$2700,4,0)</f>
        <v>2816.953</v>
      </c>
      <c r="D29" s="65">
        <f>VLOOKUP($A29,'Return Data'!$B$7:$R$2700,5,0)</f>
        <v>5.2290000000000001</v>
      </c>
      <c r="E29" s="66">
        <f t="shared" si="0"/>
        <v>10</v>
      </c>
      <c r="F29" s="65">
        <f>VLOOKUP($A29,'Return Data'!$B$7:$R$2700,6,0)</f>
        <v>3.7544</v>
      </c>
      <c r="G29" s="66">
        <f t="shared" si="1"/>
        <v>12</v>
      </c>
      <c r="H29" s="65">
        <f>VLOOKUP($A29,'Return Data'!$B$7:$R$2700,7,0)</f>
        <v>3.8971</v>
      </c>
      <c r="I29" s="66">
        <f t="shared" si="2"/>
        <v>14</v>
      </c>
      <c r="J29" s="65">
        <f>VLOOKUP($A29,'Return Data'!$B$7:$R$2700,8,0)</f>
        <v>2.7770999999999999</v>
      </c>
      <c r="K29" s="66">
        <f t="shared" si="3"/>
        <v>17</v>
      </c>
      <c r="L29" s="65">
        <f>VLOOKUP($A29,'Return Data'!$B$7:$R$2700,9,0)</f>
        <v>4.0724</v>
      </c>
      <c r="M29" s="66">
        <f t="shared" si="4"/>
        <v>24</v>
      </c>
      <c r="N29" s="65">
        <f>VLOOKUP($A29,'Return Data'!$B$7:$R$2700,10,0)</f>
        <v>4.8978999999999999</v>
      </c>
      <c r="O29" s="66">
        <f t="shared" si="5"/>
        <v>24</v>
      </c>
      <c r="P29" s="65">
        <f>VLOOKUP($A29,'Return Data'!$B$7:$R$2700,11,0)</f>
        <v>16.318100000000001</v>
      </c>
      <c r="Q29" s="66">
        <f t="shared" si="6"/>
        <v>4</v>
      </c>
      <c r="R29" s="65">
        <f>VLOOKUP($A29,'Return Data'!$B$7:$R$2700,12,0)</f>
        <v>4.8205999999999998</v>
      </c>
      <c r="S29" s="66">
        <f t="shared" si="7"/>
        <v>23</v>
      </c>
      <c r="T29" s="65">
        <f>VLOOKUP($A29,'Return Data'!$B$7:$R$2700,13,0)</f>
        <v>5.5377000000000001</v>
      </c>
      <c r="U29" s="66">
        <f t="shared" si="8"/>
        <v>21</v>
      </c>
      <c r="V29" s="65">
        <f>VLOOKUP($A29,'Return Data'!$B$7:$R$2700,17,0)</f>
        <v>-2.7482000000000002</v>
      </c>
      <c r="W29" s="66">
        <f t="shared" si="9"/>
        <v>23</v>
      </c>
      <c r="X29" s="65">
        <f>VLOOKUP($A29,'Return Data'!$B$7:$R$2700,14,0)</f>
        <v>0.21210000000000001</v>
      </c>
      <c r="Y29" s="66">
        <f t="shared" si="10"/>
        <v>24</v>
      </c>
      <c r="Z29" s="65">
        <f>VLOOKUP($A29,'Return Data'!$B$7:$R$2700,16,0)</f>
        <v>5.6200999999999999</v>
      </c>
      <c r="AA29" s="67">
        <f t="shared" si="11"/>
        <v>24</v>
      </c>
    </row>
    <row r="30" spans="1:27" x14ac:dyDescent="0.3">
      <c r="A30" s="63" t="s">
        <v>1093</v>
      </c>
      <c r="B30" s="64">
        <f>VLOOKUP($A30,'Return Data'!$B$7:$R$2700,3,0)</f>
        <v>44174</v>
      </c>
      <c r="C30" s="65">
        <f>VLOOKUP($A30,'Return Data'!$B$7:$R$2700,4,0)</f>
        <v>2769.1790999999998</v>
      </c>
      <c r="D30" s="65">
        <f>VLOOKUP($A30,'Return Data'!$B$7:$R$2700,5,0)</f>
        <v>3.6013999999999999</v>
      </c>
      <c r="E30" s="66">
        <f t="shared" si="0"/>
        <v>15</v>
      </c>
      <c r="F30" s="65">
        <f>VLOOKUP($A30,'Return Data'!$B$7:$R$2700,6,0)</f>
        <v>3.1657999999999999</v>
      </c>
      <c r="G30" s="66">
        <f t="shared" si="1"/>
        <v>19</v>
      </c>
      <c r="H30" s="65">
        <f>VLOOKUP($A30,'Return Data'!$B$7:$R$2700,7,0)</f>
        <v>4.3183999999999996</v>
      </c>
      <c r="I30" s="66">
        <f t="shared" si="2"/>
        <v>12</v>
      </c>
      <c r="J30" s="65">
        <f>VLOOKUP($A30,'Return Data'!$B$7:$R$2700,8,0)</f>
        <v>2.6598000000000002</v>
      </c>
      <c r="K30" s="66">
        <f t="shared" si="3"/>
        <v>20</v>
      </c>
      <c r="L30" s="65">
        <f>VLOOKUP($A30,'Return Data'!$B$7:$R$2700,9,0)</f>
        <v>4.9259000000000004</v>
      </c>
      <c r="M30" s="66">
        <f t="shared" si="4"/>
        <v>15</v>
      </c>
      <c r="N30" s="65">
        <f>VLOOKUP($A30,'Return Data'!$B$7:$R$2700,10,0)</f>
        <v>5.9097</v>
      </c>
      <c r="O30" s="66">
        <f t="shared" si="5"/>
        <v>16</v>
      </c>
      <c r="P30" s="65">
        <f>VLOOKUP($A30,'Return Data'!$B$7:$R$2700,11,0)</f>
        <v>6.6307</v>
      </c>
      <c r="Q30" s="66">
        <f t="shared" si="6"/>
        <v>21</v>
      </c>
      <c r="R30" s="65">
        <f>VLOOKUP($A30,'Return Data'!$B$7:$R$2700,12,0)</f>
        <v>7.4494999999999996</v>
      </c>
      <c r="S30" s="66">
        <f t="shared" si="7"/>
        <v>15</v>
      </c>
      <c r="T30" s="65">
        <f>VLOOKUP($A30,'Return Data'!$B$7:$R$2700,13,0)</f>
        <v>7.4711999999999996</v>
      </c>
      <c r="U30" s="66">
        <f t="shared" si="8"/>
        <v>13</v>
      </c>
      <c r="V30" s="65">
        <f>VLOOKUP($A30,'Return Data'!$B$7:$R$2700,17,0)</f>
        <v>8.1771999999999991</v>
      </c>
      <c r="W30" s="66">
        <f t="shared" si="9"/>
        <v>8</v>
      </c>
      <c r="X30" s="65">
        <f>VLOOKUP($A30,'Return Data'!$B$7:$R$2700,14,0)</f>
        <v>7.8728999999999996</v>
      </c>
      <c r="Y30" s="66">
        <f t="shared" si="10"/>
        <v>8</v>
      </c>
      <c r="Z30" s="65">
        <f>VLOOKUP($A30,'Return Data'!$B$7:$R$2700,16,0)</f>
        <v>8.2514000000000003</v>
      </c>
      <c r="AA30" s="67">
        <f t="shared" si="11"/>
        <v>11</v>
      </c>
    </row>
    <row r="31" spans="1:27" x14ac:dyDescent="0.3">
      <c r="A31" s="63" t="s">
        <v>1094</v>
      </c>
      <c r="B31" s="64">
        <f>VLOOKUP($A31,'Return Data'!$B$7:$R$2700,3,0)</f>
        <v>44174</v>
      </c>
      <c r="C31" s="65">
        <f>VLOOKUP($A31,'Return Data'!$B$7:$R$2700,4,0)</f>
        <v>26.824999999999999</v>
      </c>
      <c r="D31" s="65">
        <f>VLOOKUP($A31,'Return Data'!$B$7:$R$2700,5,0)</f>
        <v>5.8517999999999999</v>
      </c>
      <c r="E31" s="66">
        <f t="shared" si="0"/>
        <v>7</v>
      </c>
      <c r="F31" s="65">
        <f>VLOOKUP($A31,'Return Data'!$B$7:$R$2700,6,0)</f>
        <v>3.2126000000000001</v>
      </c>
      <c r="G31" s="66">
        <f t="shared" si="1"/>
        <v>18</v>
      </c>
      <c r="H31" s="65">
        <f>VLOOKUP($A31,'Return Data'!$B$7:$R$2700,7,0)</f>
        <v>3.6959</v>
      </c>
      <c r="I31" s="66">
        <f t="shared" si="2"/>
        <v>17</v>
      </c>
      <c r="J31" s="65">
        <f>VLOOKUP($A31,'Return Data'!$B$7:$R$2700,8,0)</f>
        <v>2.8411</v>
      </c>
      <c r="K31" s="66">
        <f t="shared" si="3"/>
        <v>14</v>
      </c>
      <c r="L31" s="65">
        <f>VLOOKUP($A31,'Return Data'!$B$7:$R$2700,9,0)</f>
        <v>3.9497</v>
      </c>
      <c r="M31" s="66">
        <f t="shared" si="4"/>
        <v>25</v>
      </c>
      <c r="N31" s="65">
        <f>VLOOKUP($A31,'Return Data'!$B$7:$R$2700,10,0)</f>
        <v>4.8026999999999997</v>
      </c>
      <c r="O31" s="66">
        <f t="shared" si="5"/>
        <v>25</v>
      </c>
      <c r="P31" s="65">
        <f>VLOOKUP($A31,'Return Data'!$B$7:$R$2700,11,0)</f>
        <v>6.0450999999999997</v>
      </c>
      <c r="Q31" s="66">
        <f t="shared" si="6"/>
        <v>23</v>
      </c>
      <c r="R31" s="65">
        <f>VLOOKUP($A31,'Return Data'!$B$7:$R$2700,12,0)</f>
        <v>6.2220000000000004</v>
      </c>
      <c r="S31" s="66">
        <f t="shared" si="7"/>
        <v>22</v>
      </c>
      <c r="T31" s="65">
        <f>VLOOKUP($A31,'Return Data'!$B$7:$R$2700,13,0)</f>
        <v>6.7286000000000001</v>
      </c>
      <c r="U31" s="66">
        <f t="shared" si="8"/>
        <v>20</v>
      </c>
      <c r="V31" s="65">
        <f>VLOOKUP($A31,'Return Data'!$B$7:$R$2700,17,0)</f>
        <v>2.3799000000000001</v>
      </c>
      <c r="W31" s="66">
        <f t="shared" si="9"/>
        <v>19</v>
      </c>
      <c r="X31" s="65">
        <f>VLOOKUP($A31,'Return Data'!$B$7:$R$2700,14,0)</f>
        <v>4.0094000000000003</v>
      </c>
      <c r="Y31" s="66">
        <f t="shared" si="10"/>
        <v>19</v>
      </c>
      <c r="Z31" s="65">
        <f>VLOOKUP($A31,'Return Data'!$B$7:$R$2700,16,0)</f>
        <v>7.0244999999999997</v>
      </c>
      <c r="AA31" s="67">
        <f t="shared" si="11"/>
        <v>19</v>
      </c>
    </row>
    <row r="32" spans="1:27" x14ac:dyDescent="0.3">
      <c r="A32" s="63" t="s">
        <v>1098</v>
      </c>
      <c r="B32" s="64">
        <f>VLOOKUP($A32,'Return Data'!$B$7:$R$2700,3,0)</f>
        <v>44174</v>
      </c>
      <c r="C32" s="65">
        <f>VLOOKUP($A32,'Return Data'!$B$7:$R$2700,4,0)</f>
        <v>3089.0859999999998</v>
      </c>
      <c r="D32" s="65">
        <f>VLOOKUP($A32,'Return Data'!$B$7:$R$2700,5,0)</f>
        <v>6.3521000000000001</v>
      </c>
      <c r="E32" s="66">
        <f t="shared" si="0"/>
        <v>6</v>
      </c>
      <c r="F32" s="65">
        <f>VLOOKUP($A32,'Return Data'!$B$7:$R$2700,6,0)</f>
        <v>4.4298000000000002</v>
      </c>
      <c r="G32" s="66">
        <f t="shared" si="1"/>
        <v>5</v>
      </c>
      <c r="H32" s="65">
        <f>VLOOKUP($A32,'Return Data'!$B$7:$R$2700,7,0)</f>
        <v>4.5842000000000001</v>
      </c>
      <c r="I32" s="66">
        <f t="shared" si="2"/>
        <v>5</v>
      </c>
      <c r="J32" s="65">
        <f>VLOOKUP($A32,'Return Data'!$B$7:$R$2700,8,0)</f>
        <v>2.7452999999999999</v>
      </c>
      <c r="K32" s="66">
        <f t="shared" si="3"/>
        <v>18</v>
      </c>
      <c r="L32" s="65">
        <f>VLOOKUP($A32,'Return Data'!$B$7:$R$2700,9,0)</f>
        <v>5.1260000000000003</v>
      </c>
      <c r="M32" s="66">
        <f t="shared" si="4"/>
        <v>14</v>
      </c>
      <c r="N32" s="65">
        <f>VLOOKUP($A32,'Return Data'!$B$7:$R$2700,10,0)</f>
        <v>6.2680999999999996</v>
      </c>
      <c r="O32" s="66">
        <f t="shared" si="5"/>
        <v>11</v>
      </c>
      <c r="P32" s="65">
        <f>VLOOKUP($A32,'Return Data'!$B$7:$R$2700,11,0)</f>
        <v>7.3608000000000002</v>
      </c>
      <c r="Q32" s="66">
        <f t="shared" si="6"/>
        <v>15</v>
      </c>
      <c r="R32" s="65">
        <f>VLOOKUP($A32,'Return Data'!$B$7:$R$2700,12,0)</f>
        <v>8.0241000000000007</v>
      </c>
      <c r="S32" s="66">
        <f t="shared" si="7"/>
        <v>9</v>
      </c>
      <c r="T32" s="65">
        <f>VLOOKUP($A32,'Return Data'!$B$7:$R$2700,13,0)</f>
        <v>7.7148000000000003</v>
      </c>
      <c r="U32" s="66">
        <f t="shared" si="8"/>
        <v>9</v>
      </c>
      <c r="V32" s="65">
        <f>VLOOKUP($A32,'Return Data'!$B$7:$R$2700,17,0)</f>
        <v>5.1547000000000001</v>
      </c>
      <c r="W32" s="66">
        <f t="shared" si="9"/>
        <v>18</v>
      </c>
      <c r="X32" s="65">
        <f>VLOOKUP($A32,'Return Data'!$B$7:$R$2700,14,0)</f>
        <v>5.8662000000000001</v>
      </c>
      <c r="Y32" s="66">
        <f t="shared" si="10"/>
        <v>18</v>
      </c>
      <c r="Z32" s="65">
        <f>VLOOKUP($A32,'Return Data'!$B$7:$R$2700,16,0)</f>
        <v>7.6433</v>
      </c>
      <c r="AA32" s="67">
        <f t="shared" si="11"/>
        <v>16</v>
      </c>
    </row>
    <row r="33" spans="1:27" x14ac:dyDescent="0.3">
      <c r="A33" s="63" t="s">
        <v>1099</v>
      </c>
      <c r="B33" s="64">
        <f>VLOOKUP($A33,'Return Data'!$B$7:$R$2700,3,0)</f>
        <v>44174</v>
      </c>
      <c r="C33" s="65">
        <f>VLOOKUP($A33,'Return Data'!$B$7:$R$2700,4,0)</f>
        <v>31.466999999999999</v>
      </c>
      <c r="D33" s="65">
        <f>VLOOKUP($A33,'Return Data'!$B$7:$R$2700,5,0)</f>
        <v>0</v>
      </c>
      <c r="E33" s="66">
        <f t="shared" si="0"/>
        <v>25</v>
      </c>
      <c r="F33" s="65">
        <f>VLOOKUP($A33,'Return Data'!$B$7:$R$2700,6,0)</f>
        <v>0</v>
      </c>
      <c r="G33" s="66">
        <f t="shared" si="1"/>
        <v>27</v>
      </c>
      <c r="H33" s="65">
        <f>VLOOKUP($A33,'Return Data'!$B$7:$R$2700,7,0)</f>
        <v>0</v>
      </c>
      <c r="I33" s="66">
        <f t="shared" si="2"/>
        <v>27</v>
      </c>
      <c r="J33" s="65">
        <f>VLOOKUP($A33,'Return Data'!$B$7:$R$2700,8,0)</f>
        <v>0</v>
      </c>
      <c r="K33" s="66">
        <f t="shared" si="3"/>
        <v>27</v>
      </c>
      <c r="L33" s="65">
        <f>VLOOKUP($A33,'Return Data'!$B$7:$R$2700,9,0)</f>
        <v>0</v>
      </c>
      <c r="M33" s="66">
        <f t="shared" si="4"/>
        <v>27</v>
      </c>
      <c r="N33" s="65">
        <f>VLOOKUP($A33,'Return Data'!$B$7:$R$2700,10,0)</f>
        <v>0</v>
      </c>
      <c r="O33" s="66">
        <f t="shared" si="5"/>
        <v>27</v>
      </c>
      <c r="P33" s="65">
        <f>VLOOKUP($A33,'Return Data'!$B$7:$R$2700,11,0)</f>
        <v>-14.0046</v>
      </c>
      <c r="Q33" s="66">
        <f t="shared" si="6"/>
        <v>27</v>
      </c>
      <c r="R33" s="65">
        <f>VLOOKUP($A33,'Return Data'!$B$7:$R$2700,12,0)</f>
        <v>-27.345300000000002</v>
      </c>
      <c r="S33" s="66">
        <f t="shared" si="7"/>
        <v>27</v>
      </c>
      <c r="T33" s="65">
        <f>VLOOKUP($A33,'Return Data'!$B$7:$R$2700,13,0)</f>
        <v>-30.613800000000001</v>
      </c>
      <c r="U33" s="66">
        <f t="shared" si="8"/>
        <v>27</v>
      </c>
      <c r="V33" s="65"/>
      <c r="W33" s="66"/>
      <c r="X33" s="65"/>
      <c r="Y33" s="66"/>
      <c r="Z33" s="65">
        <f>VLOOKUP($A33,'Return Data'!$B$7:$R$2700,16,0)</f>
        <v>-23.331600000000002</v>
      </c>
      <c r="AA33" s="67">
        <f t="shared" si="11"/>
        <v>27</v>
      </c>
    </row>
    <row r="34" spans="1:27" x14ac:dyDescent="0.3">
      <c r="A34" s="63" t="s">
        <v>1100</v>
      </c>
      <c r="B34" s="64">
        <f>VLOOKUP($A34,'Return Data'!$B$7:$R$2700,3,0)</f>
        <v>44174</v>
      </c>
      <c r="C34" s="65">
        <f>VLOOKUP($A34,'Return Data'!$B$7:$R$2700,4,0)</f>
        <v>2618.0234</v>
      </c>
      <c r="D34" s="65">
        <f>VLOOKUP($A34,'Return Data'!$B$7:$R$2700,5,0)</f>
        <v>7.0099</v>
      </c>
      <c r="E34" s="66">
        <f t="shared" si="0"/>
        <v>5</v>
      </c>
      <c r="F34" s="65">
        <f>VLOOKUP($A34,'Return Data'!$B$7:$R$2700,6,0)</f>
        <v>3.8592</v>
      </c>
      <c r="G34" s="66">
        <f t="shared" si="1"/>
        <v>10</v>
      </c>
      <c r="H34" s="65">
        <f>VLOOKUP($A34,'Return Data'!$B$7:$R$2700,7,0)</f>
        <v>3.6566999999999998</v>
      </c>
      <c r="I34" s="66">
        <f t="shared" si="2"/>
        <v>18</v>
      </c>
      <c r="J34" s="65">
        <f>VLOOKUP($A34,'Return Data'!$B$7:$R$2700,8,0)</f>
        <v>3.1909999999999998</v>
      </c>
      <c r="K34" s="66">
        <f t="shared" si="3"/>
        <v>11</v>
      </c>
      <c r="L34" s="65">
        <f>VLOOKUP($A34,'Return Data'!$B$7:$R$2700,9,0)</f>
        <v>4.2012999999999998</v>
      </c>
      <c r="M34" s="66">
        <f t="shared" si="4"/>
        <v>23</v>
      </c>
      <c r="N34" s="65">
        <f>VLOOKUP($A34,'Return Data'!$B$7:$R$2700,10,0)</f>
        <v>5.4527999999999999</v>
      </c>
      <c r="O34" s="66">
        <f t="shared" si="5"/>
        <v>20</v>
      </c>
      <c r="P34" s="65">
        <f>VLOOKUP($A34,'Return Data'!$B$7:$R$2700,11,0)</f>
        <v>6.7042999999999999</v>
      </c>
      <c r="Q34" s="66">
        <f t="shared" si="6"/>
        <v>19</v>
      </c>
      <c r="R34" s="65">
        <f>VLOOKUP($A34,'Return Data'!$B$7:$R$2700,12,0)</f>
        <v>7.5186000000000002</v>
      </c>
      <c r="S34" s="66">
        <f t="shared" si="7"/>
        <v>14</v>
      </c>
      <c r="T34" s="65">
        <f>VLOOKUP($A34,'Return Data'!$B$7:$R$2700,13,0)</f>
        <v>7.4593999999999996</v>
      </c>
      <c r="U34" s="66">
        <f t="shared" si="8"/>
        <v>14</v>
      </c>
      <c r="V34" s="65">
        <f>VLOOKUP($A34,'Return Data'!$B$7:$R$2700,17,0)</f>
        <v>1.6476</v>
      </c>
      <c r="W34" s="66">
        <f>RANK(V34,V$8:V$34,0)</f>
        <v>21</v>
      </c>
      <c r="X34" s="65">
        <f>VLOOKUP($A34,'Return Data'!$B$7:$R$2700,14,0)</f>
        <v>3.4363000000000001</v>
      </c>
      <c r="Y34" s="66">
        <f>RANK(X34,X$8:X$34,0)</f>
        <v>21</v>
      </c>
      <c r="Z34" s="65">
        <f>VLOOKUP($A34,'Return Data'!$B$7:$R$2700,16,0)</f>
        <v>6.8129</v>
      </c>
      <c r="AA34" s="67">
        <f t="shared" si="11"/>
        <v>20</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5.300633333333332</v>
      </c>
      <c r="E36" s="74"/>
      <c r="F36" s="75">
        <f>AVERAGE(F8:F34)</f>
        <v>4.1836333333333329</v>
      </c>
      <c r="G36" s="74"/>
      <c r="H36" s="75">
        <f>AVERAGE(H8:H34)</f>
        <v>5.0032259259259257</v>
      </c>
      <c r="I36" s="74"/>
      <c r="J36" s="75">
        <f>AVERAGE(J8:J34)</f>
        <v>4.4847370370370374</v>
      </c>
      <c r="K36" s="74"/>
      <c r="L36" s="75">
        <f>AVERAGE(L8:L34)</f>
        <v>5.7717481481481476</v>
      </c>
      <c r="M36" s="74"/>
      <c r="N36" s="75">
        <f>AVERAGE(N8:N34)</f>
        <v>6.2987962962962962</v>
      </c>
      <c r="O36" s="74"/>
      <c r="P36" s="75">
        <f>AVERAGE(P8:P34)</f>
        <v>10.663885185185185</v>
      </c>
      <c r="Q36" s="74"/>
      <c r="R36" s="75">
        <f>AVERAGE(R8:R34)</f>
        <v>7.4314777777777792</v>
      </c>
      <c r="S36" s="74"/>
      <c r="T36" s="75">
        <f>AVERAGE(T8:T34)</f>
        <v>5.277085185185185</v>
      </c>
      <c r="U36" s="74"/>
      <c r="V36" s="75">
        <f>AVERAGE(V8:V34)</f>
        <v>4.7186769230769237</v>
      </c>
      <c r="W36" s="74"/>
      <c r="X36" s="75">
        <f>AVERAGE(X8:X34)</f>
        <v>5.4680346153846147</v>
      </c>
      <c r="Y36" s="74"/>
      <c r="Z36" s="75">
        <f>AVERAGE(Z8:Z34)</f>
        <v>6.2724851851851842</v>
      </c>
      <c r="AA36" s="76"/>
    </row>
    <row r="37" spans="1:27" x14ac:dyDescent="0.3">
      <c r="A37" s="73" t="s">
        <v>28</v>
      </c>
      <c r="B37" s="74"/>
      <c r="C37" s="74"/>
      <c r="D37" s="75">
        <f>MIN(D8:D34)</f>
        <v>-2.2385000000000002</v>
      </c>
      <c r="E37" s="74"/>
      <c r="F37" s="75">
        <f>MIN(F8:F34)</f>
        <v>0</v>
      </c>
      <c r="G37" s="74"/>
      <c r="H37" s="75">
        <f>MIN(H8:H34)</f>
        <v>0</v>
      </c>
      <c r="I37" s="74"/>
      <c r="J37" s="75">
        <f>MIN(J8:J34)</f>
        <v>0</v>
      </c>
      <c r="K37" s="74"/>
      <c r="L37" s="75">
        <f>MIN(L8:L34)</f>
        <v>0</v>
      </c>
      <c r="M37" s="74"/>
      <c r="N37" s="75">
        <f>MIN(N8:N34)</f>
        <v>0</v>
      </c>
      <c r="O37" s="74"/>
      <c r="P37" s="75">
        <f>MIN(P8:P34)</f>
        <v>-14.0046</v>
      </c>
      <c r="Q37" s="74"/>
      <c r="R37" s="75">
        <f>MIN(R8:R34)</f>
        <v>-27.345300000000002</v>
      </c>
      <c r="S37" s="74"/>
      <c r="T37" s="75">
        <f>MIN(T8:T34)</f>
        <v>-30.613800000000001</v>
      </c>
      <c r="U37" s="74"/>
      <c r="V37" s="75">
        <f>MIN(V8:V34)</f>
        <v>-15.732699999999999</v>
      </c>
      <c r="W37" s="74"/>
      <c r="X37" s="75">
        <f>MIN(X8:X34)</f>
        <v>-8.8057999999999996</v>
      </c>
      <c r="Y37" s="74"/>
      <c r="Z37" s="75">
        <f>MIN(Z8:Z34)</f>
        <v>-23.331600000000002</v>
      </c>
      <c r="AA37" s="76"/>
    </row>
    <row r="38" spans="1:27" ht="15" thickBot="1" x14ac:dyDescent="0.35">
      <c r="A38" s="77" t="s">
        <v>29</v>
      </c>
      <c r="B38" s="78"/>
      <c r="C38" s="78"/>
      <c r="D38" s="79">
        <f>MAX(D8:D34)</f>
        <v>27.413699999999999</v>
      </c>
      <c r="E38" s="78"/>
      <c r="F38" s="79">
        <f>MAX(F8:F34)</f>
        <v>22.876300000000001</v>
      </c>
      <c r="G38" s="78"/>
      <c r="H38" s="79">
        <f>MAX(H8:H34)</f>
        <v>25.857600000000001</v>
      </c>
      <c r="I38" s="78"/>
      <c r="J38" s="79">
        <f>MAX(J8:J34)</f>
        <v>35.475900000000003</v>
      </c>
      <c r="K38" s="78"/>
      <c r="L38" s="79">
        <f>MAX(L8:L34)</f>
        <v>22.352</v>
      </c>
      <c r="M38" s="78"/>
      <c r="N38" s="79">
        <f>MAX(N8:N34)</f>
        <v>15.418799999999999</v>
      </c>
      <c r="O38" s="78"/>
      <c r="P38" s="79">
        <f>MAX(P8:P34)</f>
        <v>60.806699999999999</v>
      </c>
      <c r="Q38" s="78"/>
      <c r="R38" s="79">
        <f>MAX(R8:R34)</f>
        <v>33.301600000000001</v>
      </c>
      <c r="S38" s="78"/>
      <c r="T38" s="79">
        <f>MAX(T8:T34)</f>
        <v>26.9709</v>
      </c>
      <c r="U38" s="78"/>
      <c r="V38" s="79">
        <f>MAX(V8:V34)</f>
        <v>9.0783000000000005</v>
      </c>
      <c r="W38" s="78"/>
      <c r="X38" s="79">
        <f>MAX(X8:X34)</f>
        <v>8.6296999999999997</v>
      </c>
      <c r="Y38" s="78"/>
      <c r="Z38" s="79">
        <f>MAX(Z8:Z34)</f>
        <v>8.9027999999999992</v>
      </c>
      <c r="AA38" s="80"/>
    </row>
    <row r="39" spans="1:27" x14ac:dyDescent="0.3">
      <c r="A39" s="112" t="s">
        <v>433</v>
      </c>
    </row>
    <row r="40" spans="1:27" x14ac:dyDescent="0.3">
      <c r="A40" s="14" t="s">
        <v>340</v>
      </c>
    </row>
  </sheetData>
  <sheetProtection algorithmName="SHA-512" hashValue="JKITdHNUbZfgn+DAQWvtUuX6ueLqoebbth5u3nYGr2i1V/QnQ0Wt74Vy6v0BUwBkejVV94uFjgNj9x/gHLLYqA==" saltValue="H/MU7ik9QyCf5PslVnoPa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C6A183E-5787-42D6-8B6E-07917D64560C}"/>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C47E-C9E1-472C-ABC2-FC1E417B7B10}">
  <sheetPr codeName="Sheet62"/>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5.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1677</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1042</v>
      </c>
      <c r="B8" s="64">
        <f>VLOOKUP($A8,'Return Data'!$B$7:$R$2700,3,0)</f>
        <v>44174</v>
      </c>
      <c r="C8" s="65">
        <f>VLOOKUP($A8,'Return Data'!$B$7:$R$2700,4,0)</f>
        <v>511.37130000000002</v>
      </c>
      <c r="D8" s="65">
        <f>VLOOKUP($A8,'Return Data'!$B$7:$R$2700,5,0)</f>
        <v>2.0200999999999998</v>
      </c>
      <c r="E8" s="66">
        <f t="shared" ref="E8:E34" si="0">RANK(D8,D$8:D$34,0)</f>
        <v>21</v>
      </c>
      <c r="F8" s="65">
        <f>VLOOKUP($A8,'Return Data'!$B$7:$R$2700,6,0)</f>
        <v>2.8548</v>
      </c>
      <c r="G8" s="66">
        <f t="shared" ref="G8:G34" si="1">RANK(F8,F$8:F$34,0)</f>
        <v>15</v>
      </c>
      <c r="H8" s="65">
        <f>VLOOKUP($A8,'Return Data'!$B$7:$R$2700,7,0)</f>
        <v>3.7387000000000001</v>
      </c>
      <c r="I8" s="66">
        <f t="shared" ref="I8:I34" si="2">RANK(H8,H$8:H$34,0)</f>
        <v>9</v>
      </c>
      <c r="J8" s="65">
        <f>VLOOKUP($A8,'Return Data'!$B$7:$R$2700,8,0)</f>
        <v>2.3984000000000001</v>
      </c>
      <c r="K8" s="66">
        <f t="shared" ref="K8:K34" si="3">RANK(J8,J$8:J$34,0)</f>
        <v>14</v>
      </c>
      <c r="L8" s="65">
        <f>VLOOKUP($A8,'Return Data'!$B$7:$R$2700,9,0)</f>
        <v>5.1116999999999999</v>
      </c>
      <c r="M8" s="66">
        <f t="shared" ref="M8:M34" si="4">RANK(L8,L$8:L$34,0)</f>
        <v>6</v>
      </c>
      <c r="N8" s="65">
        <f>VLOOKUP($A8,'Return Data'!$B$7:$R$2700,10,0)</f>
        <v>6.3418000000000001</v>
      </c>
      <c r="O8" s="66">
        <f t="shared" ref="O8:O34" si="5">RANK(N8,N$8:N$34,0)</f>
        <v>7</v>
      </c>
      <c r="P8" s="65">
        <f>VLOOKUP($A8,'Return Data'!$B$7:$R$2700,11,0)</f>
        <v>7.9634</v>
      </c>
      <c r="Q8" s="66">
        <f t="shared" ref="Q8:Q34" si="6">RANK(P8,P$8:P$34,0)</f>
        <v>10</v>
      </c>
      <c r="R8" s="65">
        <f>VLOOKUP($A8,'Return Data'!$B$7:$R$2700,12,0)</f>
        <v>8.0402000000000005</v>
      </c>
      <c r="S8" s="66">
        <f t="shared" ref="S8:S34" si="7">RANK(R8,R$8:R$34,0)</f>
        <v>7</v>
      </c>
      <c r="T8" s="65">
        <f>VLOOKUP($A8,'Return Data'!$B$7:$R$2700,13,0)</f>
        <v>7.7935999999999996</v>
      </c>
      <c r="U8" s="66">
        <f t="shared" ref="U8:U34" si="8">RANK(T8,T$8:T$34,0)</f>
        <v>5</v>
      </c>
      <c r="V8" s="65">
        <f>VLOOKUP($A8,'Return Data'!$B$7:$R$2700,17,0)</f>
        <v>8.1247000000000007</v>
      </c>
      <c r="W8" s="66">
        <f t="shared" ref="W8:W32" si="9">RANK(V8,V$8:V$34,0)</f>
        <v>5</v>
      </c>
      <c r="X8" s="65">
        <f>VLOOKUP($A8,'Return Data'!$B$7:$R$2700,14,0)</f>
        <v>7.6374000000000004</v>
      </c>
      <c r="Y8" s="66">
        <f t="shared" ref="Y8:Y32" si="10">RANK(X8,X$8:X$34,0)</f>
        <v>5</v>
      </c>
      <c r="Z8" s="65">
        <f>VLOOKUP($A8,'Return Data'!$B$7:$R$2700,16,0)</f>
        <v>7.4917999999999996</v>
      </c>
      <c r="AA8" s="67">
        <f t="shared" ref="AA8:AA34" si="11">RANK(Z8,Z$8:Z$34,0)</f>
        <v>14</v>
      </c>
    </row>
    <row r="9" spans="1:27" x14ac:dyDescent="0.3">
      <c r="A9" s="63" t="s">
        <v>1045</v>
      </c>
      <c r="B9" s="64">
        <f>VLOOKUP($A9,'Return Data'!$B$7:$R$2700,3,0)</f>
        <v>44174</v>
      </c>
      <c r="C9" s="65">
        <f>VLOOKUP($A9,'Return Data'!$B$7:$R$2700,4,0)</f>
        <v>2376.9061000000002</v>
      </c>
      <c r="D9" s="65">
        <f>VLOOKUP($A9,'Return Data'!$B$7:$R$2700,5,0)</f>
        <v>2.7351000000000001</v>
      </c>
      <c r="E9" s="66">
        <f t="shared" si="0"/>
        <v>17</v>
      </c>
      <c r="F9" s="65">
        <f>VLOOKUP($A9,'Return Data'!$B$7:$R$2700,6,0)</f>
        <v>2.3576000000000001</v>
      </c>
      <c r="G9" s="66">
        <f t="shared" si="1"/>
        <v>22</v>
      </c>
      <c r="H9" s="65">
        <f>VLOOKUP($A9,'Return Data'!$B$7:$R$2700,7,0)</f>
        <v>4.0560999999999998</v>
      </c>
      <c r="I9" s="66">
        <f t="shared" si="2"/>
        <v>7</v>
      </c>
      <c r="J9" s="65">
        <f>VLOOKUP($A9,'Return Data'!$B$7:$R$2700,8,0)</f>
        <v>2.4807999999999999</v>
      </c>
      <c r="K9" s="66">
        <f t="shared" si="3"/>
        <v>12</v>
      </c>
      <c r="L9" s="65">
        <f>VLOOKUP($A9,'Return Data'!$B$7:$R$2700,9,0)</f>
        <v>4.5781000000000001</v>
      </c>
      <c r="M9" s="66">
        <f t="shared" si="4"/>
        <v>15</v>
      </c>
      <c r="N9" s="65">
        <f>VLOOKUP($A9,'Return Data'!$B$7:$R$2700,10,0)</f>
        <v>5.7862999999999998</v>
      </c>
      <c r="O9" s="66">
        <f t="shared" si="5"/>
        <v>10</v>
      </c>
      <c r="P9" s="65">
        <f>VLOOKUP($A9,'Return Data'!$B$7:$R$2700,11,0)</f>
        <v>7.0728</v>
      </c>
      <c r="Q9" s="66">
        <f t="shared" si="6"/>
        <v>15</v>
      </c>
      <c r="R9" s="65">
        <f>VLOOKUP($A9,'Return Data'!$B$7:$R$2700,12,0)</f>
        <v>7.5812999999999997</v>
      </c>
      <c r="S9" s="66">
        <f t="shared" si="7"/>
        <v>9</v>
      </c>
      <c r="T9" s="65">
        <f>VLOOKUP($A9,'Return Data'!$B$7:$R$2700,13,0)</f>
        <v>7.4432</v>
      </c>
      <c r="U9" s="66">
        <f t="shared" si="8"/>
        <v>8</v>
      </c>
      <c r="V9" s="65">
        <f>VLOOKUP($A9,'Return Data'!$B$7:$R$2700,17,0)</f>
        <v>8.2296999999999993</v>
      </c>
      <c r="W9" s="66">
        <f t="shared" si="9"/>
        <v>3</v>
      </c>
      <c r="X9" s="65">
        <f>VLOOKUP($A9,'Return Data'!$B$7:$R$2700,14,0)</f>
        <v>7.7923</v>
      </c>
      <c r="Y9" s="66">
        <f t="shared" si="10"/>
        <v>3</v>
      </c>
      <c r="Z9" s="65">
        <f>VLOOKUP($A9,'Return Data'!$B$7:$R$2700,16,0)</f>
        <v>8.0554000000000006</v>
      </c>
      <c r="AA9" s="67">
        <f t="shared" si="11"/>
        <v>4</v>
      </c>
    </row>
    <row r="10" spans="1:27" x14ac:dyDescent="0.3">
      <c r="A10" s="63" t="s">
        <v>1046</v>
      </c>
      <c r="B10" s="64">
        <f>VLOOKUP($A10,'Return Data'!$B$7:$R$2700,3,0)</f>
        <v>44174</v>
      </c>
      <c r="C10" s="65">
        <f>VLOOKUP($A10,'Return Data'!$B$7:$R$2700,4,0)</f>
        <v>1495.9041999999999</v>
      </c>
      <c r="D10" s="65">
        <f>VLOOKUP($A10,'Return Data'!$B$7:$R$2700,5,0)</f>
        <v>5.4443999999999999</v>
      </c>
      <c r="E10" s="66">
        <f t="shared" si="0"/>
        <v>7</v>
      </c>
      <c r="F10" s="65">
        <f>VLOOKUP($A10,'Return Data'!$B$7:$R$2700,6,0)</f>
        <v>3.2324999999999999</v>
      </c>
      <c r="G10" s="66">
        <f t="shared" si="1"/>
        <v>12</v>
      </c>
      <c r="H10" s="65">
        <f>VLOOKUP($A10,'Return Data'!$B$7:$R$2700,7,0)</f>
        <v>3.5453000000000001</v>
      </c>
      <c r="I10" s="66">
        <f t="shared" si="2"/>
        <v>15</v>
      </c>
      <c r="J10" s="65">
        <f>VLOOKUP($A10,'Return Data'!$B$7:$R$2700,8,0)</f>
        <v>4.9554</v>
      </c>
      <c r="K10" s="66">
        <f t="shared" si="3"/>
        <v>4</v>
      </c>
      <c r="L10" s="65">
        <f>VLOOKUP($A10,'Return Data'!$B$7:$R$2700,9,0)</f>
        <v>5.0735000000000001</v>
      </c>
      <c r="M10" s="66">
        <f t="shared" si="4"/>
        <v>7</v>
      </c>
      <c r="N10" s="65">
        <f>VLOOKUP($A10,'Return Data'!$B$7:$R$2700,10,0)</f>
        <v>7.5046999999999997</v>
      </c>
      <c r="O10" s="66">
        <f t="shared" si="5"/>
        <v>4</v>
      </c>
      <c r="P10" s="65">
        <f>VLOOKUP($A10,'Return Data'!$B$7:$R$2700,11,0)</f>
        <v>60.532600000000002</v>
      </c>
      <c r="Q10" s="66">
        <f t="shared" si="6"/>
        <v>1</v>
      </c>
      <c r="R10" s="65">
        <f>VLOOKUP($A10,'Return Data'!$B$7:$R$2700,12,0)</f>
        <v>29.547699999999999</v>
      </c>
      <c r="S10" s="66">
        <f t="shared" si="7"/>
        <v>2</v>
      </c>
      <c r="T10" s="65">
        <f>VLOOKUP($A10,'Return Data'!$B$7:$R$2700,13,0)</f>
        <v>-13.0548</v>
      </c>
      <c r="U10" s="66">
        <f t="shared" si="8"/>
        <v>26</v>
      </c>
      <c r="V10" s="65">
        <f>VLOOKUP($A10,'Return Data'!$B$7:$R$2700,17,0)</f>
        <v>-15.9693</v>
      </c>
      <c r="W10" s="66">
        <f t="shared" si="9"/>
        <v>26</v>
      </c>
      <c r="X10" s="65">
        <f>VLOOKUP($A10,'Return Data'!$B$7:$R$2700,14,0)</f>
        <v>-9.0646000000000004</v>
      </c>
      <c r="Y10" s="66">
        <f t="shared" si="10"/>
        <v>26</v>
      </c>
      <c r="Z10" s="65">
        <f>VLOOKUP($A10,'Return Data'!$B$7:$R$2700,16,0)</f>
        <v>3.5739999999999998</v>
      </c>
      <c r="AA10" s="67">
        <f t="shared" si="11"/>
        <v>25</v>
      </c>
    </row>
    <row r="11" spans="1:27" x14ac:dyDescent="0.3">
      <c r="A11" s="63" t="s">
        <v>1050</v>
      </c>
      <c r="B11" s="64">
        <f>VLOOKUP($A11,'Return Data'!$B$7:$R$2700,3,0)</f>
        <v>44174</v>
      </c>
      <c r="C11" s="65">
        <f>VLOOKUP($A11,'Return Data'!$B$7:$R$2700,4,0)</f>
        <v>31.472200000000001</v>
      </c>
      <c r="D11" s="65">
        <f>VLOOKUP($A11,'Return Data'!$B$7:$R$2700,5,0)</f>
        <v>2.8996</v>
      </c>
      <c r="E11" s="66">
        <f t="shared" si="0"/>
        <v>16</v>
      </c>
      <c r="F11" s="65">
        <f>VLOOKUP($A11,'Return Data'!$B$7:$R$2700,6,0)</f>
        <v>3.3416000000000001</v>
      </c>
      <c r="G11" s="66">
        <f t="shared" si="1"/>
        <v>10</v>
      </c>
      <c r="H11" s="65">
        <f>VLOOKUP($A11,'Return Data'!$B$7:$R$2700,7,0)</f>
        <v>3.6309</v>
      </c>
      <c r="I11" s="66">
        <f t="shared" si="2"/>
        <v>11</v>
      </c>
      <c r="J11" s="65">
        <f>VLOOKUP($A11,'Return Data'!$B$7:$R$2700,8,0)</f>
        <v>3.6251000000000002</v>
      </c>
      <c r="K11" s="66">
        <f t="shared" si="3"/>
        <v>5</v>
      </c>
      <c r="L11" s="65">
        <f>VLOOKUP($A11,'Return Data'!$B$7:$R$2700,9,0)</f>
        <v>5.3662000000000001</v>
      </c>
      <c r="M11" s="66">
        <f t="shared" si="4"/>
        <v>5</v>
      </c>
      <c r="N11" s="65">
        <f>VLOOKUP($A11,'Return Data'!$B$7:$R$2700,10,0)</f>
        <v>5.7763</v>
      </c>
      <c r="O11" s="66">
        <f t="shared" si="5"/>
        <v>11</v>
      </c>
      <c r="P11" s="65">
        <f>VLOOKUP($A11,'Return Data'!$B$7:$R$2700,11,0)</f>
        <v>6.4461000000000004</v>
      </c>
      <c r="Q11" s="66">
        <f t="shared" si="6"/>
        <v>18</v>
      </c>
      <c r="R11" s="65">
        <f>VLOOKUP($A11,'Return Data'!$B$7:$R$2700,12,0)</f>
        <v>7.4493</v>
      </c>
      <c r="S11" s="66">
        <f t="shared" si="7"/>
        <v>10</v>
      </c>
      <c r="T11" s="65">
        <f>VLOOKUP($A11,'Return Data'!$B$7:$R$2700,13,0)</f>
        <v>7.4512</v>
      </c>
      <c r="U11" s="66">
        <f t="shared" si="8"/>
        <v>7</v>
      </c>
      <c r="V11" s="65">
        <f>VLOOKUP($A11,'Return Data'!$B$7:$R$2700,17,0)</f>
        <v>7.3787000000000003</v>
      </c>
      <c r="W11" s="66">
        <f t="shared" si="9"/>
        <v>11</v>
      </c>
      <c r="X11" s="65">
        <f>VLOOKUP($A11,'Return Data'!$B$7:$R$2700,14,0)</f>
        <v>7.1307</v>
      </c>
      <c r="Y11" s="66">
        <f t="shared" si="10"/>
        <v>11</v>
      </c>
      <c r="Z11" s="65">
        <f>VLOOKUP($A11,'Return Data'!$B$7:$R$2700,16,0)</f>
        <v>7.8640999999999996</v>
      </c>
      <c r="AA11" s="67">
        <f t="shared" si="11"/>
        <v>6</v>
      </c>
    </row>
    <row r="12" spans="1:27" x14ac:dyDescent="0.3">
      <c r="A12" s="63" t="s">
        <v>1053</v>
      </c>
      <c r="B12" s="64">
        <f>VLOOKUP($A12,'Return Data'!$B$7:$R$2700,3,0)</f>
        <v>44174</v>
      </c>
      <c r="C12" s="65">
        <f>VLOOKUP($A12,'Return Data'!$B$7:$R$2700,4,0)</f>
        <v>32.817</v>
      </c>
      <c r="D12" s="65">
        <f>VLOOKUP($A12,'Return Data'!$B$7:$R$2700,5,0)</f>
        <v>4.0045000000000002</v>
      </c>
      <c r="E12" s="66">
        <f t="shared" si="0"/>
        <v>12</v>
      </c>
      <c r="F12" s="65">
        <f>VLOOKUP($A12,'Return Data'!$B$7:$R$2700,6,0)</f>
        <v>3.7389999999999999</v>
      </c>
      <c r="G12" s="66">
        <f t="shared" si="1"/>
        <v>8</v>
      </c>
      <c r="H12" s="65">
        <f>VLOOKUP($A12,'Return Data'!$B$7:$R$2700,7,0)</f>
        <v>3.3069999999999999</v>
      </c>
      <c r="I12" s="66">
        <f t="shared" si="2"/>
        <v>16</v>
      </c>
      <c r="J12" s="65">
        <f>VLOOKUP($A12,'Return Data'!$B$7:$R$2700,8,0)</f>
        <v>2.3855</v>
      </c>
      <c r="K12" s="66">
        <f t="shared" si="3"/>
        <v>15</v>
      </c>
      <c r="L12" s="65">
        <f>VLOOKUP($A12,'Return Data'!$B$7:$R$2700,9,0)</f>
        <v>4.2599</v>
      </c>
      <c r="M12" s="66">
        <f t="shared" si="4"/>
        <v>20</v>
      </c>
      <c r="N12" s="65">
        <f>VLOOKUP($A12,'Return Data'!$B$7:$R$2700,10,0)</f>
        <v>4.9329999999999998</v>
      </c>
      <c r="O12" s="66">
        <f t="shared" si="5"/>
        <v>22</v>
      </c>
      <c r="P12" s="65">
        <f>VLOOKUP($A12,'Return Data'!$B$7:$R$2700,11,0)</f>
        <v>5.5034999999999998</v>
      </c>
      <c r="Q12" s="66">
        <f t="shared" si="6"/>
        <v>24</v>
      </c>
      <c r="R12" s="65">
        <f>VLOOKUP($A12,'Return Data'!$B$7:$R$2700,12,0)</f>
        <v>6.4137000000000004</v>
      </c>
      <c r="S12" s="66">
        <f t="shared" si="7"/>
        <v>20</v>
      </c>
      <c r="T12" s="65">
        <f>VLOOKUP($A12,'Return Data'!$B$7:$R$2700,13,0)</f>
        <v>6.4836</v>
      </c>
      <c r="U12" s="66">
        <f t="shared" si="8"/>
        <v>19</v>
      </c>
      <c r="V12" s="65">
        <f>VLOOKUP($A12,'Return Data'!$B$7:$R$2700,17,0)</f>
        <v>7.4042000000000003</v>
      </c>
      <c r="W12" s="66">
        <f t="shared" si="9"/>
        <v>10</v>
      </c>
      <c r="X12" s="65">
        <f>VLOOKUP($A12,'Return Data'!$B$7:$R$2700,14,0)</f>
        <v>7.1208999999999998</v>
      </c>
      <c r="Y12" s="66">
        <f t="shared" si="10"/>
        <v>12</v>
      </c>
      <c r="Z12" s="65">
        <f>VLOOKUP($A12,'Return Data'!$B$7:$R$2700,16,0)</f>
        <v>7.8226000000000004</v>
      </c>
      <c r="AA12" s="67">
        <f t="shared" si="11"/>
        <v>7</v>
      </c>
    </row>
    <row r="13" spans="1:27" x14ac:dyDescent="0.3">
      <c r="A13" s="63" t="s">
        <v>1055</v>
      </c>
      <c r="B13" s="64">
        <f>VLOOKUP($A13,'Return Data'!$B$7:$R$2700,3,0)</f>
        <v>44174</v>
      </c>
      <c r="C13" s="65">
        <f>VLOOKUP($A13,'Return Data'!$B$7:$R$2700,4,0)</f>
        <v>15.3813</v>
      </c>
      <c r="D13" s="65">
        <f>VLOOKUP($A13,'Return Data'!$B$7:$R$2700,5,0)</f>
        <v>5.2214</v>
      </c>
      <c r="E13" s="66">
        <f t="shared" si="0"/>
        <v>9</v>
      </c>
      <c r="F13" s="65">
        <f>VLOOKUP($A13,'Return Data'!$B$7:$R$2700,6,0)</f>
        <v>3.3237000000000001</v>
      </c>
      <c r="G13" s="66">
        <f t="shared" si="1"/>
        <v>11</v>
      </c>
      <c r="H13" s="65">
        <f>VLOOKUP($A13,'Return Data'!$B$7:$R$2700,7,0)</f>
        <v>4.3089000000000004</v>
      </c>
      <c r="I13" s="66">
        <f t="shared" si="2"/>
        <v>4</v>
      </c>
      <c r="J13" s="65">
        <f>VLOOKUP($A13,'Return Data'!$B$7:$R$2700,8,0)</f>
        <v>2.3241999999999998</v>
      </c>
      <c r="K13" s="66">
        <f t="shared" si="3"/>
        <v>17</v>
      </c>
      <c r="L13" s="65">
        <f>VLOOKUP($A13,'Return Data'!$B$7:$R$2700,9,0)</f>
        <v>4.6291000000000002</v>
      </c>
      <c r="M13" s="66">
        <f t="shared" si="4"/>
        <v>14</v>
      </c>
      <c r="N13" s="65">
        <f>VLOOKUP($A13,'Return Data'!$B$7:$R$2700,10,0)</f>
        <v>5.4180000000000001</v>
      </c>
      <c r="O13" s="66">
        <f t="shared" si="5"/>
        <v>14</v>
      </c>
      <c r="P13" s="65">
        <f>VLOOKUP($A13,'Return Data'!$B$7:$R$2700,11,0)</f>
        <v>6.1158000000000001</v>
      </c>
      <c r="Q13" s="66">
        <f t="shared" si="6"/>
        <v>20</v>
      </c>
      <c r="R13" s="65">
        <f>VLOOKUP($A13,'Return Data'!$B$7:$R$2700,12,0)</f>
        <v>6.7416</v>
      </c>
      <c r="S13" s="66">
        <f t="shared" si="7"/>
        <v>18</v>
      </c>
      <c r="T13" s="65">
        <f>VLOOKUP($A13,'Return Data'!$B$7:$R$2700,13,0)</f>
        <v>6.7840999999999996</v>
      </c>
      <c r="U13" s="66">
        <f t="shared" si="8"/>
        <v>17</v>
      </c>
      <c r="V13" s="65">
        <f>VLOOKUP($A13,'Return Data'!$B$7:$R$2700,17,0)</f>
        <v>7.8528000000000002</v>
      </c>
      <c r="W13" s="66">
        <f t="shared" si="9"/>
        <v>7</v>
      </c>
      <c r="X13" s="65">
        <f>VLOOKUP($A13,'Return Data'!$B$7:$R$2700,14,0)</f>
        <v>7.5228999999999999</v>
      </c>
      <c r="Y13" s="66">
        <f t="shared" si="10"/>
        <v>6</v>
      </c>
      <c r="Z13" s="65">
        <f>VLOOKUP($A13,'Return Data'!$B$7:$R$2700,16,0)</f>
        <v>7.7670000000000003</v>
      </c>
      <c r="AA13" s="67">
        <f t="shared" si="11"/>
        <v>11</v>
      </c>
    </row>
    <row r="14" spans="1:27" x14ac:dyDescent="0.3">
      <c r="A14" s="63" t="s">
        <v>1057</v>
      </c>
      <c r="B14" s="64">
        <f>VLOOKUP($A14,'Return Data'!$B$7:$R$2700,3,0)</f>
        <v>44174</v>
      </c>
      <c r="C14" s="65">
        <f>VLOOKUP($A14,'Return Data'!$B$7:$R$2700,4,0)</f>
        <v>1997.6129000000001</v>
      </c>
      <c r="D14" s="65">
        <f>VLOOKUP($A14,'Return Data'!$B$7:$R$2700,5,0)</f>
        <v>2.3443999999999998</v>
      </c>
      <c r="E14" s="66">
        <f t="shared" si="0"/>
        <v>18</v>
      </c>
      <c r="F14" s="65">
        <f>VLOOKUP($A14,'Return Data'!$B$7:$R$2700,6,0)</f>
        <v>2.6682999999999999</v>
      </c>
      <c r="G14" s="66">
        <f t="shared" si="1"/>
        <v>17</v>
      </c>
      <c r="H14" s="65">
        <f>VLOOKUP($A14,'Return Data'!$B$7:$R$2700,7,0)</f>
        <v>2.7704</v>
      </c>
      <c r="I14" s="66">
        <f t="shared" si="2"/>
        <v>22</v>
      </c>
      <c r="J14" s="65">
        <f>VLOOKUP($A14,'Return Data'!$B$7:$R$2700,8,0)</f>
        <v>3.0966</v>
      </c>
      <c r="K14" s="66">
        <f t="shared" si="3"/>
        <v>8</v>
      </c>
      <c r="L14" s="65">
        <f>VLOOKUP($A14,'Return Data'!$B$7:$R$2700,9,0)</f>
        <v>4.3800999999999997</v>
      </c>
      <c r="M14" s="66">
        <f t="shared" si="4"/>
        <v>18</v>
      </c>
      <c r="N14" s="65">
        <f>VLOOKUP($A14,'Return Data'!$B$7:$R$2700,10,0)</f>
        <v>5.1162999999999998</v>
      </c>
      <c r="O14" s="66">
        <f t="shared" si="5"/>
        <v>20</v>
      </c>
      <c r="P14" s="65">
        <f>VLOOKUP($A14,'Return Data'!$B$7:$R$2700,11,0)</f>
        <v>-9.3870000000000005</v>
      </c>
      <c r="Q14" s="66">
        <f t="shared" si="6"/>
        <v>26</v>
      </c>
      <c r="R14" s="65">
        <f>VLOOKUP($A14,'Return Data'!$B$7:$R$2700,12,0)</f>
        <v>-6.1787000000000001</v>
      </c>
      <c r="S14" s="66">
        <f t="shared" si="7"/>
        <v>26</v>
      </c>
      <c r="T14" s="65">
        <f>VLOOKUP($A14,'Return Data'!$B$7:$R$2700,13,0)</f>
        <v>-3.198</v>
      </c>
      <c r="U14" s="66">
        <f t="shared" si="8"/>
        <v>25</v>
      </c>
      <c r="V14" s="65">
        <f>VLOOKUP($A14,'Return Data'!$B$7:$R$2700,17,0)</f>
        <v>-4.0911</v>
      </c>
      <c r="W14" s="66">
        <f t="shared" si="9"/>
        <v>25</v>
      </c>
      <c r="X14" s="65">
        <f>VLOOKUP($A14,'Return Data'!$B$7:$R$2700,14,0)</f>
        <v>-0.60709999999999997</v>
      </c>
      <c r="Y14" s="66">
        <f t="shared" si="10"/>
        <v>25</v>
      </c>
      <c r="Z14" s="65">
        <f>VLOOKUP($A14,'Return Data'!$B$7:$R$2700,16,0)</f>
        <v>5.0942999999999996</v>
      </c>
      <c r="AA14" s="67">
        <f t="shared" si="11"/>
        <v>23</v>
      </c>
    </row>
    <row r="15" spans="1:27" x14ac:dyDescent="0.3">
      <c r="A15" s="63" t="s">
        <v>1058</v>
      </c>
      <c r="B15" s="64">
        <f>VLOOKUP($A15,'Return Data'!$B$7:$R$2700,3,0)</f>
        <v>44174</v>
      </c>
      <c r="C15" s="65">
        <f>VLOOKUP($A15,'Return Data'!$B$7:$R$2700,4,0)</f>
        <v>41.466373508902898</v>
      </c>
      <c r="D15" s="65">
        <f>VLOOKUP($A15,'Return Data'!$B$7:$R$2700,5,0)</f>
        <v>27.288</v>
      </c>
      <c r="E15" s="66">
        <f t="shared" si="0"/>
        <v>1</v>
      </c>
      <c r="F15" s="65">
        <f>VLOOKUP($A15,'Return Data'!$B$7:$R$2700,6,0)</f>
        <v>22.591999999999999</v>
      </c>
      <c r="G15" s="66">
        <f t="shared" si="1"/>
        <v>1</v>
      </c>
      <c r="H15" s="65">
        <f>VLOOKUP($A15,'Return Data'!$B$7:$R$2700,7,0)</f>
        <v>25.520099999999999</v>
      </c>
      <c r="I15" s="66">
        <f t="shared" si="2"/>
        <v>1</v>
      </c>
      <c r="J15" s="65">
        <f>VLOOKUP($A15,'Return Data'!$B$7:$R$2700,8,0)</f>
        <v>35.1205</v>
      </c>
      <c r="K15" s="66">
        <f t="shared" si="3"/>
        <v>1</v>
      </c>
      <c r="L15" s="65">
        <f>VLOOKUP($A15,'Return Data'!$B$7:$R$2700,9,0)</f>
        <v>21.992100000000001</v>
      </c>
      <c r="M15" s="66">
        <f t="shared" si="4"/>
        <v>1</v>
      </c>
      <c r="N15" s="65">
        <f>VLOOKUP($A15,'Return Data'!$B$7:$R$2700,10,0)</f>
        <v>15.047700000000001</v>
      </c>
      <c r="O15" s="66">
        <f t="shared" si="5"/>
        <v>1</v>
      </c>
      <c r="P15" s="65">
        <f>VLOOKUP($A15,'Return Data'!$B$7:$R$2700,11,0)</f>
        <v>14.7981</v>
      </c>
      <c r="Q15" s="66">
        <f t="shared" si="6"/>
        <v>5</v>
      </c>
      <c r="R15" s="65">
        <f>VLOOKUP($A15,'Return Data'!$B$7:$R$2700,12,0)</f>
        <v>12.0581</v>
      </c>
      <c r="S15" s="66">
        <f t="shared" si="7"/>
        <v>3</v>
      </c>
      <c r="T15" s="65">
        <f>VLOOKUP($A15,'Return Data'!$B$7:$R$2700,13,0)</f>
        <v>0.48209999999999997</v>
      </c>
      <c r="U15" s="66">
        <f t="shared" si="8"/>
        <v>24</v>
      </c>
      <c r="V15" s="65">
        <f>VLOOKUP($A15,'Return Data'!$B$7:$R$2700,17,0)</f>
        <v>1.7484</v>
      </c>
      <c r="W15" s="66">
        <f t="shared" si="9"/>
        <v>20</v>
      </c>
      <c r="X15" s="65">
        <f>VLOOKUP($A15,'Return Data'!$B$7:$R$2700,14,0)</f>
        <v>3.0501</v>
      </c>
      <c r="Y15" s="66">
        <f t="shared" si="10"/>
        <v>21</v>
      </c>
      <c r="Z15" s="65">
        <f>VLOOKUP($A15,'Return Data'!$B$7:$R$2700,16,0)</f>
        <v>7.0589000000000004</v>
      </c>
      <c r="AA15" s="67">
        <f t="shared" si="11"/>
        <v>18</v>
      </c>
    </row>
    <row r="16" spans="1:27" x14ac:dyDescent="0.3">
      <c r="A16" s="63" t="s">
        <v>1064</v>
      </c>
      <c r="B16" s="64">
        <f>VLOOKUP($A16,'Return Data'!$B$7:$R$2700,3,0)</f>
        <v>44174</v>
      </c>
      <c r="C16" s="65">
        <f>VLOOKUP($A16,'Return Data'!$B$7:$R$2700,4,0)</f>
        <v>44.591200000000001</v>
      </c>
      <c r="D16" s="65">
        <f>VLOOKUP($A16,'Return Data'!$B$7:$R$2700,5,0)</f>
        <v>11.709</v>
      </c>
      <c r="E16" s="66">
        <f t="shared" si="0"/>
        <v>3</v>
      </c>
      <c r="F16" s="65">
        <f>VLOOKUP($A16,'Return Data'!$B$7:$R$2700,6,0)</f>
        <v>5.8654999999999999</v>
      </c>
      <c r="G16" s="66">
        <f t="shared" si="1"/>
        <v>3</v>
      </c>
      <c r="H16" s="65">
        <f>VLOOKUP($A16,'Return Data'!$B$7:$R$2700,7,0)</f>
        <v>7.9637000000000002</v>
      </c>
      <c r="I16" s="66">
        <f t="shared" si="2"/>
        <v>3</v>
      </c>
      <c r="J16" s="65">
        <f>VLOOKUP($A16,'Return Data'!$B$7:$R$2700,8,0)</f>
        <v>6.0537000000000001</v>
      </c>
      <c r="K16" s="66">
        <f t="shared" si="3"/>
        <v>3</v>
      </c>
      <c r="L16" s="65">
        <f>VLOOKUP($A16,'Return Data'!$B$7:$R$2700,9,0)</f>
        <v>7.7682000000000002</v>
      </c>
      <c r="M16" s="66">
        <f t="shared" si="4"/>
        <v>3</v>
      </c>
      <c r="N16" s="65">
        <f>VLOOKUP($A16,'Return Data'!$B$7:$R$2700,10,0)</f>
        <v>7.6083999999999996</v>
      </c>
      <c r="O16" s="66">
        <f t="shared" si="5"/>
        <v>3</v>
      </c>
      <c r="P16" s="65">
        <f>VLOOKUP($A16,'Return Data'!$B$7:$R$2700,11,0)</f>
        <v>8.8401999999999994</v>
      </c>
      <c r="Q16" s="66">
        <f t="shared" si="6"/>
        <v>8</v>
      </c>
      <c r="R16" s="65">
        <f>VLOOKUP($A16,'Return Data'!$B$7:$R$2700,12,0)</f>
        <v>8.4845000000000006</v>
      </c>
      <c r="S16" s="66">
        <f t="shared" si="7"/>
        <v>5</v>
      </c>
      <c r="T16" s="65">
        <f>VLOOKUP($A16,'Return Data'!$B$7:$R$2700,13,0)</f>
        <v>8.1417999999999999</v>
      </c>
      <c r="U16" s="66">
        <f t="shared" si="8"/>
        <v>3</v>
      </c>
      <c r="V16" s="65">
        <f>VLOOKUP($A16,'Return Data'!$B$7:$R$2700,17,0)</f>
        <v>8.1181000000000001</v>
      </c>
      <c r="W16" s="66">
        <f t="shared" si="9"/>
        <v>6</v>
      </c>
      <c r="X16" s="65">
        <f>VLOOKUP($A16,'Return Data'!$B$7:$R$2700,14,0)</f>
        <v>7.4260000000000002</v>
      </c>
      <c r="Y16" s="66">
        <f t="shared" si="10"/>
        <v>9</v>
      </c>
      <c r="Z16" s="65">
        <f>VLOOKUP($A16,'Return Data'!$B$7:$R$2700,16,0)</f>
        <v>7.3514999999999997</v>
      </c>
      <c r="AA16" s="67">
        <f t="shared" si="11"/>
        <v>15</v>
      </c>
    </row>
    <row r="17" spans="1:27" x14ac:dyDescent="0.3">
      <c r="A17" s="63" t="s">
        <v>1066</v>
      </c>
      <c r="B17" s="64">
        <f>VLOOKUP($A17,'Return Data'!$B$7:$R$2700,3,0)</f>
        <v>44174</v>
      </c>
      <c r="C17" s="65">
        <f>VLOOKUP($A17,'Return Data'!$B$7:$R$2700,4,0)</f>
        <v>16.0687</v>
      </c>
      <c r="D17" s="65">
        <f>VLOOKUP($A17,'Return Data'!$B$7:$R$2700,5,0)</f>
        <v>10.9064</v>
      </c>
      <c r="E17" s="66">
        <f t="shared" si="0"/>
        <v>4</v>
      </c>
      <c r="F17" s="65">
        <f>VLOOKUP($A17,'Return Data'!$B$7:$R$2700,6,0)</f>
        <v>4.3639000000000001</v>
      </c>
      <c r="G17" s="66">
        <f t="shared" si="1"/>
        <v>4</v>
      </c>
      <c r="H17" s="65">
        <f>VLOOKUP($A17,'Return Data'!$B$7:$R$2700,7,0)</f>
        <v>4.2544000000000004</v>
      </c>
      <c r="I17" s="66">
        <f t="shared" si="2"/>
        <v>6</v>
      </c>
      <c r="J17" s="65">
        <f>VLOOKUP($A17,'Return Data'!$B$7:$R$2700,8,0)</f>
        <v>2.7612000000000001</v>
      </c>
      <c r="K17" s="66">
        <f t="shared" si="3"/>
        <v>10</v>
      </c>
      <c r="L17" s="65">
        <f>VLOOKUP($A17,'Return Data'!$B$7:$R$2700,9,0)</f>
        <v>4.4455999999999998</v>
      </c>
      <c r="M17" s="66">
        <f t="shared" si="4"/>
        <v>16</v>
      </c>
      <c r="N17" s="65">
        <f>VLOOKUP($A17,'Return Data'!$B$7:$R$2700,10,0)</f>
        <v>5.1295000000000002</v>
      </c>
      <c r="O17" s="66">
        <f t="shared" si="5"/>
        <v>19</v>
      </c>
      <c r="P17" s="65">
        <f>VLOOKUP($A17,'Return Data'!$B$7:$R$2700,11,0)</f>
        <v>22.261600000000001</v>
      </c>
      <c r="Q17" s="66">
        <f t="shared" si="6"/>
        <v>3</v>
      </c>
      <c r="R17" s="65">
        <f>VLOOKUP($A17,'Return Data'!$B$7:$R$2700,12,0)</f>
        <v>2.8363999999999998</v>
      </c>
      <c r="S17" s="66">
        <f t="shared" si="7"/>
        <v>24</v>
      </c>
      <c r="T17" s="65">
        <f>VLOOKUP($A17,'Return Data'!$B$7:$R$2700,13,0)</f>
        <v>3.4175</v>
      </c>
      <c r="U17" s="66">
        <f t="shared" si="8"/>
        <v>22</v>
      </c>
      <c r="V17" s="65">
        <f>VLOOKUP($A17,'Return Data'!$B$7:$R$2700,17,0)</f>
        <v>0.46089999999999998</v>
      </c>
      <c r="W17" s="66">
        <f t="shared" si="9"/>
        <v>22</v>
      </c>
      <c r="X17" s="65">
        <f>VLOOKUP($A17,'Return Data'!$B$7:$R$2700,14,0)</f>
        <v>2.3475000000000001</v>
      </c>
      <c r="Y17" s="66">
        <f t="shared" si="10"/>
        <v>22</v>
      </c>
      <c r="Z17" s="65">
        <f>VLOOKUP($A17,'Return Data'!$B$7:$R$2700,16,0)</f>
        <v>3.4072</v>
      </c>
      <c r="AA17" s="67">
        <f t="shared" si="11"/>
        <v>26</v>
      </c>
    </row>
    <row r="18" spans="1:27" x14ac:dyDescent="0.3">
      <c r="A18" s="63" t="s">
        <v>1068</v>
      </c>
      <c r="B18" s="64">
        <f>VLOOKUP($A18,'Return Data'!$B$7:$R$2700,3,0)</f>
        <v>44174</v>
      </c>
      <c r="C18" s="65">
        <f>VLOOKUP($A18,'Return Data'!$B$7:$R$2700,4,0)</f>
        <v>412.73480000000001</v>
      </c>
      <c r="D18" s="65">
        <f>VLOOKUP($A18,'Return Data'!$B$7:$R$2700,5,0)</f>
        <v>14.863</v>
      </c>
      <c r="E18" s="66">
        <f t="shared" si="0"/>
        <v>2</v>
      </c>
      <c r="F18" s="65">
        <f>VLOOKUP($A18,'Return Data'!$B$7:$R$2700,6,0)</f>
        <v>7.5956000000000001</v>
      </c>
      <c r="G18" s="66">
        <f t="shared" si="1"/>
        <v>2</v>
      </c>
      <c r="H18" s="65">
        <f>VLOOKUP($A18,'Return Data'!$B$7:$R$2700,7,0)</f>
        <v>11.3392</v>
      </c>
      <c r="I18" s="66">
        <f t="shared" si="2"/>
        <v>2</v>
      </c>
      <c r="J18" s="65">
        <f>VLOOKUP($A18,'Return Data'!$B$7:$R$2700,8,0)</f>
        <v>8.4329000000000001</v>
      </c>
      <c r="K18" s="66">
        <f t="shared" si="3"/>
        <v>2</v>
      </c>
      <c r="L18" s="65">
        <f>VLOOKUP($A18,'Return Data'!$B$7:$R$2700,9,0)</f>
        <v>9.3590999999999998</v>
      </c>
      <c r="M18" s="66">
        <f t="shared" si="4"/>
        <v>2</v>
      </c>
      <c r="N18" s="65">
        <f>VLOOKUP($A18,'Return Data'!$B$7:$R$2700,10,0)</f>
        <v>7.9574999999999996</v>
      </c>
      <c r="O18" s="66">
        <f t="shared" si="5"/>
        <v>2</v>
      </c>
      <c r="P18" s="65">
        <f>VLOOKUP($A18,'Return Data'!$B$7:$R$2700,11,0)</f>
        <v>9.0408000000000008</v>
      </c>
      <c r="Q18" s="66">
        <f t="shared" si="6"/>
        <v>7</v>
      </c>
      <c r="R18" s="65">
        <f>VLOOKUP($A18,'Return Data'!$B$7:$R$2700,12,0)</f>
        <v>8.8461999999999996</v>
      </c>
      <c r="S18" s="66">
        <f t="shared" si="7"/>
        <v>4</v>
      </c>
      <c r="T18" s="65">
        <f>VLOOKUP($A18,'Return Data'!$B$7:$R$2700,13,0)</f>
        <v>8.5545000000000009</v>
      </c>
      <c r="U18" s="66">
        <f t="shared" si="8"/>
        <v>2</v>
      </c>
      <c r="V18" s="65">
        <f>VLOOKUP($A18,'Return Data'!$B$7:$R$2700,17,0)</f>
        <v>8.7243999999999993</v>
      </c>
      <c r="W18" s="66">
        <f t="shared" si="9"/>
        <v>1</v>
      </c>
      <c r="X18" s="65">
        <f>VLOOKUP($A18,'Return Data'!$B$7:$R$2700,14,0)</f>
        <v>8.1003000000000007</v>
      </c>
      <c r="Y18" s="66">
        <f t="shared" si="10"/>
        <v>1</v>
      </c>
      <c r="Z18" s="65">
        <f>VLOOKUP($A18,'Return Data'!$B$7:$R$2700,16,0)</f>
        <v>8.0943000000000005</v>
      </c>
      <c r="AA18" s="67">
        <f t="shared" si="11"/>
        <v>2</v>
      </c>
    </row>
    <row r="19" spans="1:27" x14ac:dyDescent="0.3">
      <c r="A19" s="63" t="s">
        <v>1071</v>
      </c>
      <c r="B19" s="64">
        <f>VLOOKUP($A19,'Return Data'!$B$7:$R$2700,3,0)</f>
        <v>44174</v>
      </c>
      <c r="C19" s="65">
        <f>VLOOKUP($A19,'Return Data'!$B$7:$R$2700,4,0)</f>
        <v>29.959</v>
      </c>
      <c r="D19" s="65">
        <f>VLOOKUP($A19,'Return Data'!$B$7:$R$2700,5,0)</f>
        <v>-0.60919999999999996</v>
      </c>
      <c r="E19" s="66">
        <f t="shared" si="0"/>
        <v>26</v>
      </c>
      <c r="F19" s="65">
        <f>VLOOKUP($A19,'Return Data'!$B$7:$R$2700,6,0)</f>
        <v>1.2673000000000001</v>
      </c>
      <c r="G19" s="66">
        <f t="shared" si="1"/>
        <v>25</v>
      </c>
      <c r="H19" s="65">
        <f>VLOOKUP($A19,'Return Data'!$B$7:$R$2700,7,0)</f>
        <v>2.9952999999999999</v>
      </c>
      <c r="I19" s="66">
        <f t="shared" si="2"/>
        <v>20</v>
      </c>
      <c r="J19" s="65">
        <f>VLOOKUP($A19,'Return Data'!$B$7:$R$2700,8,0)</f>
        <v>1.9508000000000001</v>
      </c>
      <c r="K19" s="66">
        <f t="shared" si="3"/>
        <v>24</v>
      </c>
      <c r="L19" s="65">
        <f>VLOOKUP($A19,'Return Data'!$B$7:$R$2700,9,0)</f>
        <v>4.6841999999999997</v>
      </c>
      <c r="M19" s="66">
        <f t="shared" si="4"/>
        <v>13</v>
      </c>
      <c r="N19" s="65">
        <f>VLOOKUP($A19,'Return Data'!$B$7:$R$2700,10,0)</f>
        <v>5.1543000000000001</v>
      </c>
      <c r="O19" s="66">
        <f t="shared" si="5"/>
        <v>18</v>
      </c>
      <c r="P19" s="65">
        <f>VLOOKUP($A19,'Return Data'!$B$7:$R$2700,11,0)</f>
        <v>6.4097</v>
      </c>
      <c r="Q19" s="66">
        <f t="shared" si="6"/>
        <v>19</v>
      </c>
      <c r="R19" s="65">
        <f>VLOOKUP($A19,'Return Data'!$B$7:$R$2700,12,0)</f>
        <v>6.9760999999999997</v>
      </c>
      <c r="S19" s="66">
        <f t="shared" si="7"/>
        <v>15</v>
      </c>
      <c r="T19" s="65">
        <f>VLOOKUP($A19,'Return Data'!$B$7:$R$2700,13,0)</f>
        <v>7.0340999999999996</v>
      </c>
      <c r="U19" s="66">
        <f t="shared" si="8"/>
        <v>14</v>
      </c>
      <c r="V19" s="65">
        <f>VLOOKUP($A19,'Return Data'!$B$7:$R$2700,17,0)</f>
        <v>7.7769000000000004</v>
      </c>
      <c r="W19" s="66">
        <f t="shared" si="9"/>
        <v>8</v>
      </c>
      <c r="X19" s="65">
        <f>VLOOKUP($A19,'Return Data'!$B$7:$R$2700,14,0)</f>
        <v>7.4589999999999996</v>
      </c>
      <c r="Y19" s="66">
        <f t="shared" si="10"/>
        <v>8</v>
      </c>
      <c r="Z19" s="65">
        <f>VLOOKUP($A19,'Return Data'!$B$7:$R$2700,16,0)</f>
        <v>7.6398000000000001</v>
      </c>
      <c r="AA19" s="67">
        <f t="shared" si="11"/>
        <v>12</v>
      </c>
    </row>
    <row r="20" spans="1:27" x14ac:dyDescent="0.3">
      <c r="A20" s="63" t="s">
        <v>1072</v>
      </c>
      <c r="B20" s="64">
        <f>VLOOKUP($A20,'Return Data'!$B$7:$R$2700,3,0)</f>
        <v>44174</v>
      </c>
      <c r="C20" s="65">
        <f>VLOOKUP($A20,'Return Data'!$B$7:$R$2700,4,0)</f>
        <v>2937.4344999999998</v>
      </c>
      <c r="D20" s="65">
        <f>VLOOKUP($A20,'Return Data'!$B$7:$R$2700,5,0)</f>
        <v>2.3176000000000001</v>
      </c>
      <c r="E20" s="66">
        <f t="shared" si="0"/>
        <v>19</v>
      </c>
      <c r="F20" s="65">
        <f>VLOOKUP($A20,'Return Data'!$B$7:$R$2700,6,0)</f>
        <v>2.5064000000000002</v>
      </c>
      <c r="G20" s="66">
        <f t="shared" si="1"/>
        <v>20</v>
      </c>
      <c r="H20" s="65">
        <f>VLOOKUP($A20,'Return Data'!$B$7:$R$2700,7,0)</f>
        <v>2.7326000000000001</v>
      </c>
      <c r="I20" s="66">
        <f t="shared" si="2"/>
        <v>24</v>
      </c>
      <c r="J20" s="65">
        <f>VLOOKUP($A20,'Return Data'!$B$7:$R$2700,8,0)</f>
        <v>2.0026999999999999</v>
      </c>
      <c r="K20" s="66">
        <f t="shared" si="3"/>
        <v>23</v>
      </c>
      <c r="L20" s="65">
        <f>VLOOKUP($A20,'Return Data'!$B$7:$R$2700,9,0)</f>
        <v>4.3990999999999998</v>
      </c>
      <c r="M20" s="66">
        <f t="shared" si="4"/>
        <v>17</v>
      </c>
      <c r="N20" s="65">
        <f>VLOOKUP($A20,'Return Data'!$B$7:$R$2700,10,0)</f>
        <v>5.2858999999999998</v>
      </c>
      <c r="O20" s="66">
        <f t="shared" si="5"/>
        <v>16</v>
      </c>
      <c r="P20" s="65">
        <f>VLOOKUP($A20,'Return Data'!$B$7:$R$2700,11,0)</f>
        <v>6.5507</v>
      </c>
      <c r="Q20" s="66">
        <f t="shared" si="6"/>
        <v>17</v>
      </c>
      <c r="R20" s="65">
        <f>VLOOKUP($A20,'Return Data'!$B$7:$R$2700,12,0)</f>
        <v>7.3076999999999996</v>
      </c>
      <c r="S20" s="66">
        <f t="shared" si="7"/>
        <v>13</v>
      </c>
      <c r="T20" s="65">
        <f>VLOOKUP($A20,'Return Data'!$B$7:$R$2700,13,0)</f>
        <v>7.2427000000000001</v>
      </c>
      <c r="U20" s="66">
        <f t="shared" si="8"/>
        <v>11</v>
      </c>
      <c r="V20" s="65">
        <f>VLOOKUP($A20,'Return Data'!$B$7:$R$2700,17,0)</f>
        <v>8.1999999999999993</v>
      </c>
      <c r="W20" s="66">
        <f t="shared" si="9"/>
        <v>4</v>
      </c>
      <c r="X20" s="65">
        <f>VLOOKUP($A20,'Return Data'!$B$7:$R$2700,14,0)</f>
        <v>7.6630000000000003</v>
      </c>
      <c r="Y20" s="66">
        <f t="shared" si="10"/>
        <v>4</v>
      </c>
      <c r="Z20" s="65">
        <f>VLOOKUP($A20,'Return Data'!$B$7:$R$2700,16,0)</f>
        <v>8.0580999999999996</v>
      </c>
      <c r="AA20" s="67">
        <f t="shared" si="11"/>
        <v>3</v>
      </c>
    </row>
    <row r="21" spans="1:27" x14ac:dyDescent="0.3">
      <c r="A21" s="63" t="s">
        <v>1074</v>
      </c>
      <c r="B21" s="64">
        <f>VLOOKUP($A21,'Return Data'!$B$7:$R$2700,3,0)</f>
        <v>44174</v>
      </c>
      <c r="C21" s="65">
        <f>VLOOKUP($A21,'Return Data'!$B$7:$R$2700,4,0)</f>
        <v>28.968399999999999</v>
      </c>
      <c r="D21" s="65">
        <f>VLOOKUP($A21,'Return Data'!$B$7:$R$2700,5,0)</f>
        <v>3.0242</v>
      </c>
      <c r="E21" s="66">
        <f t="shared" si="0"/>
        <v>13</v>
      </c>
      <c r="F21" s="65">
        <f>VLOOKUP($A21,'Return Data'!$B$7:$R$2700,6,0)</f>
        <v>2.4704000000000002</v>
      </c>
      <c r="G21" s="66">
        <f t="shared" si="1"/>
        <v>21</v>
      </c>
      <c r="H21" s="65">
        <f>VLOOKUP($A21,'Return Data'!$B$7:$R$2700,7,0)</f>
        <v>2.7374000000000001</v>
      </c>
      <c r="I21" s="66">
        <f t="shared" si="2"/>
        <v>23</v>
      </c>
      <c r="J21" s="65">
        <f>VLOOKUP($A21,'Return Data'!$B$7:$R$2700,8,0)</f>
        <v>2.0175000000000001</v>
      </c>
      <c r="K21" s="66">
        <f t="shared" si="3"/>
        <v>22</v>
      </c>
      <c r="L21" s="65">
        <f>VLOOKUP($A21,'Return Data'!$B$7:$R$2700,9,0)</f>
        <v>3.8382999999999998</v>
      </c>
      <c r="M21" s="66">
        <f t="shared" si="4"/>
        <v>24</v>
      </c>
      <c r="N21" s="65">
        <f>VLOOKUP($A21,'Return Data'!$B$7:$R$2700,10,0)</f>
        <v>4.6402999999999999</v>
      </c>
      <c r="O21" s="66">
        <f t="shared" si="5"/>
        <v>24</v>
      </c>
      <c r="P21" s="65">
        <f>VLOOKUP($A21,'Return Data'!$B$7:$R$2700,11,0)</f>
        <v>46.163699999999999</v>
      </c>
      <c r="Q21" s="66">
        <f t="shared" si="6"/>
        <v>2</v>
      </c>
      <c r="R21" s="65">
        <f>VLOOKUP($A21,'Return Data'!$B$7:$R$2700,12,0)</f>
        <v>33.177700000000002</v>
      </c>
      <c r="S21" s="66">
        <f t="shared" si="7"/>
        <v>1</v>
      </c>
      <c r="T21" s="65">
        <f>VLOOKUP($A21,'Return Data'!$B$7:$R$2700,13,0)</f>
        <v>26.8445</v>
      </c>
      <c r="U21" s="66">
        <f t="shared" si="8"/>
        <v>1</v>
      </c>
      <c r="V21" s="65">
        <f>VLOOKUP($A21,'Return Data'!$B$7:$R$2700,17,0)</f>
        <v>5.7630999999999997</v>
      </c>
      <c r="W21" s="66">
        <f t="shared" si="9"/>
        <v>16</v>
      </c>
      <c r="X21" s="65">
        <f>VLOOKUP($A21,'Return Data'!$B$7:$R$2700,14,0)</f>
        <v>6.0629999999999997</v>
      </c>
      <c r="Y21" s="66">
        <f t="shared" si="10"/>
        <v>16</v>
      </c>
      <c r="Z21" s="65">
        <f>VLOOKUP($A21,'Return Data'!$B$7:$R$2700,16,0)</f>
        <v>7.7717000000000001</v>
      </c>
      <c r="AA21" s="67">
        <f t="shared" si="11"/>
        <v>10</v>
      </c>
    </row>
    <row r="22" spans="1:27" x14ac:dyDescent="0.3">
      <c r="A22" s="63" t="s">
        <v>1076</v>
      </c>
      <c r="B22" s="64">
        <f>VLOOKUP($A22,'Return Data'!$B$7:$R$2700,3,0)</f>
        <v>44174</v>
      </c>
      <c r="C22" s="65">
        <f>VLOOKUP($A22,'Return Data'!$B$7:$R$2700,4,0)</f>
        <v>2608.6324</v>
      </c>
      <c r="D22" s="65">
        <f>VLOOKUP($A22,'Return Data'!$B$7:$R$2700,5,0)</f>
        <v>2.9777</v>
      </c>
      <c r="E22" s="66">
        <f t="shared" si="0"/>
        <v>15</v>
      </c>
      <c r="F22" s="65">
        <f>VLOOKUP($A22,'Return Data'!$B$7:$R$2700,6,0)</f>
        <v>3.0960999999999999</v>
      </c>
      <c r="G22" s="66">
        <f t="shared" si="1"/>
        <v>14</v>
      </c>
      <c r="H22" s="65">
        <f>VLOOKUP($A22,'Return Data'!$B$7:$R$2700,7,0)</f>
        <v>3.6048</v>
      </c>
      <c r="I22" s="66">
        <f t="shared" si="2"/>
        <v>12</v>
      </c>
      <c r="J22" s="65">
        <f>VLOOKUP($A22,'Return Data'!$B$7:$R$2700,8,0)</f>
        <v>1.9404999999999999</v>
      </c>
      <c r="K22" s="66">
        <f t="shared" si="3"/>
        <v>25</v>
      </c>
      <c r="L22" s="65">
        <f>VLOOKUP($A22,'Return Data'!$B$7:$R$2700,9,0)</f>
        <v>4.8169000000000004</v>
      </c>
      <c r="M22" s="66">
        <f t="shared" si="4"/>
        <v>11</v>
      </c>
      <c r="N22" s="65">
        <f>VLOOKUP($A22,'Return Data'!$B$7:$R$2700,10,0)</f>
        <v>6.4789000000000003</v>
      </c>
      <c r="O22" s="66">
        <f t="shared" si="5"/>
        <v>6</v>
      </c>
      <c r="P22" s="65">
        <f>VLOOKUP($A22,'Return Data'!$B$7:$R$2700,11,0)</f>
        <v>8.2430000000000003</v>
      </c>
      <c r="Q22" s="66">
        <f t="shared" si="6"/>
        <v>9</v>
      </c>
      <c r="R22" s="65">
        <f>VLOOKUP($A22,'Return Data'!$B$7:$R$2700,12,0)</f>
        <v>8.1212999999999997</v>
      </c>
      <c r="S22" s="66">
        <f t="shared" si="7"/>
        <v>6</v>
      </c>
      <c r="T22" s="65">
        <f>VLOOKUP($A22,'Return Data'!$B$7:$R$2700,13,0)</f>
        <v>8.0523000000000007</v>
      </c>
      <c r="U22" s="66">
        <f t="shared" si="8"/>
        <v>4</v>
      </c>
      <c r="V22" s="65">
        <f>VLOOKUP($A22,'Return Data'!$B$7:$R$2700,17,0)</f>
        <v>8.2644000000000002</v>
      </c>
      <c r="W22" s="66">
        <f t="shared" si="9"/>
        <v>2</v>
      </c>
      <c r="X22" s="65">
        <f>VLOOKUP($A22,'Return Data'!$B$7:$R$2700,14,0)</f>
        <v>7.8234000000000004</v>
      </c>
      <c r="Y22" s="66">
        <f t="shared" si="10"/>
        <v>2</v>
      </c>
      <c r="Z22" s="65">
        <f>VLOOKUP($A22,'Return Data'!$B$7:$R$2700,16,0)</f>
        <v>7.7976000000000001</v>
      </c>
      <c r="AA22" s="67">
        <f t="shared" si="11"/>
        <v>8</v>
      </c>
    </row>
    <row r="23" spans="1:27" x14ac:dyDescent="0.3">
      <c r="A23" s="63" t="s">
        <v>1079</v>
      </c>
      <c r="B23" s="64">
        <f>VLOOKUP($A23,'Return Data'!$B$7:$R$2700,3,0)</f>
        <v>44174</v>
      </c>
      <c r="C23" s="65">
        <f>VLOOKUP($A23,'Return Data'!$B$7:$R$2700,4,0)</f>
        <v>21.968900000000001</v>
      </c>
      <c r="D23" s="65">
        <f>VLOOKUP($A23,'Return Data'!$B$7:$R$2700,5,0)</f>
        <v>1.6615</v>
      </c>
      <c r="E23" s="66">
        <f t="shared" si="0"/>
        <v>23</v>
      </c>
      <c r="F23" s="65">
        <f>VLOOKUP($A23,'Return Data'!$B$7:$R$2700,6,0)</f>
        <v>3.79</v>
      </c>
      <c r="G23" s="66">
        <f t="shared" si="1"/>
        <v>6</v>
      </c>
      <c r="H23" s="65">
        <f>VLOOKUP($A23,'Return Data'!$B$7:$R$2700,7,0)</f>
        <v>3.8003</v>
      </c>
      <c r="I23" s="66">
        <f t="shared" si="2"/>
        <v>8</v>
      </c>
      <c r="J23" s="65">
        <f>VLOOKUP($A23,'Return Data'!$B$7:$R$2700,8,0)</f>
        <v>3.0415999999999999</v>
      </c>
      <c r="K23" s="66">
        <f t="shared" si="3"/>
        <v>9</v>
      </c>
      <c r="L23" s="65">
        <f>VLOOKUP($A23,'Return Data'!$B$7:$R$2700,9,0)</f>
        <v>5.0606999999999998</v>
      </c>
      <c r="M23" s="66">
        <f t="shared" si="4"/>
        <v>8</v>
      </c>
      <c r="N23" s="65">
        <f>VLOOKUP($A23,'Return Data'!$B$7:$R$2700,10,0)</f>
        <v>6.1169000000000002</v>
      </c>
      <c r="O23" s="66">
        <f t="shared" si="5"/>
        <v>8</v>
      </c>
      <c r="P23" s="65">
        <f>VLOOKUP($A23,'Return Data'!$B$7:$R$2700,11,0)</f>
        <v>11.186400000000001</v>
      </c>
      <c r="Q23" s="66">
        <f t="shared" si="6"/>
        <v>6</v>
      </c>
      <c r="R23" s="65">
        <f>VLOOKUP($A23,'Return Data'!$B$7:$R$2700,12,0)</f>
        <v>6.7061000000000002</v>
      </c>
      <c r="S23" s="66">
        <f t="shared" si="7"/>
        <v>19</v>
      </c>
      <c r="T23" s="65">
        <f>VLOOKUP($A23,'Return Data'!$B$7:$R$2700,13,0)</f>
        <v>7.0807000000000002</v>
      </c>
      <c r="U23" s="66">
        <f t="shared" si="8"/>
        <v>12</v>
      </c>
      <c r="V23" s="65">
        <f>VLOOKUP($A23,'Return Data'!$B$7:$R$2700,17,0)</f>
        <v>6.1853999999999996</v>
      </c>
      <c r="W23" s="66">
        <f t="shared" si="9"/>
        <v>15</v>
      </c>
      <c r="X23" s="65">
        <f>VLOOKUP($A23,'Return Data'!$B$7:$R$2700,14,0)</f>
        <v>6.1391</v>
      </c>
      <c r="Y23" s="66">
        <f t="shared" si="10"/>
        <v>15</v>
      </c>
      <c r="Z23" s="65">
        <f>VLOOKUP($A23,'Return Data'!$B$7:$R$2700,16,0)</f>
        <v>8.1698000000000004</v>
      </c>
      <c r="AA23" s="67">
        <f t="shared" si="11"/>
        <v>1</v>
      </c>
    </row>
    <row r="24" spans="1:27" x14ac:dyDescent="0.3">
      <c r="A24" s="63" t="s">
        <v>1080</v>
      </c>
      <c r="B24" s="64">
        <f>VLOOKUP($A24,'Return Data'!$B$7:$R$2700,3,0)</f>
        <v>44174</v>
      </c>
      <c r="C24" s="65">
        <f>VLOOKUP($A24,'Return Data'!$B$7:$R$2700,4,0)</f>
        <v>30.9209</v>
      </c>
      <c r="D24" s="65">
        <f>VLOOKUP($A24,'Return Data'!$B$7:$R$2700,5,0)</f>
        <v>-2.8328000000000002</v>
      </c>
      <c r="E24" s="66">
        <f t="shared" si="0"/>
        <v>27</v>
      </c>
      <c r="F24" s="65">
        <f>VLOOKUP($A24,'Return Data'!$B$7:$R$2700,6,0)</f>
        <v>1.5113000000000001</v>
      </c>
      <c r="G24" s="66">
        <f t="shared" si="1"/>
        <v>24</v>
      </c>
      <c r="H24" s="65">
        <f>VLOOKUP($A24,'Return Data'!$B$7:$R$2700,7,0)</f>
        <v>2.1594000000000002</v>
      </c>
      <c r="I24" s="66">
        <f t="shared" si="2"/>
        <v>26</v>
      </c>
      <c r="J24" s="65">
        <f>VLOOKUP($A24,'Return Data'!$B$7:$R$2700,8,0)</f>
        <v>1.7634000000000001</v>
      </c>
      <c r="K24" s="66">
        <f t="shared" si="3"/>
        <v>26</v>
      </c>
      <c r="L24" s="65">
        <f>VLOOKUP($A24,'Return Data'!$B$7:$R$2700,9,0)</f>
        <v>3.9792000000000001</v>
      </c>
      <c r="M24" s="66">
        <f t="shared" si="4"/>
        <v>23</v>
      </c>
      <c r="N24" s="65">
        <f>VLOOKUP($A24,'Return Data'!$B$7:$R$2700,10,0)</f>
        <v>4.8682999999999996</v>
      </c>
      <c r="O24" s="66">
        <f t="shared" si="5"/>
        <v>23</v>
      </c>
      <c r="P24" s="65">
        <f>VLOOKUP($A24,'Return Data'!$B$7:$R$2700,11,0)</f>
        <v>7.8536000000000001</v>
      </c>
      <c r="Q24" s="66">
        <f t="shared" si="6"/>
        <v>11</v>
      </c>
      <c r="R24" s="65">
        <f>VLOOKUP($A24,'Return Data'!$B$7:$R$2700,12,0)</f>
        <v>7.3875000000000002</v>
      </c>
      <c r="S24" s="66">
        <f t="shared" si="7"/>
        <v>12</v>
      </c>
      <c r="T24" s="65">
        <f>VLOOKUP($A24,'Return Data'!$B$7:$R$2700,13,0)</f>
        <v>7.0777999999999999</v>
      </c>
      <c r="U24" s="66">
        <f t="shared" si="8"/>
        <v>13</v>
      </c>
      <c r="V24" s="65">
        <f>VLOOKUP($A24,'Return Data'!$B$7:$R$2700,17,0)</f>
        <v>5.4035000000000002</v>
      </c>
      <c r="W24" s="66">
        <f t="shared" si="9"/>
        <v>17</v>
      </c>
      <c r="X24" s="65">
        <f>VLOOKUP($A24,'Return Data'!$B$7:$R$2700,14,0)</f>
        <v>5.8808999999999996</v>
      </c>
      <c r="Y24" s="66">
        <f t="shared" si="10"/>
        <v>17</v>
      </c>
      <c r="Z24" s="65">
        <f>VLOOKUP($A24,'Return Data'!$B$7:$R$2700,16,0)</f>
        <v>6.6519000000000004</v>
      </c>
      <c r="AA24" s="67">
        <f t="shared" si="11"/>
        <v>20</v>
      </c>
    </row>
    <row r="25" spans="1:27" x14ac:dyDescent="0.3">
      <c r="A25" s="63" t="s">
        <v>1083</v>
      </c>
      <c r="B25" s="64">
        <f>VLOOKUP($A25,'Return Data'!$B$7:$R$2700,3,0)</f>
        <v>44174</v>
      </c>
      <c r="C25" s="65">
        <f>VLOOKUP($A25,'Return Data'!$B$7:$R$2700,4,0)</f>
        <v>1285.0986</v>
      </c>
      <c r="D25" s="65">
        <f>VLOOKUP($A25,'Return Data'!$B$7:$R$2700,5,0)</f>
        <v>4.1528999999999998</v>
      </c>
      <c r="E25" s="66">
        <f t="shared" si="0"/>
        <v>11</v>
      </c>
      <c r="F25" s="65">
        <f>VLOOKUP($A25,'Return Data'!$B$7:$R$2700,6,0)</f>
        <v>3.1233</v>
      </c>
      <c r="G25" s="66">
        <f t="shared" si="1"/>
        <v>13</v>
      </c>
      <c r="H25" s="65">
        <f>VLOOKUP($A25,'Return Data'!$B$7:$R$2700,7,0)</f>
        <v>3.1143999999999998</v>
      </c>
      <c r="I25" s="66">
        <f t="shared" si="2"/>
        <v>19</v>
      </c>
      <c r="J25" s="65">
        <f>VLOOKUP($A25,'Return Data'!$B$7:$R$2700,8,0)</f>
        <v>2.2021999999999999</v>
      </c>
      <c r="K25" s="66">
        <f t="shared" si="3"/>
        <v>19</v>
      </c>
      <c r="L25" s="65">
        <f>VLOOKUP($A25,'Return Data'!$B$7:$R$2700,9,0)</f>
        <v>4.0050999999999997</v>
      </c>
      <c r="M25" s="66">
        <f t="shared" si="4"/>
        <v>22</v>
      </c>
      <c r="N25" s="65">
        <f>VLOOKUP($A25,'Return Data'!$B$7:$R$2700,10,0)</f>
        <v>4.9805000000000001</v>
      </c>
      <c r="O25" s="66">
        <f t="shared" si="5"/>
        <v>21</v>
      </c>
      <c r="P25" s="65">
        <f>VLOOKUP($A25,'Return Data'!$B$7:$R$2700,11,0)</f>
        <v>5.9794999999999998</v>
      </c>
      <c r="Q25" s="66">
        <f t="shared" si="6"/>
        <v>21</v>
      </c>
      <c r="R25" s="65">
        <f>VLOOKUP($A25,'Return Data'!$B$7:$R$2700,12,0)</f>
        <v>6.2441000000000004</v>
      </c>
      <c r="S25" s="66">
        <f t="shared" si="7"/>
        <v>21</v>
      </c>
      <c r="T25" s="65">
        <f>VLOOKUP($A25,'Return Data'!$B$7:$R$2700,13,0)</f>
        <v>6.4969999999999999</v>
      </c>
      <c r="U25" s="66">
        <f t="shared" si="8"/>
        <v>18</v>
      </c>
      <c r="V25" s="65">
        <f>VLOOKUP($A25,'Return Data'!$B$7:$R$2700,17,0)</f>
        <v>7.2732999999999999</v>
      </c>
      <c r="W25" s="66">
        <f t="shared" si="9"/>
        <v>13</v>
      </c>
      <c r="X25" s="65">
        <f>VLOOKUP($A25,'Return Data'!$B$7:$R$2700,14,0)</f>
        <v>6.9204999999999997</v>
      </c>
      <c r="Y25" s="66">
        <f t="shared" si="10"/>
        <v>13</v>
      </c>
      <c r="Z25" s="65">
        <f>VLOOKUP($A25,'Return Data'!$B$7:$R$2700,16,0)</f>
        <v>6.7933000000000003</v>
      </c>
      <c r="AA25" s="67">
        <f t="shared" si="11"/>
        <v>19</v>
      </c>
    </row>
    <row r="26" spans="1:27" x14ac:dyDescent="0.3">
      <c r="A26" s="63" t="s">
        <v>1085</v>
      </c>
      <c r="B26" s="64">
        <f>VLOOKUP($A26,'Return Data'!$B$7:$R$2700,3,0)</f>
        <v>44174</v>
      </c>
      <c r="C26" s="65">
        <f>VLOOKUP($A26,'Return Data'!$B$7:$R$2700,4,0)</f>
        <v>1769.1235999999999</v>
      </c>
      <c r="D26" s="65">
        <f>VLOOKUP($A26,'Return Data'!$B$7:$R$2700,5,0)</f>
        <v>1.7249000000000001</v>
      </c>
      <c r="E26" s="66">
        <f t="shared" si="0"/>
        <v>22</v>
      </c>
      <c r="F26" s="65">
        <f>VLOOKUP($A26,'Return Data'!$B$7:$R$2700,6,0)</f>
        <v>1.7430000000000001</v>
      </c>
      <c r="G26" s="66">
        <f t="shared" si="1"/>
        <v>23</v>
      </c>
      <c r="H26" s="65">
        <f>VLOOKUP($A26,'Return Data'!$B$7:$R$2700,7,0)</f>
        <v>3.1234000000000002</v>
      </c>
      <c r="I26" s="66">
        <f t="shared" si="2"/>
        <v>18</v>
      </c>
      <c r="J26" s="65">
        <f>VLOOKUP($A26,'Return Data'!$B$7:$R$2700,8,0)</f>
        <v>2.2330999999999999</v>
      </c>
      <c r="K26" s="66">
        <f t="shared" si="3"/>
        <v>18</v>
      </c>
      <c r="L26" s="65">
        <f>VLOOKUP($A26,'Return Data'!$B$7:$R$2700,9,0)</f>
        <v>4.7929000000000004</v>
      </c>
      <c r="M26" s="66">
        <f t="shared" si="4"/>
        <v>12</v>
      </c>
      <c r="N26" s="65">
        <f>VLOOKUP($A26,'Return Data'!$B$7:$R$2700,10,0)</f>
        <v>5.4402999999999997</v>
      </c>
      <c r="O26" s="66">
        <f t="shared" si="5"/>
        <v>13</v>
      </c>
      <c r="P26" s="65">
        <f>VLOOKUP($A26,'Return Data'!$B$7:$R$2700,11,0)</f>
        <v>7.0842999999999998</v>
      </c>
      <c r="Q26" s="66">
        <f t="shared" si="6"/>
        <v>14</v>
      </c>
      <c r="R26" s="65">
        <f>VLOOKUP($A26,'Return Data'!$B$7:$R$2700,12,0)</f>
        <v>6.7820999999999998</v>
      </c>
      <c r="S26" s="66">
        <f t="shared" si="7"/>
        <v>17</v>
      </c>
      <c r="T26" s="65">
        <f>VLOOKUP($A26,'Return Data'!$B$7:$R$2700,13,0)</f>
        <v>6.8025000000000002</v>
      </c>
      <c r="U26" s="66">
        <f t="shared" si="8"/>
        <v>16</v>
      </c>
      <c r="V26" s="65">
        <f>VLOOKUP($A26,'Return Data'!$B$7:$R$2700,17,0)</f>
        <v>6.4023000000000003</v>
      </c>
      <c r="W26" s="66">
        <f t="shared" si="9"/>
        <v>14</v>
      </c>
      <c r="X26" s="65">
        <f>VLOOKUP($A26,'Return Data'!$B$7:$R$2700,14,0)</f>
        <v>6.3121999999999998</v>
      </c>
      <c r="Y26" s="66">
        <f t="shared" si="10"/>
        <v>14</v>
      </c>
      <c r="Z26" s="65">
        <f>VLOOKUP($A26,'Return Data'!$B$7:$R$2700,16,0)</f>
        <v>4.5677000000000003</v>
      </c>
      <c r="AA26" s="67">
        <f t="shared" si="11"/>
        <v>24</v>
      </c>
    </row>
    <row r="27" spans="1:27" x14ac:dyDescent="0.3">
      <c r="A27" s="63" t="s">
        <v>1086</v>
      </c>
      <c r="B27" s="64">
        <f>VLOOKUP($A27,'Return Data'!$B$7:$R$2700,3,0)</f>
        <v>44174</v>
      </c>
      <c r="C27" s="65">
        <f>VLOOKUP($A27,'Return Data'!$B$7:$R$2700,4,0)</f>
        <v>2889.9526999999998</v>
      </c>
      <c r="D27" s="65">
        <f>VLOOKUP($A27,'Return Data'!$B$7:$R$2700,5,0)</f>
        <v>0.77039999999999997</v>
      </c>
      <c r="E27" s="66">
        <f t="shared" si="0"/>
        <v>24</v>
      </c>
      <c r="F27" s="65">
        <f>VLOOKUP($A27,'Return Data'!$B$7:$R$2700,6,0)</f>
        <v>2.6214</v>
      </c>
      <c r="G27" s="66">
        <f t="shared" si="1"/>
        <v>18</v>
      </c>
      <c r="H27" s="65">
        <f>VLOOKUP($A27,'Return Data'!$B$7:$R$2700,7,0)</f>
        <v>2.891</v>
      </c>
      <c r="I27" s="66">
        <f t="shared" si="2"/>
        <v>21</v>
      </c>
      <c r="J27" s="65">
        <f>VLOOKUP($A27,'Return Data'!$B$7:$R$2700,8,0)</f>
        <v>3.2854999999999999</v>
      </c>
      <c r="K27" s="66">
        <f t="shared" si="3"/>
        <v>6</v>
      </c>
      <c r="L27" s="65">
        <f>VLOOKUP($A27,'Return Data'!$B$7:$R$2700,9,0)</f>
        <v>5.3948</v>
      </c>
      <c r="M27" s="66">
        <f t="shared" si="4"/>
        <v>4</v>
      </c>
      <c r="N27" s="65">
        <f>VLOOKUP($A27,'Return Data'!$B$7:$R$2700,10,0)</f>
        <v>6.5083000000000002</v>
      </c>
      <c r="O27" s="66">
        <f t="shared" si="5"/>
        <v>5</v>
      </c>
      <c r="P27" s="65">
        <f>VLOOKUP($A27,'Return Data'!$B$7:$R$2700,11,0)</f>
        <v>7.7237999999999998</v>
      </c>
      <c r="Q27" s="66">
        <f t="shared" si="6"/>
        <v>12</v>
      </c>
      <c r="R27" s="65">
        <f>VLOOKUP($A27,'Return Data'!$B$7:$R$2700,12,0)</f>
        <v>7.0610999999999997</v>
      </c>
      <c r="S27" s="66">
        <f t="shared" si="7"/>
        <v>14</v>
      </c>
      <c r="T27" s="65">
        <f>VLOOKUP($A27,'Return Data'!$B$7:$R$2700,13,0)</f>
        <v>7.4386000000000001</v>
      </c>
      <c r="U27" s="66">
        <f t="shared" si="8"/>
        <v>9</v>
      </c>
      <c r="V27" s="65">
        <f>VLOOKUP($A27,'Return Data'!$B$7:$R$2700,17,0)</f>
        <v>7.2885999999999997</v>
      </c>
      <c r="W27" s="66">
        <f t="shared" si="9"/>
        <v>12</v>
      </c>
      <c r="X27" s="65">
        <f>VLOOKUP($A27,'Return Data'!$B$7:$R$2700,14,0)</f>
        <v>7.1677</v>
      </c>
      <c r="Y27" s="66">
        <f t="shared" si="10"/>
        <v>10</v>
      </c>
      <c r="Z27" s="65">
        <f>VLOOKUP($A27,'Return Data'!$B$7:$R$2700,16,0)</f>
        <v>8.0333000000000006</v>
      </c>
      <c r="AA27" s="67">
        <f t="shared" si="11"/>
        <v>5</v>
      </c>
    </row>
    <row r="28" spans="1:27" x14ac:dyDescent="0.3">
      <c r="A28" s="63" t="s">
        <v>1088</v>
      </c>
      <c r="B28" s="64">
        <f>VLOOKUP($A28,'Return Data'!$B$7:$R$2700,3,0)</f>
        <v>44174</v>
      </c>
      <c r="C28" s="65">
        <f>VLOOKUP($A28,'Return Data'!$B$7:$R$2700,4,0)</f>
        <v>23.084800000000001</v>
      </c>
      <c r="D28" s="65">
        <f>VLOOKUP($A28,'Return Data'!$B$7:$R$2700,5,0)</f>
        <v>2.0556000000000001</v>
      </c>
      <c r="E28" s="66">
        <f t="shared" si="0"/>
        <v>20</v>
      </c>
      <c r="F28" s="65">
        <f>VLOOKUP($A28,'Return Data'!$B$7:$R$2700,6,0)</f>
        <v>-9.4899999999999998E-2</v>
      </c>
      <c r="G28" s="66">
        <f t="shared" si="1"/>
        <v>27</v>
      </c>
      <c r="H28" s="65">
        <f>VLOOKUP($A28,'Return Data'!$B$7:$R$2700,7,0)</f>
        <v>2.6892999999999998</v>
      </c>
      <c r="I28" s="66">
        <f t="shared" si="2"/>
        <v>25</v>
      </c>
      <c r="J28" s="65">
        <f>VLOOKUP($A28,'Return Data'!$B$7:$R$2700,8,0)</f>
        <v>2.1135999999999999</v>
      </c>
      <c r="K28" s="66">
        <f t="shared" si="3"/>
        <v>20</v>
      </c>
      <c r="L28" s="65">
        <f>VLOOKUP($A28,'Return Data'!$B$7:$R$2700,9,0)</f>
        <v>4.8575999999999997</v>
      </c>
      <c r="M28" s="66">
        <f t="shared" si="4"/>
        <v>10</v>
      </c>
      <c r="N28" s="65">
        <f>VLOOKUP($A28,'Return Data'!$B$7:$R$2700,10,0)</f>
        <v>5.7042999999999999</v>
      </c>
      <c r="O28" s="66">
        <f t="shared" si="5"/>
        <v>12</v>
      </c>
      <c r="P28" s="65">
        <f>VLOOKUP($A28,'Return Data'!$B$7:$R$2700,11,0)</f>
        <v>1.2362</v>
      </c>
      <c r="Q28" s="66">
        <f t="shared" si="6"/>
        <v>25</v>
      </c>
      <c r="R28" s="65">
        <f>VLOOKUP($A28,'Return Data'!$B$7:$R$2700,12,0)</f>
        <v>1.0699000000000001</v>
      </c>
      <c r="S28" s="66">
        <f t="shared" si="7"/>
        <v>25</v>
      </c>
      <c r="T28" s="65">
        <f>VLOOKUP($A28,'Return Data'!$B$7:$R$2700,13,0)</f>
        <v>2.4653</v>
      </c>
      <c r="U28" s="66">
        <f t="shared" si="8"/>
        <v>23</v>
      </c>
      <c r="V28" s="65">
        <f>VLOOKUP($A28,'Return Data'!$B$7:$R$2700,17,0)</f>
        <v>-3.5691999999999999</v>
      </c>
      <c r="W28" s="66">
        <f t="shared" si="9"/>
        <v>24</v>
      </c>
      <c r="X28" s="65">
        <f>VLOOKUP($A28,'Return Data'!$B$7:$R$2700,14,0)</f>
        <v>-0.2417</v>
      </c>
      <c r="Y28" s="66">
        <f t="shared" si="10"/>
        <v>24</v>
      </c>
      <c r="Z28" s="65">
        <f>VLOOKUP($A28,'Return Data'!$B$7:$R$2700,16,0)</f>
        <v>6.4043999999999999</v>
      </c>
      <c r="AA28" s="67">
        <f t="shared" si="11"/>
        <v>21</v>
      </c>
    </row>
    <row r="29" spans="1:27" x14ac:dyDescent="0.3">
      <c r="A29" s="63" t="s">
        <v>1090</v>
      </c>
      <c r="B29" s="64">
        <f>VLOOKUP($A29,'Return Data'!$B$7:$R$2700,3,0)</f>
        <v>44174</v>
      </c>
      <c r="C29" s="65">
        <f>VLOOKUP($A29,'Return Data'!$B$7:$R$2700,4,0)</f>
        <v>2705.5223000000001</v>
      </c>
      <c r="D29" s="65">
        <f>VLOOKUP($A29,'Return Data'!$B$7:$R$2700,5,0)</f>
        <v>4.8992000000000004</v>
      </c>
      <c r="E29" s="66">
        <f t="shared" si="0"/>
        <v>10</v>
      </c>
      <c r="F29" s="65">
        <f>VLOOKUP($A29,'Return Data'!$B$7:$R$2700,6,0)</f>
        <v>3.4243000000000001</v>
      </c>
      <c r="G29" s="66">
        <f t="shared" si="1"/>
        <v>9</v>
      </c>
      <c r="H29" s="65">
        <f>VLOOKUP($A29,'Return Data'!$B$7:$R$2700,7,0)</f>
        <v>3.5669</v>
      </c>
      <c r="I29" s="66">
        <f t="shared" si="2"/>
        <v>14</v>
      </c>
      <c r="J29" s="65">
        <f>VLOOKUP($A29,'Return Data'!$B$7:$R$2700,8,0)</f>
        <v>2.4468999999999999</v>
      </c>
      <c r="K29" s="66">
        <f t="shared" si="3"/>
        <v>13</v>
      </c>
      <c r="L29" s="65">
        <f>VLOOKUP($A29,'Return Data'!$B$7:$R$2700,9,0)</f>
        <v>3.7414000000000001</v>
      </c>
      <c r="M29" s="66">
        <f t="shared" si="4"/>
        <v>25</v>
      </c>
      <c r="N29" s="65">
        <f>VLOOKUP($A29,'Return Data'!$B$7:$R$2700,10,0)</f>
        <v>4.5640000000000001</v>
      </c>
      <c r="O29" s="66">
        <f t="shared" si="5"/>
        <v>25</v>
      </c>
      <c r="P29" s="65">
        <f>VLOOKUP($A29,'Return Data'!$B$7:$R$2700,11,0)</f>
        <v>16.000699999999998</v>
      </c>
      <c r="Q29" s="66">
        <f t="shared" si="6"/>
        <v>4</v>
      </c>
      <c r="R29" s="65">
        <f>VLOOKUP($A29,'Return Data'!$B$7:$R$2700,12,0)</f>
        <v>4.5544000000000002</v>
      </c>
      <c r="S29" s="66">
        <f t="shared" si="7"/>
        <v>23</v>
      </c>
      <c r="T29" s="65">
        <f>VLOOKUP($A29,'Return Data'!$B$7:$R$2700,13,0)</f>
        <v>5.2530000000000001</v>
      </c>
      <c r="U29" s="66">
        <f t="shared" si="8"/>
        <v>21</v>
      </c>
      <c r="V29" s="65">
        <f>VLOOKUP($A29,'Return Data'!$B$7:$R$2700,17,0)</f>
        <v>-2.9828000000000001</v>
      </c>
      <c r="W29" s="66">
        <f t="shared" si="9"/>
        <v>23</v>
      </c>
      <c r="X29" s="65">
        <f>VLOOKUP($A29,'Return Data'!$B$7:$R$2700,14,0)</f>
        <v>-8.2199999999999995E-2</v>
      </c>
      <c r="Y29" s="66">
        <f t="shared" si="10"/>
        <v>23</v>
      </c>
      <c r="Z29" s="65">
        <f>VLOOKUP($A29,'Return Data'!$B$7:$R$2700,16,0)</f>
        <v>6.3177000000000003</v>
      </c>
      <c r="AA29" s="67">
        <f t="shared" si="11"/>
        <v>22</v>
      </c>
    </row>
    <row r="30" spans="1:27" x14ac:dyDescent="0.3">
      <c r="A30" s="63" t="s">
        <v>1092</v>
      </c>
      <c r="B30" s="64">
        <f>VLOOKUP($A30,'Return Data'!$B$7:$R$2700,3,0)</f>
        <v>44174</v>
      </c>
      <c r="C30" s="65">
        <f>VLOOKUP($A30,'Return Data'!$B$7:$R$2700,4,0)</f>
        <v>2728.1707999999999</v>
      </c>
      <c r="D30" s="65">
        <f>VLOOKUP($A30,'Return Data'!$B$7:$R$2700,5,0)</f>
        <v>2.9918</v>
      </c>
      <c r="E30" s="66">
        <f t="shared" si="0"/>
        <v>14</v>
      </c>
      <c r="F30" s="65">
        <f>VLOOKUP($A30,'Return Data'!$B$7:$R$2700,6,0)</f>
        <v>2.5552000000000001</v>
      </c>
      <c r="G30" s="66">
        <f t="shared" si="1"/>
        <v>19</v>
      </c>
      <c r="H30" s="65">
        <f>VLOOKUP($A30,'Return Data'!$B$7:$R$2700,7,0)</f>
        <v>3.7075999999999998</v>
      </c>
      <c r="I30" s="66">
        <f t="shared" si="2"/>
        <v>10</v>
      </c>
      <c r="J30" s="65">
        <f>VLOOKUP($A30,'Return Data'!$B$7:$R$2700,8,0)</f>
        <v>2.0493999999999999</v>
      </c>
      <c r="K30" s="66">
        <f t="shared" si="3"/>
        <v>21</v>
      </c>
      <c r="L30" s="65">
        <f>VLOOKUP($A30,'Return Data'!$B$7:$R$2700,9,0)</f>
        <v>4.3075000000000001</v>
      </c>
      <c r="M30" s="66">
        <f t="shared" si="4"/>
        <v>19</v>
      </c>
      <c r="N30" s="65">
        <f>VLOOKUP($A30,'Return Data'!$B$7:$R$2700,10,0)</f>
        <v>5.2373000000000003</v>
      </c>
      <c r="O30" s="66">
        <f t="shared" si="5"/>
        <v>17</v>
      </c>
      <c r="P30" s="65">
        <f>VLOOKUP($A30,'Return Data'!$B$7:$R$2700,11,0)</f>
        <v>5.9515000000000002</v>
      </c>
      <c r="Q30" s="66">
        <f t="shared" si="6"/>
        <v>22</v>
      </c>
      <c r="R30" s="65">
        <f>VLOOKUP($A30,'Return Data'!$B$7:$R$2700,12,0)</f>
        <v>6.8022</v>
      </c>
      <c r="S30" s="66">
        <f t="shared" si="7"/>
        <v>16</v>
      </c>
      <c r="T30" s="65">
        <f>VLOOKUP($A30,'Return Data'!$B$7:$R$2700,13,0)</f>
        <v>6.8137999999999996</v>
      </c>
      <c r="U30" s="66">
        <f t="shared" si="8"/>
        <v>15</v>
      </c>
      <c r="V30" s="65">
        <f>VLOOKUP($A30,'Return Data'!$B$7:$R$2700,17,0)</f>
        <v>7.6551999999999998</v>
      </c>
      <c r="W30" s="66">
        <f t="shared" si="9"/>
        <v>9</v>
      </c>
      <c r="X30" s="65">
        <f>VLOOKUP($A30,'Return Data'!$B$7:$R$2700,14,0)</f>
        <v>7.4889000000000001</v>
      </c>
      <c r="Y30" s="66">
        <f t="shared" si="10"/>
        <v>7</v>
      </c>
      <c r="Z30" s="65">
        <f>VLOOKUP($A30,'Return Data'!$B$7:$R$2700,16,0)</f>
        <v>7.7873000000000001</v>
      </c>
      <c r="AA30" s="67">
        <f t="shared" si="11"/>
        <v>9</v>
      </c>
    </row>
    <row r="31" spans="1:27" x14ac:dyDescent="0.3">
      <c r="A31" s="63" t="s">
        <v>1095</v>
      </c>
      <c r="B31" s="64">
        <f>VLOOKUP($A31,'Return Data'!$B$7:$R$2700,3,0)</f>
        <v>44174</v>
      </c>
      <c r="C31" s="65">
        <f>VLOOKUP($A31,'Return Data'!$B$7:$R$2700,4,0)</f>
        <v>25.752099999999999</v>
      </c>
      <c r="D31" s="65">
        <f>VLOOKUP($A31,'Return Data'!$B$7:$R$2700,5,0)</f>
        <v>5.3868</v>
      </c>
      <c r="E31" s="66">
        <f t="shared" si="0"/>
        <v>8</v>
      </c>
      <c r="F31" s="65">
        <f>VLOOKUP($A31,'Return Data'!$B$7:$R$2700,6,0)</f>
        <v>2.7223000000000002</v>
      </c>
      <c r="G31" s="66">
        <f t="shared" si="1"/>
        <v>16</v>
      </c>
      <c r="H31" s="65">
        <f>VLOOKUP($A31,'Return Data'!$B$7:$R$2700,7,0)</f>
        <v>3.1808999999999998</v>
      </c>
      <c r="I31" s="66">
        <f t="shared" si="2"/>
        <v>17</v>
      </c>
      <c r="J31" s="65">
        <f>VLOOKUP($A31,'Return Data'!$B$7:$R$2700,8,0)</f>
        <v>2.3407</v>
      </c>
      <c r="K31" s="66">
        <f t="shared" si="3"/>
        <v>16</v>
      </c>
      <c r="L31" s="65">
        <f>VLOOKUP($A31,'Return Data'!$B$7:$R$2700,9,0)</f>
        <v>3.4491999999999998</v>
      </c>
      <c r="M31" s="66">
        <f t="shared" si="4"/>
        <v>26</v>
      </c>
      <c r="N31" s="65">
        <f>VLOOKUP($A31,'Return Data'!$B$7:$R$2700,10,0)</f>
        <v>4.2960000000000003</v>
      </c>
      <c r="O31" s="66">
        <f t="shared" si="5"/>
        <v>26</v>
      </c>
      <c r="P31" s="65">
        <f>VLOOKUP($A31,'Return Data'!$B$7:$R$2700,11,0)</f>
        <v>5.5305</v>
      </c>
      <c r="Q31" s="66">
        <f t="shared" si="6"/>
        <v>23</v>
      </c>
      <c r="R31" s="65">
        <f>VLOOKUP($A31,'Return Data'!$B$7:$R$2700,12,0)</f>
        <v>5.7409999999999997</v>
      </c>
      <c r="S31" s="66">
        <f t="shared" si="7"/>
        <v>22</v>
      </c>
      <c r="T31" s="65">
        <f>VLOOKUP($A31,'Return Data'!$B$7:$R$2700,13,0)</f>
        <v>6.2446000000000002</v>
      </c>
      <c r="U31" s="66">
        <f t="shared" si="8"/>
        <v>20</v>
      </c>
      <c r="V31" s="65">
        <f>VLOOKUP($A31,'Return Data'!$B$7:$R$2700,17,0)</f>
        <v>1.8889</v>
      </c>
      <c r="W31" s="66">
        <f t="shared" si="9"/>
        <v>19</v>
      </c>
      <c r="X31" s="65">
        <f>VLOOKUP($A31,'Return Data'!$B$7:$R$2700,14,0)</f>
        <v>3.4529000000000001</v>
      </c>
      <c r="Y31" s="66">
        <f t="shared" si="10"/>
        <v>19</v>
      </c>
      <c r="Z31" s="65">
        <f>VLOOKUP($A31,'Return Data'!$B$7:$R$2700,16,0)</f>
        <v>7.1805000000000003</v>
      </c>
      <c r="AA31" s="67">
        <f t="shared" si="11"/>
        <v>17</v>
      </c>
    </row>
    <row r="32" spans="1:27" x14ac:dyDescent="0.3">
      <c r="A32" s="63" t="s">
        <v>1096</v>
      </c>
      <c r="B32" s="64">
        <f>VLOOKUP($A32,'Return Data'!$B$7:$R$2700,3,0)</f>
        <v>44174</v>
      </c>
      <c r="C32" s="65">
        <f>VLOOKUP($A32,'Return Data'!$B$7:$R$2700,4,0)</f>
        <v>3047.3775000000001</v>
      </c>
      <c r="D32" s="65">
        <f>VLOOKUP($A32,'Return Data'!$B$7:$R$2700,5,0)</f>
        <v>6.1707000000000001</v>
      </c>
      <c r="E32" s="66">
        <f t="shared" si="0"/>
        <v>6</v>
      </c>
      <c r="F32" s="65">
        <f>VLOOKUP($A32,'Return Data'!$B$7:$R$2700,6,0)</f>
        <v>4.0820999999999996</v>
      </c>
      <c r="G32" s="66">
        <f t="shared" si="1"/>
        <v>5</v>
      </c>
      <c r="H32" s="65">
        <f>VLOOKUP($A32,'Return Data'!$B$7:$R$2700,7,0)</f>
        <v>4.2843</v>
      </c>
      <c r="I32" s="66">
        <f t="shared" si="2"/>
        <v>5</v>
      </c>
      <c r="J32" s="65">
        <f>VLOOKUP($A32,'Return Data'!$B$7:$R$2700,8,0)</f>
        <v>2.5322</v>
      </c>
      <c r="K32" s="66">
        <f t="shared" si="3"/>
        <v>11</v>
      </c>
      <c r="L32" s="65">
        <f>VLOOKUP($A32,'Return Data'!$B$7:$R$2700,9,0)</f>
        <v>4.9358000000000004</v>
      </c>
      <c r="M32" s="66">
        <f t="shared" si="4"/>
        <v>9</v>
      </c>
      <c r="N32" s="65">
        <f>VLOOKUP($A32,'Return Data'!$B$7:$R$2700,10,0)</f>
        <v>6.0842999999999998</v>
      </c>
      <c r="O32" s="66">
        <f t="shared" si="5"/>
        <v>9</v>
      </c>
      <c r="P32" s="65">
        <f>VLOOKUP($A32,'Return Data'!$B$7:$R$2700,11,0)</f>
        <v>7.1723999999999997</v>
      </c>
      <c r="Q32" s="66">
        <f t="shared" si="6"/>
        <v>13</v>
      </c>
      <c r="R32" s="65">
        <f>VLOOKUP($A32,'Return Data'!$B$7:$R$2700,12,0)</f>
        <v>7.8498999999999999</v>
      </c>
      <c r="S32" s="66">
        <f t="shared" si="7"/>
        <v>8</v>
      </c>
      <c r="T32" s="65">
        <f>VLOOKUP($A32,'Return Data'!$B$7:$R$2700,13,0)</f>
        <v>7.5419</v>
      </c>
      <c r="U32" s="66">
        <f t="shared" si="8"/>
        <v>6</v>
      </c>
      <c r="V32" s="65">
        <f>VLOOKUP($A32,'Return Data'!$B$7:$R$2700,17,0)</f>
        <v>4.9722</v>
      </c>
      <c r="W32" s="66">
        <f t="shared" si="9"/>
        <v>18</v>
      </c>
      <c r="X32" s="65">
        <f>VLOOKUP($A32,'Return Data'!$B$7:$R$2700,14,0)</f>
        <v>5.6703000000000001</v>
      </c>
      <c r="Y32" s="66">
        <f t="shared" si="10"/>
        <v>18</v>
      </c>
      <c r="Z32" s="65">
        <f>VLOOKUP($A32,'Return Data'!$B$7:$R$2700,16,0)</f>
        <v>7.5708000000000002</v>
      </c>
      <c r="AA32" s="67">
        <f t="shared" si="11"/>
        <v>13</v>
      </c>
    </row>
    <row r="33" spans="1:27" x14ac:dyDescent="0.3">
      <c r="A33" s="63" t="s">
        <v>1097</v>
      </c>
      <c r="B33" s="64">
        <f>VLOOKUP($A33,'Return Data'!$B$7:$R$2700,3,0)</f>
        <v>44174</v>
      </c>
      <c r="C33" s="65">
        <f>VLOOKUP($A33,'Return Data'!$B$7:$R$2700,4,0)</f>
        <v>31.121600000000001</v>
      </c>
      <c r="D33" s="65">
        <f>VLOOKUP($A33,'Return Data'!$B$7:$R$2700,5,0)</f>
        <v>0</v>
      </c>
      <c r="E33" s="66">
        <f t="shared" si="0"/>
        <v>25</v>
      </c>
      <c r="F33" s="65">
        <f>VLOOKUP($A33,'Return Data'!$B$7:$R$2700,6,0)</f>
        <v>0</v>
      </c>
      <c r="G33" s="66">
        <f t="shared" si="1"/>
        <v>26</v>
      </c>
      <c r="H33" s="65">
        <f>VLOOKUP($A33,'Return Data'!$B$7:$R$2700,7,0)</f>
        <v>0</v>
      </c>
      <c r="I33" s="66">
        <f t="shared" si="2"/>
        <v>27</v>
      </c>
      <c r="J33" s="65">
        <f>VLOOKUP($A33,'Return Data'!$B$7:$R$2700,8,0)</f>
        <v>0</v>
      </c>
      <c r="K33" s="66">
        <f t="shared" si="3"/>
        <v>27</v>
      </c>
      <c r="L33" s="65">
        <f>VLOOKUP($A33,'Return Data'!$B$7:$R$2700,9,0)</f>
        <v>0</v>
      </c>
      <c r="M33" s="66">
        <f t="shared" si="4"/>
        <v>27</v>
      </c>
      <c r="N33" s="65">
        <f>VLOOKUP($A33,'Return Data'!$B$7:$R$2700,10,0)</f>
        <v>0</v>
      </c>
      <c r="O33" s="66">
        <f t="shared" si="5"/>
        <v>27</v>
      </c>
      <c r="P33" s="65">
        <f>VLOOKUP($A33,'Return Data'!$B$7:$R$2700,11,0)</f>
        <v>-14.0045</v>
      </c>
      <c r="Q33" s="66">
        <f t="shared" si="6"/>
        <v>27</v>
      </c>
      <c r="R33" s="65">
        <f>VLOOKUP($A33,'Return Data'!$B$7:$R$2700,12,0)</f>
        <v>-27.345400000000001</v>
      </c>
      <c r="S33" s="66">
        <f t="shared" si="7"/>
        <v>27</v>
      </c>
      <c r="T33" s="65">
        <f>VLOOKUP($A33,'Return Data'!$B$7:$R$2700,13,0)</f>
        <v>-30.613800000000001</v>
      </c>
      <c r="U33" s="66">
        <f t="shared" si="8"/>
        <v>27</v>
      </c>
      <c r="V33" s="65"/>
      <c r="W33" s="66"/>
      <c r="X33" s="65"/>
      <c r="Y33" s="66"/>
      <c r="Z33" s="65">
        <f>VLOOKUP($A33,'Return Data'!$B$7:$R$2700,16,0)</f>
        <v>-23.329699999999999</v>
      </c>
      <c r="AA33" s="67">
        <f t="shared" si="11"/>
        <v>27</v>
      </c>
    </row>
    <row r="34" spans="1:27" x14ac:dyDescent="0.3">
      <c r="A34" s="63" t="s">
        <v>1101</v>
      </c>
      <c r="B34" s="64">
        <f>VLOOKUP($A34,'Return Data'!$B$7:$R$2700,3,0)</f>
        <v>44174</v>
      </c>
      <c r="C34" s="65">
        <f>VLOOKUP($A34,'Return Data'!$B$7:$R$2700,4,0)</f>
        <v>2589.5174999999999</v>
      </c>
      <c r="D34" s="65">
        <f>VLOOKUP($A34,'Return Data'!$B$7:$R$2700,5,0)</f>
        <v>6.9390000000000001</v>
      </c>
      <c r="E34" s="66">
        <f t="shared" si="0"/>
        <v>5</v>
      </c>
      <c r="F34" s="65">
        <f>VLOOKUP($A34,'Return Data'!$B$7:$R$2700,6,0)</f>
        <v>3.7890999999999999</v>
      </c>
      <c r="G34" s="66">
        <f t="shared" si="1"/>
        <v>7</v>
      </c>
      <c r="H34" s="65">
        <f>VLOOKUP($A34,'Return Data'!$B$7:$R$2700,7,0)</f>
        <v>3.5867</v>
      </c>
      <c r="I34" s="66">
        <f t="shared" si="2"/>
        <v>13</v>
      </c>
      <c r="J34" s="65">
        <f>VLOOKUP($A34,'Return Data'!$B$7:$R$2700,8,0)</f>
        <v>3.1208999999999998</v>
      </c>
      <c r="K34" s="66">
        <f t="shared" si="3"/>
        <v>7</v>
      </c>
      <c r="L34" s="65">
        <f>VLOOKUP($A34,'Return Data'!$B$7:$R$2700,9,0)</f>
        <v>4.1311</v>
      </c>
      <c r="M34" s="66">
        <f t="shared" si="4"/>
        <v>21</v>
      </c>
      <c r="N34" s="65">
        <f>VLOOKUP($A34,'Return Data'!$B$7:$R$2700,10,0)</f>
        <v>5.3818999999999999</v>
      </c>
      <c r="O34" s="66">
        <f t="shared" si="5"/>
        <v>15</v>
      </c>
      <c r="P34" s="65">
        <f>VLOOKUP($A34,'Return Data'!$B$7:$R$2700,11,0)</f>
        <v>6.6288999999999998</v>
      </c>
      <c r="Q34" s="66">
        <f t="shared" si="6"/>
        <v>16</v>
      </c>
      <c r="R34" s="65">
        <f>VLOOKUP($A34,'Return Data'!$B$7:$R$2700,12,0)</f>
        <v>7.4340999999999999</v>
      </c>
      <c r="S34" s="66">
        <f t="shared" si="7"/>
        <v>11</v>
      </c>
      <c r="T34" s="65">
        <f>VLOOKUP($A34,'Return Data'!$B$7:$R$2700,13,0)</f>
        <v>7.3681999999999999</v>
      </c>
      <c r="U34" s="66">
        <f t="shared" si="8"/>
        <v>10</v>
      </c>
      <c r="V34" s="65">
        <f>VLOOKUP($A34,'Return Data'!$B$7:$R$2700,17,0)</f>
        <v>1.5342</v>
      </c>
      <c r="W34" s="66">
        <f>RANK(V34,V$8:V$34,0)</f>
        <v>21</v>
      </c>
      <c r="X34" s="65">
        <f>VLOOKUP($A34,'Return Data'!$B$7:$R$2700,14,0)</f>
        <v>3.3090999999999999</v>
      </c>
      <c r="Y34" s="66">
        <f>RANK(X34,X$8:X$34,0)</f>
        <v>20</v>
      </c>
      <c r="Z34" s="65">
        <f>VLOOKUP($A34,'Return Data'!$B$7:$R$2700,16,0)</f>
        <v>7.2240000000000002</v>
      </c>
      <c r="AA34" s="67">
        <f t="shared" si="11"/>
        <v>16</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4.8543037037037031</v>
      </c>
      <c r="E36" s="74"/>
      <c r="F36" s="75">
        <f>AVERAGE(F8:F34)</f>
        <v>3.7237703703703708</v>
      </c>
      <c r="G36" s="74"/>
      <c r="H36" s="75">
        <f>AVERAGE(H8:H34)</f>
        <v>4.5410740740740749</v>
      </c>
      <c r="I36" s="74"/>
      <c r="J36" s="75">
        <f>AVERAGE(J8:J34)</f>
        <v>4.0250111111111115</v>
      </c>
      <c r="K36" s="74"/>
      <c r="L36" s="75">
        <f>AVERAGE(L8:L34)</f>
        <v>5.3095333333333334</v>
      </c>
      <c r="M36" s="74"/>
      <c r="N36" s="75">
        <f>AVERAGE(N8:N34)</f>
        <v>5.8281851851851858</v>
      </c>
      <c r="O36" s="74"/>
      <c r="P36" s="75">
        <f>AVERAGE(P8:P34)</f>
        <v>10.18141851851852</v>
      </c>
      <c r="Q36" s="74"/>
      <c r="R36" s="75">
        <f>AVERAGE(R8:R34)</f>
        <v>6.9514851851851835</v>
      </c>
      <c r="S36" s="74"/>
      <c r="T36" s="75">
        <f>AVERAGE(T8:T34)</f>
        <v>4.794148148148146</v>
      </c>
      <c r="U36" s="74"/>
      <c r="V36" s="75">
        <f>AVERAGE(V8:V34)</f>
        <v>4.2322115384615389</v>
      </c>
      <c r="W36" s="74"/>
      <c r="X36" s="75">
        <f>AVERAGE(X8:X34)</f>
        <v>4.9800961538461541</v>
      </c>
      <c r="Y36" s="74"/>
      <c r="Z36" s="75">
        <f>AVERAGE(Z8:Z34)</f>
        <v>5.8599740740740724</v>
      </c>
      <c r="AA36" s="76"/>
    </row>
    <row r="37" spans="1:27" x14ac:dyDescent="0.3">
      <c r="A37" s="73" t="s">
        <v>28</v>
      </c>
      <c r="B37" s="74"/>
      <c r="C37" s="74"/>
      <c r="D37" s="75">
        <f>MIN(D8:D34)</f>
        <v>-2.8328000000000002</v>
      </c>
      <c r="E37" s="74"/>
      <c r="F37" s="75">
        <f>MIN(F8:F34)</f>
        <v>-9.4899999999999998E-2</v>
      </c>
      <c r="G37" s="74"/>
      <c r="H37" s="75">
        <f>MIN(H8:H34)</f>
        <v>0</v>
      </c>
      <c r="I37" s="74"/>
      <c r="J37" s="75">
        <f>MIN(J8:J34)</f>
        <v>0</v>
      </c>
      <c r="K37" s="74"/>
      <c r="L37" s="75">
        <f>MIN(L8:L34)</f>
        <v>0</v>
      </c>
      <c r="M37" s="74"/>
      <c r="N37" s="75">
        <f>MIN(N8:N34)</f>
        <v>0</v>
      </c>
      <c r="O37" s="74"/>
      <c r="P37" s="75">
        <f>MIN(P8:P34)</f>
        <v>-14.0045</v>
      </c>
      <c r="Q37" s="74"/>
      <c r="R37" s="75">
        <f>MIN(R8:R34)</f>
        <v>-27.345400000000001</v>
      </c>
      <c r="S37" s="74"/>
      <c r="T37" s="75">
        <f>MIN(T8:T34)</f>
        <v>-30.613800000000001</v>
      </c>
      <c r="U37" s="74"/>
      <c r="V37" s="75">
        <f>MIN(V8:V34)</f>
        <v>-15.9693</v>
      </c>
      <c r="W37" s="74"/>
      <c r="X37" s="75">
        <f>MIN(X8:X34)</f>
        <v>-9.0646000000000004</v>
      </c>
      <c r="Y37" s="74"/>
      <c r="Z37" s="75">
        <f>MIN(Z8:Z34)</f>
        <v>-23.329699999999999</v>
      </c>
      <c r="AA37" s="76"/>
    </row>
    <row r="38" spans="1:27" ht="15" thickBot="1" x14ac:dyDescent="0.35">
      <c r="A38" s="77" t="s">
        <v>29</v>
      </c>
      <c r="B38" s="78"/>
      <c r="C38" s="78"/>
      <c r="D38" s="79">
        <f>MAX(D8:D34)</f>
        <v>27.288</v>
      </c>
      <c r="E38" s="78"/>
      <c r="F38" s="79">
        <f>MAX(F8:F34)</f>
        <v>22.591999999999999</v>
      </c>
      <c r="G38" s="78"/>
      <c r="H38" s="79">
        <f>MAX(H8:H34)</f>
        <v>25.520099999999999</v>
      </c>
      <c r="I38" s="78"/>
      <c r="J38" s="79">
        <f>MAX(J8:J34)</f>
        <v>35.1205</v>
      </c>
      <c r="K38" s="78"/>
      <c r="L38" s="79">
        <f>MAX(L8:L34)</f>
        <v>21.992100000000001</v>
      </c>
      <c r="M38" s="78"/>
      <c r="N38" s="79">
        <f>MAX(N8:N34)</f>
        <v>15.047700000000001</v>
      </c>
      <c r="O38" s="78"/>
      <c r="P38" s="79">
        <f>MAX(P8:P34)</f>
        <v>60.532600000000002</v>
      </c>
      <c r="Q38" s="78"/>
      <c r="R38" s="79">
        <f>MAX(R8:R34)</f>
        <v>33.177700000000002</v>
      </c>
      <c r="S38" s="78"/>
      <c r="T38" s="79">
        <f>MAX(T8:T34)</f>
        <v>26.8445</v>
      </c>
      <c r="U38" s="78"/>
      <c r="V38" s="79">
        <f>MAX(V8:V34)</f>
        <v>8.7243999999999993</v>
      </c>
      <c r="W38" s="78"/>
      <c r="X38" s="79">
        <f>MAX(X8:X34)</f>
        <v>8.1003000000000007</v>
      </c>
      <c r="Y38" s="78"/>
      <c r="Z38" s="79">
        <f>MAX(Z8:Z34)</f>
        <v>8.1698000000000004</v>
      </c>
      <c r="AA38" s="80"/>
    </row>
    <row r="39" spans="1:27" x14ac:dyDescent="0.3">
      <c r="A39" s="112" t="s">
        <v>433</v>
      </c>
    </row>
    <row r="40" spans="1:27" x14ac:dyDescent="0.3">
      <c r="A40" s="14" t="s">
        <v>340</v>
      </c>
    </row>
  </sheetData>
  <sheetProtection algorithmName="SHA-512" hashValue="gwaZ5hXbfBMyFIGRs8M5RKMSn0bLhuNKgmsRqKFSKEiigZkPxZxoWkc7LnCBhQc29go/IsR1pwgjoJxQcDFZGg==" saltValue="5fDYfrWl69wyAcvz+rfbg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4A457FB-0D2F-4BE0-8375-D5B1BAAB35F3}"/>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77B2F-0B8A-4D79-80FF-6603F4890A13}">
  <sheetPr codeName="Sheet63"/>
  <dimension ref="A1:AA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1674</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1585</v>
      </c>
      <c r="B8" s="64">
        <f>VLOOKUP($A8,'Return Data'!$B$7:$R$2700,3,0)</f>
        <v>44174</v>
      </c>
      <c r="C8" s="65">
        <f>VLOOKUP($A8,'Return Data'!$B$7:$R$2700,4,0)</f>
        <v>422.11219999999997</v>
      </c>
      <c r="D8" s="65">
        <f>VLOOKUP($A8,'Return Data'!$B$7:$R$2700,5,0)</f>
        <v>4.6181000000000001</v>
      </c>
      <c r="E8" s="66">
        <f t="shared" ref="E8:E36" si="0">RANK(D8,D$8:D$36,0)</f>
        <v>8</v>
      </c>
      <c r="F8" s="65">
        <f>VLOOKUP($A8,'Return Data'!$B$7:$R$2700,6,0)</f>
        <v>5.0845000000000002</v>
      </c>
      <c r="G8" s="66">
        <f t="shared" ref="G8:G36" si="1">RANK(F8,F$8:F$36,0)</f>
        <v>4</v>
      </c>
      <c r="H8" s="65">
        <f>VLOOKUP($A8,'Return Data'!$B$7:$R$2700,7,0)</f>
        <v>4.2937000000000003</v>
      </c>
      <c r="I8" s="66">
        <f t="shared" ref="I8:I36" si="2">RANK(H8,H$8:H$36,0)</f>
        <v>5</v>
      </c>
      <c r="J8" s="65">
        <f>VLOOKUP($A8,'Return Data'!$B$7:$R$2700,8,0)</f>
        <v>3.6659000000000002</v>
      </c>
      <c r="K8" s="66">
        <f t="shared" ref="K8:K36" si="3">RANK(J8,J$8:J$36,0)</f>
        <v>6</v>
      </c>
      <c r="L8" s="65">
        <f>VLOOKUP($A8,'Return Data'!$B$7:$R$2700,9,0)</f>
        <v>5.1304999999999996</v>
      </c>
      <c r="M8" s="66">
        <f t="shared" ref="M8:M36" si="4">RANK(L8,L$8:L$36,0)</f>
        <v>5</v>
      </c>
      <c r="N8" s="65">
        <f>VLOOKUP($A8,'Return Data'!$B$7:$R$2700,10,0)</f>
        <v>5.7408999999999999</v>
      </c>
      <c r="O8" s="66">
        <f t="shared" ref="O8:O36" si="5">RANK(N8,N$8:N$36,0)</f>
        <v>4</v>
      </c>
      <c r="P8" s="65">
        <f>VLOOKUP($A8,'Return Data'!$B$7:$R$2700,11,0)</f>
        <v>7.1901999999999999</v>
      </c>
      <c r="Q8" s="66">
        <f t="shared" ref="Q8:Q36" si="6">RANK(P8,P$8:P$36,0)</f>
        <v>3</v>
      </c>
      <c r="R8" s="65">
        <f>VLOOKUP($A8,'Return Data'!$B$7:$R$2700,12,0)</f>
        <v>7.4311999999999996</v>
      </c>
      <c r="S8" s="66">
        <f t="shared" ref="S8:S17" si="7">RANK(R8,R$8:R$36,0)</f>
        <v>2</v>
      </c>
      <c r="T8" s="65">
        <f>VLOOKUP($A8,'Return Data'!$B$7:$R$2700,13,0)</f>
        <v>7.2835999999999999</v>
      </c>
      <c r="U8" s="66">
        <f t="shared" ref="U8:U16" si="8">RANK(T8,T$8:T$36,0)</f>
        <v>2</v>
      </c>
      <c r="V8" s="65">
        <f>VLOOKUP($A8,'Return Data'!$B$7:$R$2700,17,0)</f>
        <v>8.0465999999999998</v>
      </c>
      <c r="W8" s="66">
        <f t="shared" ref="W8:W32" si="9">RANK(V8,V$8:V$36,0)</f>
        <v>3</v>
      </c>
      <c r="X8" s="65">
        <f>VLOOKUP($A8,'Return Data'!$B$7:$R$2700,14,0)</f>
        <v>7.8019999999999996</v>
      </c>
      <c r="Y8" s="66">
        <f t="shared" ref="Y8:Y32" si="10">RANK(X8,X$8:X$36,0)</f>
        <v>3</v>
      </c>
      <c r="Z8" s="65">
        <f>VLOOKUP($A8,'Return Data'!$B$7:$R$2700,16,0)</f>
        <v>8.6033000000000008</v>
      </c>
      <c r="AA8" s="67">
        <f t="shared" ref="AA8:AA36" si="11">RANK(Z8,Z$8:Z$36,0)</f>
        <v>4</v>
      </c>
    </row>
    <row r="9" spans="1:27" x14ac:dyDescent="0.3">
      <c r="A9" s="63" t="s">
        <v>1587</v>
      </c>
      <c r="B9" s="64">
        <f>VLOOKUP($A9,'Return Data'!$B$7:$R$2700,3,0)</f>
        <v>44174</v>
      </c>
      <c r="C9" s="65">
        <f>VLOOKUP($A9,'Return Data'!$B$7:$R$2700,4,0)</f>
        <v>11.817</v>
      </c>
      <c r="D9" s="65">
        <f>VLOOKUP($A9,'Return Data'!$B$7:$R$2700,5,0)</f>
        <v>4.0157999999999996</v>
      </c>
      <c r="E9" s="66">
        <f t="shared" si="0"/>
        <v>12</v>
      </c>
      <c r="F9" s="65">
        <f>VLOOKUP($A9,'Return Data'!$B$7:$R$2700,6,0)</f>
        <v>3.3992</v>
      </c>
      <c r="G9" s="66">
        <f t="shared" si="1"/>
        <v>14</v>
      </c>
      <c r="H9" s="65">
        <f>VLOOKUP($A9,'Return Data'!$B$7:$R$2700,7,0)</f>
        <v>3.665</v>
      </c>
      <c r="I9" s="66">
        <f t="shared" si="2"/>
        <v>10</v>
      </c>
      <c r="J9" s="65">
        <f>VLOOKUP($A9,'Return Data'!$B$7:$R$2700,8,0)</f>
        <v>3.38</v>
      </c>
      <c r="K9" s="66">
        <f t="shared" si="3"/>
        <v>7</v>
      </c>
      <c r="L9" s="65">
        <f>VLOOKUP($A9,'Return Data'!$B$7:$R$2700,9,0)</f>
        <v>4.2981999999999996</v>
      </c>
      <c r="M9" s="66">
        <f t="shared" si="4"/>
        <v>8</v>
      </c>
      <c r="N9" s="65">
        <f>VLOOKUP($A9,'Return Data'!$B$7:$R$2700,10,0)</f>
        <v>5.2892000000000001</v>
      </c>
      <c r="O9" s="66">
        <f t="shared" si="5"/>
        <v>5</v>
      </c>
      <c r="P9" s="65">
        <f>VLOOKUP($A9,'Return Data'!$B$7:$R$2700,11,0)</f>
        <v>5.8335999999999997</v>
      </c>
      <c r="Q9" s="66">
        <f t="shared" si="6"/>
        <v>6</v>
      </c>
      <c r="R9" s="65">
        <f>VLOOKUP($A9,'Return Data'!$B$7:$R$2700,12,0)</f>
        <v>6.1242000000000001</v>
      </c>
      <c r="S9" s="66">
        <f t="shared" si="7"/>
        <v>8</v>
      </c>
      <c r="T9" s="65">
        <f>VLOOKUP($A9,'Return Data'!$B$7:$R$2700,13,0)</f>
        <v>6.3156999999999996</v>
      </c>
      <c r="U9" s="66">
        <f t="shared" si="8"/>
        <v>6</v>
      </c>
      <c r="V9" s="65">
        <f>VLOOKUP($A9,'Return Data'!$B$7:$R$2700,17,0)</f>
        <v>7.5464000000000002</v>
      </c>
      <c r="W9" s="66">
        <f t="shared" si="9"/>
        <v>5</v>
      </c>
      <c r="X9" s="65"/>
      <c r="Y9" s="66"/>
      <c r="Z9" s="65">
        <f>VLOOKUP($A9,'Return Data'!$B$7:$R$2700,16,0)</f>
        <v>7.7047999999999996</v>
      </c>
      <c r="AA9" s="67">
        <f t="shared" si="11"/>
        <v>16</v>
      </c>
    </row>
    <row r="10" spans="1:27" x14ac:dyDescent="0.3">
      <c r="A10" s="63" t="s">
        <v>1590</v>
      </c>
      <c r="B10" s="64">
        <f>VLOOKUP($A10,'Return Data'!$B$7:$R$2700,3,0)</f>
        <v>44174</v>
      </c>
      <c r="C10" s="65">
        <f>VLOOKUP($A10,'Return Data'!$B$7:$R$2700,4,0)</f>
        <v>1188.9229</v>
      </c>
      <c r="D10" s="65">
        <f>VLOOKUP($A10,'Return Data'!$B$7:$R$2700,5,0)</f>
        <v>5.2504999999999997</v>
      </c>
      <c r="E10" s="66">
        <f t="shared" si="0"/>
        <v>6</v>
      </c>
      <c r="F10" s="65">
        <f>VLOOKUP($A10,'Return Data'!$B$7:$R$2700,6,0)</f>
        <v>3.8315000000000001</v>
      </c>
      <c r="G10" s="66">
        <f t="shared" si="1"/>
        <v>8</v>
      </c>
      <c r="H10" s="65">
        <f>VLOOKUP($A10,'Return Data'!$B$7:$R$2700,7,0)</f>
        <v>3.4196</v>
      </c>
      <c r="I10" s="66">
        <f t="shared" si="2"/>
        <v>14</v>
      </c>
      <c r="J10" s="65">
        <f>VLOOKUP($A10,'Return Data'!$B$7:$R$2700,8,0)</f>
        <v>2.9215</v>
      </c>
      <c r="K10" s="66">
        <f t="shared" si="3"/>
        <v>11</v>
      </c>
      <c r="L10" s="65">
        <f>VLOOKUP($A10,'Return Data'!$B$7:$R$2700,9,0)</f>
        <v>3.5594000000000001</v>
      </c>
      <c r="M10" s="66">
        <f t="shared" si="4"/>
        <v>17</v>
      </c>
      <c r="N10" s="65">
        <f>VLOOKUP($A10,'Return Data'!$B$7:$R$2700,10,0)</f>
        <v>4.4057000000000004</v>
      </c>
      <c r="O10" s="66">
        <f t="shared" si="5"/>
        <v>14</v>
      </c>
      <c r="P10" s="65">
        <f>VLOOKUP($A10,'Return Data'!$B$7:$R$2700,11,0)</f>
        <v>4.2561999999999998</v>
      </c>
      <c r="Q10" s="66">
        <f t="shared" si="6"/>
        <v>23</v>
      </c>
      <c r="R10" s="65">
        <f>VLOOKUP($A10,'Return Data'!$B$7:$R$2700,12,0)</f>
        <v>5.1797000000000004</v>
      </c>
      <c r="S10" s="66">
        <f t="shared" si="7"/>
        <v>20</v>
      </c>
      <c r="T10" s="65">
        <f>VLOOKUP($A10,'Return Data'!$B$7:$R$2700,13,0)</f>
        <v>5.4409999999999998</v>
      </c>
      <c r="U10" s="66">
        <f t="shared" si="8"/>
        <v>19</v>
      </c>
      <c r="V10" s="65">
        <f>VLOOKUP($A10,'Return Data'!$B$7:$R$2700,17,0)</f>
        <v>6.7</v>
      </c>
      <c r="W10" s="66">
        <f t="shared" si="9"/>
        <v>13</v>
      </c>
      <c r="X10" s="65"/>
      <c r="Y10" s="66"/>
      <c r="Z10" s="65">
        <f>VLOOKUP($A10,'Return Data'!$B$7:$R$2700,16,0)</f>
        <v>7.0907</v>
      </c>
      <c r="AA10" s="67">
        <f t="shared" si="11"/>
        <v>21</v>
      </c>
    </row>
    <row r="11" spans="1:27" x14ac:dyDescent="0.3">
      <c r="A11" s="63" t="s">
        <v>1591</v>
      </c>
      <c r="B11" s="64">
        <f>VLOOKUP($A11,'Return Data'!$B$7:$R$2700,3,0)</f>
        <v>44174</v>
      </c>
      <c r="C11" s="65">
        <f>VLOOKUP($A11,'Return Data'!$B$7:$R$2700,4,0)</f>
        <v>2545.0553</v>
      </c>
      <c r="D11" s="65">
        <f>VLOOKUP($A11,'Return Data'!$B$7:$R$2700,5,0)</f>
        <v>4.0060000000000002</v>
      </c>
      <c r="E11" s="66">
        <f t="shared" si="0"/>
        <v>13</v>
      </c>
      <c r="F11" s="65">
        <f>VLOOKUP($A11,'Return Data'!$B$7:$R$2700,6,0)</f>
        <v>3.2854000000000001</v>
      </c>
      <c r="G11" s="66">
        <f t="shared" si="1"/>
        <v>16</v>
      </c>
      <c r="H11" s="65">
        <f>VLOOKUP($A11,'Return Data'!$B$7:$R$2700,7,0)</f>
        <v>3.3879999999999999</v>
      </c>
      <c r="I11" s="66">
        <f t="shared" si="2"/>
        <v>15</v>
      </c>
      <c r="J11" s="65">
        <f>VLOOKUP($A11,'Return Data'!$B$7:$R$2700,8,0)</f>
        <v>2.6684999999999999</v>
      </c>
      <c r="K11" s="66">
        <f t="shared" si="3"/>
        <v>22</v>
      </c>
      <c r="L11" s="65">
        <f>VLOOKUP($A11,'Return Data'!$B$7:$R$2700,9,0)</f>
        <v>3.3538000000000001</v>
      </c>
      <c r="M11" s="66">
        <f t="shared" si="4"/>
        <v>22</v>
      </c>
      <c r="N11" s="65">
        <f>VLOOKUP($A11,'Return Data'!$B$7:$R$2700,10,0)</f>
        <v>3.9946999999999999</v>
      </c>
      <c r="O11" s="66">
        <f t="shared" si="5"/>
        <v>19</v>
      </c>
      <c r="P11" s="65">
        <f>VLOOKUP($A11,'Return Data'!$B$7:$R$2700,11,0)</f>
        <v>4.3638000000000003</v>
      </c>
      <c r="Q11" s="66">
        <f t="shared" si="6"/>
        <v>19</v>
      </c>
      <c r="R11" s="65">
        <f>VLOOKUP($A11,'Return Data'!$B$7:$R$2700,12,0)</f>
        <v>5.1578999999999997</v>
      </c>
      <c r="S11" s="66">
        <f t="shared" si="7"/>
        <v>21</v>
      </c>
      <c r="T11" s="65">
        <f>VLOOKUP($A11,'Return Data'!$B$7:$R$2700,13,0)</f>
        <v>5.3319000000000001</v>
      </c>
      <c r="U11" s="66">
        <f t="shared" si="8"/>
        <v>20</v>
      </c>
      <c r="V11" s="65">
        <f>VLOOKUP($A11,'Return Data'!$B$7:$R$2700,17,0)</f>
        <v>6.6642000000000001</v>
      </c>
      <c r="W11" s="66">
        <f t="shared" si="9"/>
        <v>14</v>
      </c>
      <c r="X11" s="65">
        <f>VLOOKUP($A11,'Return Data'!$B$7:$R$2700,14,0)</f>
        <v>6.9481999999999999</v>
      </c>
      <c r="Y11" s="66">
        <f t="shared" si="10"/>
        <v>10</v>
      </c>
      <c r="Z11" s="65">
        <f>VLOOKUP($A11,'Return Data'!$B$7:$R$2700,16,0)</f>
        <v>8.3209</v>
      </c>
      <c r="AA11" s="67">
        <f t="shared" si="11"/>
        <v>6</v>
      </c>
    </row>
    <row r="12" spans="1:27" x14ac:dyDescent="0.3">
      <c r="A12" s="63" t="s">
        <v>1593</v>
      </c>
      <c r="B12" s="64">
        <f>VLOOKUP($A12,'Return Data'!$B$7:$R$2700,3,0)</f>
        <v>44174</v>
      </c>
      <c r="C12" s="65">
        <f>VLOOKUP($A12,'Return Data'!$B$7:$R$2700,4,0)</f>
        <v>3136.1242999999999</v>
      </c>
      <c r="D12" s="65">
        <f>VLOOKUP($A12,'Return Data'!$B$7:$R$2700,5,0)</f>
        <v>4.4219999999999997</v>
      </c>
      <c r="E12" s="66">
        <f t="shared" si="0"/>
        <v>10</v>
      </c>
      <c r="F12" s="65">
        <f>VLOOKUP($A12,'Return Data'!$B$7:$R$2700,6,0)</f>
        <v>2.9977</v>
      </c>
      <c r="G12" s="66">
        <f t="shared" si="1"/>
        <v>22</v>
      </c>
      <c r="H12" s="65">
        <f>VLOOKUP($A12,'Return Data'!$B$7:$R$2700,7,0)</f>
        <v>3.0640999999999998</v>
      </c>
      <c r="I12" s="66">
        <f t="shared" si="2"/>
        <v>22</v>
      </c>
      <c r="J12" s="65">
        <f>VLOOKUP($A12,'Return Data'!$B$7:$R$2700,8,0)</f>
        <v>2.4746999999999999</v>
      </c>
      <c r="K12" s="66">
        <f t="shared" si="3"/>
        <v>27</v>
      </c>
      <c r="L12" s="65">
        <f>VLOOKUP($A12,'Return Data'!$B$7:$R$2700,9,0)</f>
        <v>3.2753000000000001</v>
      </c>
      <c r="M12" s="66">
        <f t="shared" si="4"/>
        <v>24</v>
      </c>
      <c r="N12" s="65">
        <f>VLOOKUP($A12,'Return Data'!$B$7:$R$2700,10,0)</f>
        <v>3.6231</v>
      </c>
      <c r="O12" s="66">
        <f t="shared" si="5"/>
        <v>24</v>
      </c>
      <c r="P12" s="65">
        <f>VLOOKUP($A12,'Return Data'!$B$7:$R$2700,11,0)</f>
        <v>4.2847999999999997</v>
      </c>
      <c r="Q12" s="66">
        <f t="shared" si="6"/>
        <v>22</v>
      </c>
      <c r="R12" s="65">
        <f>VLOOKUP($A12,'Return Data'!$B$7:$R$2700,12,0)</f>
        <v>5.0343999999999998</v>
      </c>
      <c r="S12" s="66">
        <f t="shared" si="7"/>
        <v>22</v>
      </c>
      <c r="T12" s="65">
        <f>VLOOKUP($A12,'Return Data'!$B$7:$R$2700,13,0)</f>
        <v>5.2766000000000002</v>
      </c>
      <c r="U12" s="66">
        <f t="shared" si="8"/>
        <v>21</v>
      </c>
      <c r="V12" s="65">
        <f>VLOOKUP($A12,'Return Data'!$B$7:$R$2700,17,0)</f>
        <v>6.2325999999999997</v>
      </c>
      <c r="W12" s="66">
        <f t="shared" si="9"/>
        <v>18</v>
      </c>
      <c r="X12" s="65">
        <f>VLOOKUP($A12,'Return Data'!$B$7:$R$2700,14,0)</f>
        <v>6.3807999999999998</v>
      </c>
      <c r="Y12" s="66">
        <f t="shared" si="10"/>
        <v>14</v>
      </c>
      <c r="Z12" s="65">
        <f>VLOOKUP($A12,'Return Data'!$B$7:$R$2700,16,0)</f>
        <v>7.6515000000000004</v>
      </c>
      <c r="AA12" s="67">
        <f t="shared" si="11"/>
        <v>17</v>
      </c>
    </row>
    <row r="13" spans="1:27" x14ac:dyDescent="0.3">
      <c r="A13" s="63" t="s">
        <v>1595</v>
      </c>
      <c r="B13" s="64">
        <f>VLOOKUP($A13,'Return Data'!$B$7:$R$2700,3,0)</f>
        <v>44174</v>
      </c>
      <c r="C13" s="65">
        <f>VLOOKUP($A13,'Return Data'!$B$7:$R$2700,4,0)</f>
        <v>2823.6921000000002</v>
      </c>
      <c r="D13" s="65">
        <f>VLOOKUP($A13,'Return Data'!$B$7:$R$2700,5,0)</f>
        <v>4.6010999999999997</v>
      </c>
      <c r="E13" s="66">
        <f t="shared" si="0"/>
        <v>9</v>
      </c>
      <c r="F13" s="65">
        <f>VLOOKUP($A13,'Return Data'!$B$7:$R$2700,6,0)</f>
        <v>4.7861000000000002</v>
      </c>
      <c r="G13" s="66">
        <f t="shared" si="1"/>
        <v>5</v>
      </c>
      <c r="H13" s="65">
        <f>VLOOKUP($A13,'Return Data'!$B$7:$R$2700,7,0)</f>
        <v>4.0334000000000003</v>
      </c>
      <c r="I13" s="66">
        <f t="shared" si="2"/>
        <v>7</v>
      </c>
      <c r="J13" s="65">
        <f>VLOOKUP($A13,'Return Data'!$B$7:$R$2700,8,0)</f>
        <v>3.0453000000000001</v>
      </c>
      <c r="K13" s="66">
        <f t="shared" si="3"/>
        <v>10</v>
      </c>
      <c r="L13" s="65">
        <f>VLOOKUP($A13,'Return Data'!$B$7:$R$2700,9,0)</f>
        <v>3.6347</v>
      </c>
      <c r="M13" s="66">
        <f t="shared" si="4"/>
        <v>16</v>
      </c>
      <c r="N13" s="65">
        <f>VLOOKUP($A13,'Return Data'!$B$7:$R$2700,10,0)</f>
        <v>4.2164000000000001</v>
      </c>
      <c r="O13" s="66">
        <f t="shared" si="5"/>
        <v>16</v>
      </c>
      <c r="P13" s="65">
        <f>VLOOKUP($A13,'Return Data'!$B$7:$R$2700,11,0)</f>
        <v>4.3973000000000004</v>
      </c>
      <c r="Q13" s="66">
        <f t="shared" si="6"/>
        <v>18</v>
      </c>
      <c r="R13" s="65">
        <f>VLOOKUP($A13,'Return Data'!$B$7:$R$2700,12,0)</f>
        <v>5.2972000000000001</v>
      </c>
      <c r="S13" s="66">
        <f t="shared" si="7"/>
        <v>19</v>
      </c>
      <c r="T13" s="65">
        <f>VLOOKUP($A13,'Return Data'!$B$7:$R$2700,13,0)</f>
        <v>5.5593000000000004</v>
      </c>
      <c r="U13" s="66">
        <f t="shared" si="8"/>
        <v>18</v>
      </c>
      <c r="V13" s="65">
        <f>VLOOKUP($A13,'Return Data'!$B$7:$R$2700,17,0)</f>
        <v>6.3453999999999997</v>
      </c>
      <c r="W13" s="66">
        <f t="shared" si="9"/>
        <v>16</v>
      </c>
      <c r="X13" s="65">
        <f>VLOOKUP($A13,'Return Data'!$B$7:$R$2700,14,0)</f>
        <v>6.4668000000000001</v>
      </c>
      <c r="Y13" s="66">
        <f t="shared" si="10"/>
        <v>12</v>
      </c>
      <c r="Z13" s="65">
        <f>VLOOKUP($A13,'Return Data'!$B$7:$R$2700,16,0)</f>
        <v>7.7645999999999997</v>
      </c>
      <c r="AA13" s="67">
        <f t="shared" si="11"/>
        <v>14</v>
      </c>
    </row>
    <row r="14" spans="1:27" x14ac:dyDescent="0.3">
      <c r="A14" s="63" t="s">
        <v>1597</v>
      </c>
      <c r="B14" s="64">
        <f>VLOOKUP($A14,'Return Data'!$B$7:$R$2700,3,0)</f>
        <v>44174</v>
      </c>
      <c r="C14" s="65">
        <f>VLOOKUP($A14,'Return Data'!$B$7:$R$2700,4,0)</f>
        <v>2293.9416999999999</v>
      </c>
      <c r="D14" s="65">
        <f>VLOOKUP($A14,'Return Data'!$B$7:$R$2700,5,0)</f>
        <v>-1.6993</v>
      </c>
      <c r="E14" s="66">
        <f t="shared" si="0"/>
        <v>29</v>
      </c>
      <c r="F14" s="65">
        <f>VLOOKUP($A14,'Return Data'!$B$7:$R$2700,6,0)</f>
        <v>2.1518999999999999</v>
      </c>
      <c r="G14" s="66">
        <f t="shared" si="1"/>
        <v>28</v>
      </c>
      <c r="H14" s="65">
        <f>VLOOKUP($A14,'Return Data'!$B$7:$R$2700,7,0)</f>
        <v>2.6415000000000002</v>
      </c>
      <c r="I14" s="66">
        <f t="shared" si="2"/>
        <v>27</v>
      </c>
      <c r="J14" s="65">
        <f>VLOOKUP($A14,'Return Data'!$B$7:$R$2700,8,0)</f>
        <v>2.0339</v>
      </c>
      <c r="K14" s="66">
        <f t="shared" si="3"/>
        <v>28</v>
      </c>
      <c r="L14" s="65">
        <f>VLOOKUP($A14,'Return Data'!$B$7:$R$2700,9,0)</f>
        <v>2.8058000000000001</v>
      </c>
      <c r="M14" s="66">
        <f t="shared" si="4"/>
        <v>26</v>
      </c>
      <c r="N14" s="65">
        <f>VLOOKUP($A14,'Return Data'!$B$7:$R$2700,10,0)</f>
        <v>3.2759</v>
      </c>
      <c r="O14" s="66">
        <f t="shared" si="5"/>
        <v>26</v>
      </c>
      <c r="P14" s="65">
        <f>VLOOKUP($A14,'Return Data'!$B$7:$R$2700,11,0)</f>
        <v>3.7850000000000001</v>
      </c>
      <c r="Q14" s="66">
        <f t="shared" si="6"/>
        <v>27</v>
      </c>
      <c r="R14" s="65">
        <f>VLOOKUP($A14,'Return Data'!$B$7:$R$2700,12,0)</f>
        <v>4.4932999999999996</v>
      </c>
      <c r="S14" s="66">
        <f t="shared" si="7"/>
        <v>25</v>
      </c>
      <c r="T14" s="65">
        <f>VLOOKUP($A14,'Return Data'!$B$7:$R$2700,13,0)</f>
        <v>4.7066999999999997</v>
      </c>
      <c r="U14" s="66">
        <f t="shared" si="8"/>
        <v>23</v>
      </c>
      <c r="V14" s="65">
        <f>VLOOKUP($A14,'Return Data'!$B$7:$R$2700,17,0)</f>
        <v>5.9893000000000001</v>
      </c>
      <c r="W14" s="66">
        <f t="shared" si="9"/>
        <v>19</v>
      </c>
      <c r="X14" s="65">
        <f>VLOOKUP($A14,'Return Data'!$B$7:$R$2700,14,0)</f>
        <v>6.3925999999999998</v>
      </c>
      <c r="Y14" s="66">
        <f t="shared" si="10"/>
        <v>13</v>
      </c>
      <c r="Z14" s="65">
        <f>VLOOKUP($A14,'Return Data'!$B$7:$R$2700,16,0)</f>
        <v>7.758</v>
      </c>
      <c r="AA14" s="67">
        <f t="shared" si="11"/>
        <v>15</v>
      </c>
    </row>
    <row r="15" spans="1:27" x14ac:dyDescent="0.3">
      <c r="A15" s="63" t="s">
        <v>1602</v>
      </c>
      <c r="B15" s="64">
        <f>VLOOKUP($A15,'Return Data'!$B$7:$R$2700,3,0)</f>
        <v>44174</v>
      </c>
      <c r="C15" s="65">
        <f>VLOOKUP($A15,'Return Data'!$B$7:$R$2700,4,0)</f>
        <v>29.286300000000001</v>
      </c>
      <c r="D15" s="65">
        <f>VLOOKUP($A15,'Return Data'!$B$7:$R$2700,5,0)</f>
        <v>7.3547000000000002</v>
      </c>
      <c r="E15" s="66">
        <f t="shared" si="0"/>
        <v>2</v>
      </c>
      <c r="F15" s="65">
        <f>VLOOKUP($A15,'Return Data'!$B$7:$R$2700,6,0)</f>
        <v>6.8612000000000002</v>
      </c>
      <c r="G15" s="66">
        <f t="shared" si="1"/>
        <v>1</v>
      </c>
      <c r="H15" s="65">
        <f>VLOOKUP($A15,'Return Data'!$B$7:$R$2700,7,0)</f>
        <v>6.8994999999999997</v>
      </c>
      <c r="I15" s="66">
        <f t="shared" si="2"/>
        <v>1</v>
      </c>
      <c r="J15" s="65">
        <f>VLOOKUP($A15,'Return Data'!$B$7:$R$2700,8,0)</f>
        <v>6.5507</v>
      </c>
      <c r="K15" s="66">
        <f t="shared" si="3"/>
        <v>1</v>
      </c>
      <c r="L15" s="65">
        <f>VLOOKUP($A15,'Return Data'!$B$7:$R$2700,9,0)</f>
        <v>6.3391999999999999</v>
      </c>
      <c r="M15" s="66">
        <f t="shared" si="4"/>
        <v>2</v>
      </c>
      <c r="N15" s="65">
        <f>VLOOKUP($A15,'Return Data'!$B$7:$R$2700,10,0)</f>
        <v>7.7180999999999997</v>
      </c>
      <c r="O15" s="66">
        <f t="shared" si="5"/>
        <v>1</v>
      </c>
      <c r="P15" s="65">
        <f>VLOOKUP($A15,'Return Data'!$B$7:$R$2700,11,0)</f>
        <v>9.1433999999999997</v>
      </c>
      <c r="Q15" s="66">
        <f t="shared" si="6"/>
        <v>1</v>
      </c>
      <c r="R15" s="65">
        <f>VLOOKUP($A15,'Return Data'!$B$7:$R$2700,12,0)</f>
        <v>8.5372000000000003</v>
      </c>
      <c r="S15" s="66">
        <f t="shared" si="7"/>
        <v>1</v>
      </c>
      <c r="T15" s="65">
        <f>VLOOKUP($A15,'Return Data'!$B$7:$R$2700,13,0)</f>
        <v>4.3246000000000002</v>
      </c>
      <c r="U15" s="66">
        <f t="shared" si="8"/>
        <v>25</v>
      </c>
      <c r="V15" s="65">
        <f>VLOOKUP($A15,'Return Data'!$B$7:$R$2700,17,0)</f>
        <v>6.9903000000000004</v>
      </c>
      <c r="W15" s="66">
        <f t="shared" si="9"/>
        <v>11</v>
      </c>
      <c r="X15" s="65">
        <f>VLOOKUP($A15,'Return Data'!$B$7:$R$2700,14,0)</f>
        <v>7.4420000000000002</v>
      </c>
      <c r="Y15" s="66">
        <f t="shared" si="10"/>
        <v>6</v>
      </c>
      <c r="Z15" s="65">
        <f>VLOOKUP($A15,'Return Data'!$B$7:$R$2700,16,0)</f>
        <v>8.8282000000000007</v>
      </c>
      <c r="AA15" s="67">
        <f t="shared" si="11"/>
        <v>3</v>
      </c>
    </row>
    <row r="16" spans="1:27" x14ac:dyDescent="0.3">
      <c r="A16" s="63" t="s">
        <v>1603</v>
      </c>
      <c r="B16" s="64">
        <f>VLOOKUP($A16,'Return Data'!$B$7:$R$2700,3,0)</f>
        <v>44174</v>
      </c>
      <c r="C16" s="65">
        <f>VLOOKUP($A16,'Return Data'!$B$7:$R$2700,4,0)</f>
        <v>11.8012</v>
      </c>
      <c r="D16" s="65">
        <f>VLOOKUP($A16,'Return Data'!$B$7:$R$2700,5,0)</f>
        <v>1.2372000000000001</v>
      </c>
      <c r="E16" s="66">
        <f t="shared" si="0"/>
        <v>25</v>
      </c>
      <c r="F16" s="65">
        <f>VLOOKUP($A16,'Return Data'!$B$7:$R$2700,6,0)</f>
        <v>3.0323000000000002</v>
      </c>
      <c r="G16" s="66">
        <f t="shared" si="1"/>
        <v>21</v>
      </c>
      <c r="H16" s="65">
        <f>VLOOKUP($A16,'Return Data'!$B$7:$R$2700,7,0)</f>
        <v>3.4929000000000001</v>
      </c>
      <c r="I16" s="66">
        <f t="shared" si="2"/>
        <v>12</v>
      </c>
      <c r="J16" s="65">
        <f>VLOOKUP($A16,'Return Data'!$B$7:$R$2700,8,0)</f>
        <v>2.8087</v>
      </c>
      <c r="K16" s="66">
        <f t="shared" si="3"/>
        <v>15</v>
      </c>
      <c r="L16" s="65">
        <f>VLOOKUP($A16,'Return Data'!$B$7:$R$2700,9,0)</f>
        <v>4.1586999999999996</v>
      </c>
      <c r="M16" s="66">
        <f t="shared" si="4"/>
        <v>9</v>
      </c>
      <c r="N16" s="65">
        <f>VLOOKUP($A16,'Return Data'!$B$7:$R$2700,10,0)</f>
        <v>5</v>
      </c>
      <c r="O16" s="66">
        <f t="shared" si="5"/>
        <v>8</v>
      </c>
      <c r="P16" s="65">
        <f>VLOOKUP($A16,'Return Data'!$B$7:$R$2700,11,0)</f>
        <v>6.0137</v>
      </c>
      <c r="Q16" s="66">
        <f t="shared" si="6"/>
        <v>4</v>
      </c>
      <c r="R16" s="65">
        <f>VLOOKUP($A16,'Return Data'!$B$7:$R$2700,12,0)</f>
        <v>6.9524999999999997</v>
      </c>
      <c r="S16" s="66">
        <f t="shared" si="7"/>
        <v>4</v>
      </c>
      <c r="T16" s="65">
        <f>VLOOKUP($A16,'Return Data'!$B$7:$R$2700,13,0)</f>
        <v>6.8230000000000004</v>
      </c>
      <c r="U16" s="66">
        <f t="shared" si="8"/>
        <v>3</v>
      </c>
      <c r="V16" s="65">
        <f>VLOOKUP($A16,'Return Data'!$B$7:$R$2700,17,0)</f>
        <v>7.5755999999999997</v>
      </c>
      <c r="W16" s="66">
        <f t="shared" si="9"/>
        <v>4</v>
      </c>
      <c r="X16" s="65"/>
      <c r="Y16" s="66"/>
      <c r="Z16" s="65">
        <f>VLOOKUP($A16,'Return Data'!$B$7:$R$2700,16,0)</f>
        <v>7.7784000000000004</v>
      </c>
      <c r="AA16" s="67">
        <f t="shared" si="11"/>
        <v>13</v>
      </c>
    </row>
    <row r="17" spans="1:27" x14ac:dyDescent="0.3">
      <c r="A17" s="63" t="s">
        <v>1605</v>
      </c>
      <c r="B17" s="64">
        <f>VLOOKUP($A17,'Return Data'!$B$7:$R$2700,3,0)</f>
        <v>44174</v>
      </c>
      <c r="C17" s="65">
        <f>VLOOKUP($A17,'Return Data'!$B$7:$R$2700,4,0)</f>
        <v>1049.5254</v>
      </c>
      <c r="D17" s="65">
        <f>VLOOKUP($A17,'Return Data'!$B$7:$R$2700,5,0)</f>
        <v>5.2869999999999999</v>
      </c>
      <c r="E17" s="66">
        <f t="shared" si="0"/>
        <v>5</v>
      </c>
      <c r="F17" s="65">
        <f>VLOOKUP($A17,'Return Data'!$B$7:$R$2700,6,0)</f>
        <v>4.0330000000000004</v>
      </c>
      <c r="G17" s="66">
        <f t="shared" si="1"/>
        <v>7</v>
      </c>
      <c r="H17" s="65">
        <f>VLOOKUP($A17,'Return Data'!$B$7:$R$2700,7,0)</f>
        <v>3.1816</v>
      </c>
      <c r="I17" s="66">
        <f t="shared" si="2"/>
        <v>20</v>
      </c>
      <c r="J17" s="65">
        <f>VLOOKUP($A17,'Return Data'!$B$7:$R$2700,8,0)</f>
        <v>2.6732</v>
      </c>
      <c r="K17" s="66">
        <f t="shared" si="3"/>
        <v>21</v>
      </c>
      <c r="L17" s="65">
        <f>VLOOKUP($A17,'Return Data'!$B$7:$R$2700,9,0)</f>
        <v>3.5535999999999999</v>
      </c>
      <c r="M17" s="66">
        <f t="shared" si="4"/>
        <v>18</v>
      </c>
      <c r="N17" s="65">
        <f>VLOOKUP($A17,'Return Data'!$B$7:$R$2700,10,0)</f>
        <v>4.2020999999999997</v>
      </c>
      <c r="O17" s="66">
        <f t="shared" si="5"/>
        <v>17</v>
      </c>
      <c r="P17" s="65">
        <f>VLOOKUP($A17,'Return Data'!$B$7:$R$2700,11,0)</f>
        <v>4.7526999999999999</v>
      </c>
      <c r="Q17" s="66">
        <f t="shared" si="6"/>
        <v>15</v>
      </c>
      <c r="R17" s="65">
        <f>VLOOKUP($A17,'Return Data'!$B$7:$R$2700,12,0)</f>
        <v>5.5949999999999998</v>
      </c>
      <c r="S17" s="66">
        <f t="shared" si="7"/>
        <v>15</v>
      </c>
      <c r="T17" s="65"/>
      <c r="U17" s="66"/>
      <c r="V17" s="65"/>
      <c r="W17" s="66"/>
      <c r="X17" s="65"/>
      <c r="Y17" s="66"/>
      <c r="Z17" s="65">
        <f>VLOOKUP($A17,'Return Data'!$B$7:$R$2700,16,0)</f>
        <v>5.7386999999999997</v>
      </c>
      <c r="AA17" s="67">
        <f t="shared" si="11"/>
        <v>25</v>
      </c>
    </row>
    <row r="18" spans="1:27" x14ac:dyDescent="0.3">
      <c r="A18" s="63" t="s">
        <v>1608</v>
      </c>
      <c r="B18" s="64">
        <f>VLOOKUP($A18,'Return Data'!$B$7:$R$2700,3,0)</f>
        <v>44174</v>
      </c>
      <c r="C18" s="65">
        <f>VLOOKUP($A18,'Return Data'!$B$7:$R$2700,4,0)</f>
        <v>22.568200000000001</v>
      </c>
      <c r="D18" s="65">
        <f>VLOOKUP($A18,'Return Data'!$B$7:$R$2700,5,0)</f>
        <v>10.8393</v>
      </c>
      <c r="E18" s="66">
        <f t="shared" si="0"/>
        <v>1</v>
      </c>
      <c r="F18" s="65">
        <f>VLOOKUP($A18,'Return Data'!$B$7:$R$2700,6,0)</f>
        <v>6.2481999999999998</v>
      </c>
      <c r="G18" s="66">
        <f t="shared" si="1"/>
        <v>2</v>
      </c>
      <c r="H18" s="65">
        <f>VLOOKUP($A18,'Return Data'!$B$7:$R$2700,7,0)</f>
        <v>5.4584000000000001</v>
      </c>
      <c r="I18" s="66">
        <f t="shared" si="2"/>
        <v>3</v>
      </c>
      <c r="J18" s="65">
        <f>VLOOKUP($A18,'Return Data'!$B$7:$R$2700,8,0)</f>
        <v>4.1422999999999996</v>
      </c>
      <c r="K18" s="66">
        <f t="shared" si="3"/>
        <v>4</v>
      </c>
      <c r="L18" s="65">
        <f>VLOOKUP($A18,'Return Data'!$B$7:$R$2700,9,0)</f>
        <v>5.2572999999999999</v>
      </c>
      <c r="M18" s="66">
        <f t="shared" si="4"/>
        <v>4</v>
      </c>
      <c r="N18" s="65">
        <f>VLOOKUP($A18,'Return Data'!$B$7:$R$2700,10,0)</f>
        <v>6.1260000000000003</v>
      </c>
      <c r="O18" s="66">
        <f t="shared" si="5"/>
        <v>3</v>
      </c>
      <c r="P18" s="65">
        <f>VLOOKUP($A18,'Return Data'!$B$7:$R$2700,11,0)</f>
        <v>7.4916999999999998</v>
      </c>
      <c r="Q18" s="66">
        <f t="shared" si="6"/>
        <v>2</v>
      </c>
      <c r="R18" s="65">
        <f>VLOOKUP($A18,'Return Data'!$B$7:$R$2700,12,0)</f>
        <v>7.0743</v>
      </c>
      <c r="S18" s="66">
        <f t="shared" ref="S18:S36" si="12">RANK(R18,R$8:R$36,0)</f>
        <v>3</v>
      </c>
      <c r="T18" s="65">
        <f>VLOOKUP($A18,'Return Data'!$B$7:$R$2700,13,0)</f>
        <v>7.3962000000000003</v>
      </c>
      <c r="U18" s="66">
        <f t="shared" ref="U18:U26" si="13">RANK(T18,T$8:T$36,0)</f>
        <v>1</v>
      </c>
      <c r="V18" s="65">
        <f>VLOOKUP($A18,'Return Data'!$B$7:$R$2700,17,0)</f>
        <v>8.2833000000000006</v>
      </c>
      <c r="W18" s="66">
        <f t="shared" si="9"/>
        <v>2</v>
      </c>
      <c r="X18" s="65">
        <f>VLOOKUP($A18,'Return Data'!$B$7:$R$2700,14,0)</f>
        <v>8.0739999999999998</v>
      </c>
      <c r="Y18" s="66">
        <f t="shared" si="10"/>
        <v>2</v>
      </c>
      <c r="Z18" s="65">
        <f>VLOOKUP($A18,'Return Data'!$B$7:$R$2700,16,0)</f>
        <v>8.9956999999999994</v>
      </c>
      <c r="AA18" s="67">
        <f t="shared" si="11"/>
        <v>2</v>
      </c>
    </row>
    <row r="19" spans="1:27" x14ac:dyDescent="0.3">
      <c r="A19" s="63" t="s">
        <v>1610</v>
      </c>
      <c r="B19" s="64">
        <f>VLOOKUP($A19,'Return Data'!$B$7:$R$2700,3,0)</f>
        <v>44174</v>
      </c>
      <c r="C19" s="65">
        <f>VLOOKUP($A19,'Return Data'!$B$7:$R$2700,4,0)</f>
        <v>2241.152</v>
      </c>
      <c r="D19" s="65">
        <f>VLOOKUP($A19,'Return Data'!$B$7:$R$2700,5,0)</f>
        <v>4.0525000000000002</v>
      </c>
      <c r="E19" s="66">
        <f t="shared" si="0"/>
        <v>11</v>
      </c>
      <c r="F19" s="65">
        <f>VLOOKUP($A19,'Return Data'!$B$7:$R$2700,6,0)</f>
        <v>3.4712999999999998</v>
      </c>
      <c r="G19" s="66">
        <f t="shared" si="1"/>
        <v>13</v>
      </c>
      <c r="H19" s="65">
        <f>VLOOKUP($A19,'Return Data'!$B$7:$R$2700,7,0)</f>
        <v>4.5606999999999998</v>
      </c>
      <c r="I19" s="66">
        <f t="shared" si="2"/>
        <v>4</v>
      </c>
      <c r="J19" s="65">
        <f>VLOOKUP($A19,'Return Data'!$B$7:$R$2700,8,0)</f>
        <v>4.2866999999999997</v>
      </c>
      <c r="K19" s="66">
        <f t="shared" si="3"/>
        <v>3</v>
      </c>
      <c r="L19" s="65">
        <f>VLOOKUP($A19,'Return Data'!$B$7:$R$2700,9,0)</f>
        <v>5.6197999999999997</v>
      </c>
      <c r="M19" s="66">
        <f t="shared" si="4"/>
        <v>3</v>
      </c>
      <c r="N19" s="65">
        <f>VLOOKUP($A19,'Return Data'!$B$7:$R$2700,10,0)</f>
        <v>5.2298999999999998</v>
      </c>
      <c r="O19" s="66">
        <f t="shared" si="5"/>
        <v>6</v>
      </c>
      <c r="P19" s="65">
        <f>VLOOKUP($A19,'Return Data'!$B$7:$R$2700,11,0)</f>
        <v>5.8536000000000001</v>
      </c>
      <c r="Q19" s="66">
        <f t="shared" si="6"/>
        <v>5</v>
      </c>
      <c r="R19" s="65">
        <f>VLOOKUP($A19,'Return Data'!$B$7:$R$2700,12,0)</f>
        <v>5.4339000000000004</v>
      </c>
      <c r="S19" s="66">
        <f t="shared" si="12"/>
        <v>18</v>
      </c>
      <c r="T19" s="65">
        <f>VLOOKUP($A19,'Return Data'!$B$7:$R$2700,13,0)</f>
        <v>5.6416000000000004</v>
      </c>
      <c r="U19" s="66">
        <f t="shared" si="13"/>
        <v>17</v>
      </c>
      <c r="V19" s="65">
        <f>VLOOKUP($A19,'Return Data'!$B$7:$R$2700,17,0)</f>
        <v>6.6086</v>
      </c>
      <c r="W19" s="66">
        <f t="shared" si="9"/>
        <v>15</v>
      </c>
      <c r="X19" s="65">
        <f>VLOOKUP($A19,'Return Data'!$B$7:$R$2700,14,0)</f>
        <v>6.8186</v>
      </c>
      <c r="Y19" s="66">
        <f t="shared" si="10"/>
        <v>11</v>
      </c>
      <c r="Z19" s="65">
        <f>VLOOKUP($A19,'Return Data'!$B$7:$R$2700,16,0)</f>
        <v>7.8863000000000003</v>
      </c>
      <c r="AA19" s="67">
        <f t="shared" si="11"/>
        <v>11</v>
      </c>
    </row>
    <row r="20" spans="1:27" x14ac:dyDescent="0.3">
      <c r="A20" s="63" t="s">
        <v>1611</v>
      </c>
      <c r="B20" s="64">
        <f>VLOOKUP($A20,'Return Data'!$B$7:$R$2700,3,0)</f>
        <v>44174</v>
      </c>
      <c r="C20" s="65">
        <f>VLOOKUP($A20,'Return Data'!$B$7:$R$2700,4,0)</f>
        <v>11.8535</v>
      </c>
      <c r="D20" s="65">
        <f>VLOOKUP($A20,'Return Data'!$B$7:$R$2700,5,0)</f>
        <v>2.7715000000000001</v>
      </c>
      <c r="E20" s="66">
        <f t="shared" si="0"/>
        <v>22</v>
      </c>
      <c r="F20" s="65">
        <f>VLOOKUP($A20,'Return Data'!$B$7:$R$2700,6,0)</f>
        <v>3.3271000000000002</v>
      </c>
      <c r="G20" s="66">
        <f t="shared" si="1"/>
        <v>15</v>
      </c>
      <c r="H20" s="65">
        <f>VLOOKUP($A20,'Return Data'!$B$7:$R$2700,7,0)</f>
        <v>2.9489999999999998</v>
      </c>
      <c r="I20" s="66">
        <f t="shared" si="2"/>
        <v>23</v>
      </c>
      <c r="J20" s="65">
        <f>VLOOKUP($A20,'Return Data'!$B$7:$R$2700,8,0)</f>
        <v>2.5318000000000001</v>
      </c>
      <c r="K20" s="66">
        <f t="shared" si="3"/>
        <v>25</v>
      </c>
      <c r="L20" s="65">
        <f>VLOOKUP($A20,'Return Data'!$B$7:$R$2700,9,0)</f>
        <v>3.3553999999999999</v>
      </c>
      <c r="M20" s="66">
        <f t="shared" si="4"/>
        <v>21</v>
      </c>
      <c r="N20" s="65">
        <f>VLOOKUP($A20,'Return Data'!$B$7:$R$2700,10,0)</f>
        <v>3.9502000000000002</v>
      </c>
      <c r="O20" s="66">
        <f t="shared" si="5"/>
        <v>20</v>
      </c>
      <c r="P20" s="65">
        <f>VLOOKUP($A20,'Return Data'!$B$7:$R$2700,11,0)</f>
        <v>4.4219999999999997</v>
      </c>
      <c r="Q20" s="66">
        <f t="shared" si="6"/>
        <v>17</v>
      </c>
      <c r="R20" s="65">
        <f>VLOOKUP($A20,'Return Data'!$B$7:$R$2700,12,0)</f>
        <v>5.7500999999999998</v>
      </c>
      <c r="S20" s="66">
        <f t="shared" si="12"/>
        <v>12</v>
      </c>
      <c r="T20" s="65">
        <f>VLOOKUP($A20,'Return Data'!$B$7:$R$2700,13,0)</f>
        <v>5.9321000000000002</v>
      </c>
      <c r="U20" s="66">
        <f t="shared" si="13"/>
        <v>9</v>
      </c>
      <c r="V20" s="65">
        <f>VLOOKUP($A20,'Return Data'!$B$7:$R$2700,17,0)</f>
        <v>7.1529999999999996</v>
      </c>
      <c r="W20" s="66">
        <f t="shared" si="9"/>
        <v>8</v>
      </c>
      <c r="X20" s="65"/>
      <c r="Y20" s="66"/>
      <c r="Z20" s="65">
        <f>VLOOKUP($A20,'Return Data'!$B$7:$R$2700,16,0)</f>
        <v>7.3506</v>
      </c>
      <c r="AA20" s="67">
        <f t="shared" si="11"/>
        <v>18</v>
      </c>
    </row>
    <row r="21" spans="1:27" x14ac:dyDescent="0.3">
      <c r="A21" s="63" t="s">
        <v>1614</v>
      </c>
      <c r="B21" s="64">
        <f>VLOOKUP($A21,'Return Data'!$B$7:$R$2700,3,0)</f>
        <v>44174</v>
      </c>
      <c r="C21" s="65">
        <f>VLOOKUP($A21,'Return Data'!$B$7:$R$2700,4,0)</f>
        <v>2078.1873000000001</v>
      </c>
      <c r="D21" s="65">
        <f>VLOOKUP($A21,'Return Data'!$B$7:$R$2700,5,0)</f>
        <v>2.8243999999999998</v>
      </c>
      <c r="E21" s="66">
        <f t="shared" si="0"/>
        <v>21</v>
      </c>
      <c r="F21" s="65">
        <f>VLOOKUP($A21,'Return Data'!$B$7:$R$2700,6,0)</f>
        <v>2.6938</v>
      </c>
      <c r="G21" s="66">
        <f t="shared" si="1"/>
        <v>25</v>
      </c>
      <c r="H21" s="65">
        <f>VLOOKUP($A21,'Return Data'!$B$7:$R$2700,7,0)</f>
        <v>2.6755</v>
      </c>
      <c r="I21" s="66">
        <f t="shared" si="2"/>
        <v>26</v>
      </c>
      <c r="J21" s="65">
        <f>VLOOKUP($A21,'Return Data'!$B$7:$R$2700,8,0)</f>
        <v>2.5583999999999998</v>
      </c>
      <c r="K21" s="66">
        <f t="shared" si="3"/>
        <v>24</v>
      </c>
      <c r="L21" s="65">
        <f>VLOOKUP($A21,'Return Data'!$B$7:$R$2700,9,0)</f>
        <v>2.4796999999999998</v>
      </c>
      <c r="M21" s="66">
        <f t="shared" si="4"/>
        <v>28</v>
      </c>
      <c r="N21" s="65">
        <f>VLOOKUP($A21,'Return Data'!$B$7:$R$2700,10,0)</f>
        <v>3.1619999999999999</v>
      </c>
      <c r="O21" s="66">
        <f t="shared" si="5"/>
        <v>27</v>
      </c>
      <c r="P21" s="65">
        <f>VLOOKUP($A21,'Return Data'!$B$7:$R$2700,11,0)</f>
        <v>3.8176000000000001</v>
      </c>
      <c r="Q21" s="66">
        <f t="shared" si="6"/>
        <v>26</v>
      </c>
      <c r="R21" s="65">
        <f>VLOOKUP($A21,'Return Data'!$B$7:$R$2700,12,0)</f>
        <v>5.5938999999999997</v>
      </c>
      <c r="S21" s="66">
        <f t="shared" si="12"/>
        <v>16</v>
      </c>
      <c r="T21" s="65">
        <f>VLOOKUP($A21,'Return Data'!$B$7:$R$2700,13,0)</f>
        <v>5.7237999999999998</v>
      </c>
      <c r="U21" s="66">
        <f t="shared" si="13"/>
        <v>15</v>
      </c>
      <c r="V21" s="65">
        <f>VLOOKUP($A21,'Return Data'!$B$7:$R$2700,17,0)</f>
        <v>6.9725999999999999</v>
      </c>
      <c r="W21" s="66">
        <f t="shared" si="9"/>
        <v>12</v>
      </c>
      <c r="X21" s="65">
        <f>VLOOKUP($A21,'Return Data'!$B$7:$R$2700,14,0)</f>
        <v>7.0590000000000002</v>
      </c>
      <c r="Y21" s="66">
        <f t="shared" si="10"/>
        <v>9</v>
      </c>
      <c r="Z21" s="65">
        <f>VLOOKUP($A21,'Return Data'!$B$7:$R$2700,16,0)</f>
        <v>8.3341999999999992</v>
      </c>
      <c r="AA21" s="67">
        <f t="shared" si="11"/>
        <v>5</v>
      </c>
    </row>
    <row r="22" spans="1:27" x14ac:dyDescent="0.3">
      <c r="A22" s="63" t="s">
        <v>1616</v>
      </c>
      <c r="B22" s="64">
        <f>VLOOKUP($A22,'Return Data'!$B$7:$R$2700,3,0)</f>
        <v>44174</v>
      </c>
      <c r="C22" s="65">
        <f>VLOOKUP($A22,'Return Data'!$B$7:$R$2700,4,0)</f>
        <v>2198.2197000000001</v>
      </c>
      <c r="D22" s="65">
        <f>VLOOKUP($A22,'Return Data'!$B$7:$R$2700,5,0)</f>
        <v>1.2271000000000001</v>
      </c>
      <c r="E22" s="66">
        <f t="shared" si="0"/>
        <v>26</v>
      </c>
      <c r="F22" s="65">
        <f>VLOOKUP($A22,'Return Data'!$B$7:$R$2700,6,0)</f>
        <v>3.1349</v>
      </c>
      <c r="G22" s="66">
        <f t="shared" si="1"/>
        <v>19</v>
      </c>
      <c r="H22" s="65">
        <f>VLOOKUP($A22,'Return Data'!$B$7:$R$2700,7,0)</f>
        <v>3.2023000000000001</v>
      </c>
      <c r="I22" s="66">
        <f t="shared" si="2"/>
        <v>18</v>
      </c>
      <c r="J22" s="65">
        <f>VLOOKUP($A22,'Return Data'!$B$7:$R$2700,8,0)</f>
        <v>2.6880000000000002</v>
      </c>
      <c r="K22" s="66">
        <f t="shared" si="3"/>
        <v>19</v>
      </c>
      <c r="L22" s="65">
        <f>VLOOKUP($A22,'Return Data'!$B$7:$R$2700,9,0)</f>
        <v>3.6438000000000001</v>
      </c>
      <c r="M22" s="66">
        <f t="shared" si="4"/>
        <v>15</v>
      </c>
      <c r="N22" s="65">
        <f>VLOOKUP($A22,'Return Data'!$B$7:$R$2700,10,0)</f>
        <v>4.1534000000000004</v>
      </c>
      <c r="O22" s="66">
        <f t="shared" si="5"/>
        <v>18</v>
      </c>
      <c r="P22" s="65">
        <f>VLOOKUP($A22,'Return Data'!$B$7:$R$2700,11,0)</f>
        <v>4.6795999999999998</v>
      </c>
      <c r="Q22" s="66">
        <f t="shared" si="6"/>
        <v>16</v>
      </c>
      <c r="R22" s="65">
        <f>VLOOKUP($A22,'Return Data'!$B$7:$R$2700,12,0)</f>
        <v>5.7324999999999999</v>
      </c>
      <c r="S22" s="66">
        <f t="shared" si="12"/>
        <v>13</v>
      </c>
      <c r="T22" s="65">
        <f>VLOOKUP($A22,'Return Data'!$B$7:$R$2700,13,0)</f>
        <v>5.8673000000000002</v>
      </c>
      <c r="U22" s="66">
        <f t="shared" si="13"/>
        <v>13</v>
      </c>
      <c r="V22" s="65">
        <f>VLOOKUP($A22,'Return Data'!$B$7:$R$2700,17,0)</f>
        <v>7.1355000000000004</v>
      </c>
      <c r="W22" s="66">
        <f t="shared" si="9"/>
        <v>9</v>
      </c>
      <c r="X22" s="65">
        <f>VLOOKUP($A22,'Return Data'!$B$7:$R$2700,14,0)</f>
        <v>7.2220000000000004</v>
      </c>
      <c r="Y22" s="66">
        <f t="shared" si="10"/>
        <v>7</v>
      </c>
      <c r="Z22" s="65">
        <f>VLOOKUP($A22,'Return Data'!$B$7:$R$2700,16,0)</f>
        <v>8.1587999999999994</v>
      </c>
      <c r="AA22" s="67">
        <f t="shared" si="11"/>
        <v>9</v>
      </c>
    </row>
    <row r="23" spans="1:27" x14ac:dyDescent="0.3">
      <c r="A23" s="63" t="s">
        <v>1620</v>
      </c>
      <c r="B23" s="64">
        <f>VLOOKUP($A23,'Return Data'!$B$7:$R$2700,3,0)</f>
        <v>44174</v>
      </c>
      <c r="C23" s="65">
        <f>VLOOKUP($A23,'Return Data'!$B$7:$R$2700,4,0)</f>
        <v>34.317</v>
      </c>
      <c r="D23" s="65">
        <f>VLOOKUP($A23,'Return Data'!$B$7:$R$2700,5,0)</f>
        <v>2.9784000000000002</v>
      </c>
      <c r="E23" s="66">
        <f t="shared" si="0"/>
        <v>19</v>
      </c>
      <c r="F23" s="65">
        <f>VLOOKUP($A23,'Return Data'!$B$7:$R$2700,6,0)</f>
        <v>3.5116000000000001</v>
      </c>
      <c r="G23" s="66">
        <f t="shared" si="1"/>
        <v>12</v>
      </c>
      <c r="H23" s="65">
        <f>VLOOKUP($A23,'Return Data'!$B$7:$R$2700,7,0)</f>
        <v>3.6644000000000001</v>
      </c>
      <c r="I23" s="66">
        <f t="shared" si="2"/>
        <v>11</v>
      </c>
      <c r="J23" s="65">
        <f>VLOOKUP($A23,'Return Data'!$B$7:$R$2700,8,0)</f>
        <v>3.2481</v>
      </c>
      <c r="K23" s="66">
        <f t="shared" si="3"/>
        <v>9</v>
      </c>
      <c r="L23" s="65">
        <f>VLOOKUP($A23,'Return Data'!$B$7:$R$2700,9,0)</f>
        <v>4.1302000000000003</v>
      </c>
      <c r="M23" s="66">
        <f t="shared" si="4"/>
        <v>10</v>
      </c>
      <c r="N23" s="65">
        <f>VLOOKUP($A23,'Return Data'!$B$7:$R$2700,10,0)</f>
        <v>4.7567000000000004</v>
      </c>
      <c r="O23" s="66">
        <f t="shared" si="5"/>
        <v>9</v>
      </c>
      <c r="P23" s="65">
        <f>VLOOKUP($A23,'Return Data'!$B$7:$R$2700,11,0)</f>
        <v>5.5152999999999999</v>
      </c>
      <c r="Q23" s="66">
        <f t="shared" si="6"/>
        <v>9</v>
      </c>
      <c r="R23" s="65">
        <f>VLOOKUP($A23,'Return Data'!$B$7:$R$2700,12,0)</f>
        <v>6.4138999999999999</v>
      </c>
      <c r="S23" s="66">
        <f t="shared" si="12"/>
        <v>5</v>
      </c>
      <c r="T23" s="65">
        <f>VLOOKUP($A23,'Return Data'!$B$7:$R$2700,13,0)</f>
        <v>6.43</v>
      </c>
      <c r="U23" s="66">
        <f t="shared" si="13"/>
        <v>5</v>
      </c>
      <c r="V23" s="65">
        <f>VLOOKUP($A23,'Return Data'!$B$7:$R$2700,17,0)</f>
        <v>7.4474999999999998</v>
      </c>
      <c r="W23" s="66">
        <f t="shared" si="9"/>
        <v>6</v>
      </c>
      <c r="X23" s="65">
        <f>VLOOKUP($A23,'Return Data'!$B$7:$R$2700,14,0)</f>
        <v>7.4503000000000004</v>
      </c>
      <c r="Y23" s="66">
        <f t="shared" si="10"/>
        <v>5</v>
      </c>
      <c r="Z23" s="65">
        <f>VLOOKUP($A23,'Return Data'!$B$7:$R$2700,16,0)</f>
        <v>8.2499000000000002</v>
      </c>
      <c r="AA23" s="67">
        <f t="shared" si="11"/>
        <v>7</v>
      </c>
    </row>
    <row r="24" spans="1:27" x14ac:dyDescent="0.3">
      <c r="A24" s="63" t="s">
        <v>1622</v>
      </c>
      <c r="B24" s="64">
        <f>VLOOKUP($A24,'Return Data'!$B$7:$R$2700,3,0)</f>
        <v>44174</v>
      </c>
      <c r="C24" s="65">
        <f>VLOOKUP($A24,'Return Data'!$B$7:$R$2700,4,0)</f>
        <v>34.732399999999998</v>
      </c>
      <c r="D24" s="65">
        <f>VLOOKUP($A24,'Return Data'!$B$7:$R$2700,5,0)</f>
        <v>3.1528999999999998</v>
      </c>
      <c r="E24" s="66">
        <f t="shared" si="0"/>
        <v>18</v>
      </c>
      <c r="F24" s="65">
        <f>VLOOKUP($A24,'Return Data'!$B$7:$R$2700,6,0)</f>
        <v>3.133</v>
      </c>
      <c r="G24" s="66">
        <f t="shared" si="1"/>
        <v>20</v>
      </c>
      <c r="H24" s="65">
        <f>VLOOKUP($A24,'Return Data'!$B$7:$R$2700,7,0)</f>
        <v>2.9140999999999999</v>
      </c>
      <c r="I24" s="66">
        <f t="shared" si="2"/>
        <v>24</v>
      </c>
      <c r="J24" s="65">
        <f>VLOOKUP($A24,'Return Data'!$B$7:$R$2700,8,0)</f>
        <v>2.5246</v>
      </c>
      <c r="K24" s="66">
        <f t="shared" si="3"/>
        <v>26</v>
      </c>
      <c r="L24" s="65">
        <f>VLOOKUP($A24,'Return Data'!$B$7:$R$2700,9,0)</f>
        <v>3.3687</v>
      </c>
      <c r="M24" s="66">
        <f t="shared" si="4"/>
        <v>20</v>
      </c>
      <c r="N24" s="65">
        <f>VLOOKUP($A24,'Return Data'!$B$7:$R$2700,10,0)</f>
        <v>3.8369</v>
      </c>
      <c r="O24" s="66">
        <f t="shared" si="5"/>
        <v>22</v>
      </c>
      <c r="P24" s="65">
        <f>VLOOKUP($A24,'Return Data'!$B$7:$R$2700,11,0)</f>
        <v>4.3137999999999996</v>
      </c>
      <c r="Q24" s="66">
        <f t="shared" si="6"/>
        <v>20</v>
      </c>
      <c r="R24" s="65">
        <f>VLOOKUP($A24,'Return Data'!$B$7:$R$2700,12,0)</f>
        <v>5.7816000000000001</v>
      </c>
      <c r="S24" s="66">
        <f t="shared" si="12"/>
        <v>11</v>
      </c>
      <c r="T24" s="65">
        <f>VLOOKUP($A24,'Return Data'!$B$7:$R$2700,13,0)</f>
        <v>5.9139999999999997</v>
      </c>
      <c r="U24" s="66">
        <f t="shared" si="13"/>
        <v>11</v>
      </c>
      <c r="V24" s="65">
        <f>VLOOKUP($A24,'Return Data'!$B$7:$R$2700,17,0)</f>
        <v>7.0313999999999997</v>
      </c>
      <c r="W24" s="66">
        <f t="shared" si="9"/>
        <v>10</v>
      </c>
      <c r="X24" s="65">
        <f>VLOOKUP($A24,'Return Data'!$B$7:$R$2700,14,0)</f>
        <v>7.1595000000000004</v>
      </c>
      <c r="Y24" s="66">
        <f t="shared" si="10"/>
        <v>8</v>
      </c>
      <c r="Z24" s="65">
        <f>VLOOKUP($A24,'Return Data'!$B$7:$R$2700,16,0)</f>
        <v>8.1965000000000003</v>
      </c>
      <c r="AA24" s="67">
        <f t="shared" si="11"/>
        <v>8</v>
      </c>
    </row>
    <row r="25" spans="1:27" x14ac:dyDescent="0.3">
      <c r="A25" s="63" t="s">
        <v>1623</v>
      </c>
      <c r="B25" s="64">
        <f>VLOOKUP($A25,'Return Data'!$B$7:$R$2700,3,0)</f>
        <v>44174</v>
      </c>
      <c r="C25" s="65">
        <f>VLOOKUP($A25,'Return Data'!$B$7:$R$2700,4,0)</f>
        <v>1049.0907</v>
      </c>
      <c r="D25" s="65">
        <f>VLOOKUP($A25,'Return Data'!$B$7:$R$2700,5,0)</f>
        <v>0.65410000000000001</v>
      </c>
      <c r="E25" s="66">
        <f t="shared" si="0"/>
        <v>27</v>
      </c>
      <c r="F25" s="65">
        <f>VLOOKUP($A25,'Return Data'!$B$7:$R$2700,6,0)</f>
        <v>2.3269000000000002</v>
      </c>
      <c r="G25" s="66">
        <f t="shared" si="1"/>
        <v>26</v>
      </c>
      <c r="H25" s="65">
        <f>VLOOKUP($A25,'Return Data'!$B$7:$R$2700,7,0)</f>
        <v>3.0899000000000001</v>
      </c>
      <c r="I25" s="66">
        <f t="shared" si="2"/>
        <v>21</v>
      </c>
      <c r="J25" s="65">
        <f>VLOOKUP($A25,'Return Data'!$B$7:$R$2700,8,0)</f>
        <v>2.7397999999999998</v>
      </c>
      <c r="K25" s="66">
        <f t="shared" si="3"/>
        <v>18</v>
      </c>
      <c r="L25" s="65">
        <f>VLOOKUP($A25,'Return Data'!$B$7:$R$2700,9,0)</f>
        <v>3.4340000000000002</v>
      </c>
      <c r="M25" s="66">
        <f t="shared" si="4"/>
        <v>19</v>
      </c>
      <c r="N25" s="65">
        <f>VLOOKUP($A25,'Return Data'!$B$7:$R$2700,10,0)</f>
        <v>3.8050999999999999</v>
      </c>
      <c r="O25" s="66">
        <f t="shared" si="5"/>
        <v>23</v>
      </c>
      <c r="P25" s="65">
        <f>VLOOKUP($A25,'Return Data'!$B$7:$R$2700,11,0)</f>
        <v>4.2977999999999996</v>
      </c>
      <c r="Q25" s="66">
        <f t="shared" si="6"/>
        <v>21</v>
      </c>
      <c r="R25" s="65">
        <f>VLOOKUP($A25,'Return Data'!$B$7:$R$2700,12,0)</f>
        <v>4.1958000000000002</v>
      </c>
      <c r="S25" s="66">
        <f t="shared" si="12"/>
        <v>26</v>
      </c>
      <c r="T25" s="65"/>
      <c r="U25" s="66"/>
      <c r="V25" s="65"/>
      <c r="W25" s="66"/>
      <c r="X25" s="65"/>
      <c r="Y25" s="66"/>
      <c r="Z25" s="65">
        <f>VLOOKUP($A25,'Return Data'!$B$7:$R$2700,16,0)</f>
        <v>4.7363</v>
      </c>
      <c r="AA25" s="67">
        <f t="shared" si="11"/>
        <v>27</v>
      </c>
    </row>
    <row r="26" spans="1:27" x14ac:dyDescent="0.3">
      <c r="A26" s="63" t="s">
        <v>1625</v>
      </c>
      <c r="B26" s="64">
        <f>VLOOKUP($A26,'Return Data'!$B$7:$R$2700,3,0)</f>
        <v>44174</v>
      </c>
      <c r="C26" s="65">
        <f>VLOOKUP($A26,'Return Data'!$B$7:$R$2700,4,0)</f>
        <v>1076.0396000000001</v>
      </c>
      <c r="D26" s="65">
        <f>VLOOKUP($A26,'Return Data'!$B$7:$R$2700,5,0)</f>
        <v>1.9336</v>
      </c>
      <c r="E26" s="66">
        <f t="shared" si="0"/>
        <v>24</v>
      </c>
      <c r="F26" s="65">
        <f>VLOOKUP($A26,'Return Data'!$B$7:$R$2700,6,0)</f>
        <v>2.9034</v>
      </c>
      <c r="G26" s="66">
        <f t="shared" si="1"/>
        <v>23</v>
      </c>
      <c r="H26" s="65">
        <f>VLOOKUP($A26,'Return Data'!$B$7:$R$2700,7,0)</f>
        <v>3.2604000000000002</v>
      </c>
      <c r="I26" s="66">
        <f t="shared" si="2"/>
        <v>17</v>
      </c>
      <c r="J26" s="65">
        <f>VLOOKUP($A26,'Return Data'!$B$7:$R$2700,8,0)</f>
        <v>2.8816000000000002</v>
      </c>
      <c r="K26" s="66">
        <f t="shared" si="3"/>
        <v>13</v>
      </c>
      <c r="L26" s="65">
        <f>VLOOKUP($A26,'Return Data'!$B$7:$R$2700,9,0)</f>
        <v>3.6962999999999999</v>
      </c>
      <c r="M26" s="66">
        <f t="shared" si="4"/>
        <v>13</v>
      </c>
      <c r="N26" s="65">
        <f>VLOOKUP($A26,'Return Data'!$B$7:$R$2700,10,0)</f>
        <v>4.5441000000000003</v>
      </c>
      <c r="O26" s="66">
        <f t="shared" si="5"/>
        <v>12</v>
      </c>
      <c r="P26" s="65">
        <f>VLOOKUP($A26,'Return Data'!$B$7:$R$2700,11,0)</f>
        <v>5.3106</v>
      </c>
      <c r="Q26" s="66">
        <f t="shared" si="6"/>
        <v>10</v>
      </c>
      <c r="R26" s="65">
        <f>VLOOKUP($A26,'Return Data'!$B$7:$R$2700,12,0)</f>
        <v>6.3010000000000002</v>
      </c>
      <c r="S26" s="66">
        <f t="shared" si="12"/>
        <v>6</v>
      </c>
      <c r="T26" s="65">
        <f>VLOOKUP($A26,'Return Data'!$B$7:$R$2700,13,0)</f>
        <v>6.5343999999999998</v>
      </c>
      <c r="U26" s="66">
        <f t="shared" si="13"/>
        <v>4</v>
      </c>
      <c r="V26" s="65"/>
      <c r="W26" s="66"/>
      <c r="X26" s="65"/>
      <c r="Y26" s="66"/>
      <c r="Z26" s="65">
        <f>VLOOKUP($A26,'Return Data'!$B$7:$R$2700,16,0)</f>
        <v>6.5923999999999996</v>
      </c>
      <c r="AA26" s="67">
        <f t="shared" si="11"/>
        <v>23</v>
      </c>
    </row>
    <row r="27" spans="1:27" x14ac:dyDescent="0.3">
      <c r="A27" s="63" t="s">
        <v>1627</v>
      </c>
      <c r="B27" s="64">
        <f>VLOOKUP($A27,'Return Data'!$B$7:$R$2700,3,0)</f>
        <v>44174</v>
      </c>
      <c r="C27" s="65">
        <f>VLOOKUP($A27,'Return Data'!$B$7:$R$2700,4,0)</f>
        <v>13.818099999999999</v>
      </c>
      <c r="D27" s="65">
        <f>VLOOKUP($A27,'Return Data'!$B$7:$R$2700,5,0)</f>
        <v>6.8691000000000004</v>
      </c>
      <c r="E27" s="66">
        <f t="shared" si="0"/>
        <v>3</v>
      </c>
      <c r="F27" s="65">
        <f>VLOOKUP($A27,'Return Data'!$B$7:$R$2700,6,0)</f>
        <v>2.2724000000000002</v>
      </c>
      <c r="G27" s="66">
        <f t="shared" si="1"/>
        <v>27</v>
      </c>
      <c r="H27" s="65">
        <f>VLOOKUP($A27,'Return Data'!$B$7:$R$2700,7,0)</f>
        <v>2.4161999999999999</v>
      </c>
      <c r="I27" s="66">
        <f t="shared" si="2"/>
        <v>28</v>
      </c>
      <c r="J27" s="65">
        <f>VLOOKUP($A27,'Return Data'!$B$7:$R$2700,8,0)</f>
        <v>2.6819999999999999</v>
      </c>
      <c r="K27" s="66">
        <f t="shared" si="3"/>
        <v>20</v>
      </c>
      <c r="L27" s="65">
        <f>VLOOKUP($A27,'Return Data'!$B$7:$R$2700,9,0)</f>
        <v>3.1779999999999999</v>
      </c>
      <c r="M27" s="66">
        <f t="shared" si="4"/>
        <v>25</v>
      </c>
      <c r="N27" s="65">
        <f>VLOOKUP($A27,'Return Data'!$B$7:$R$2700,10,0)</f>
        <v>3.4575999999999998</v>
      </c>
      <c r="O27" s="66">
        <f t="shared" si="5"/>
        <v>25</v>
      </c>
      <c r="P27" s="65">
        <f>VLOOKUP($A27,'Return Data'!$B$7:$R$2700,11,0)</f>
        <v>3.3372999999999999</v>
      </c>
      <c r="Q27" s="66">
        <f t="shared" si="6"/>
        <v>28</v>
      </c>
      <c r="R27" s="65">
        <f>VLOOKUP($A27,'Return Data'!$B$7:$R$2700,12,0)</f>
        <v>4.1116999999999999</v>
      </c>
      <c r="S27" s="66">
        <f t="shared" si="12"/>
        <v>27</v>
      </c>
      <c r="T27" s="65">
        <f>VLOOKUP($A27,'Return Data'!$B$7:$R$2700,13,0)</f>
        <v>4.4314999999999998</v>
      </c>
      <c r="U27" s="66">
        <f>RANK(T27,T$8:T$36,0)</f>
        <v>24</v>
      </c>
      <c r="V27" s="65">
        <f>VLOOKUP($A27,'Return Data'!$B$7:$R$2700,17,0)</f>
        <v>1.1456</v>
      </c>
      <c r="W27" s="66">
        <f t="shared" si="9"/>
        <v>22</v>
      </c>
      <c r="X27" s="65">
        <f>VLOOKUP($A27,'Return Data'!$B$7:$R$2700,14,0)</f>
        <v>0.75460000000000005</v>
      </c>
      <c r="Y27" s="66">
        <f t="shared" si="10"/>
        <v>18</v>
      </c>
      <c r="Z27" s="65">
        <f>VLOOKUP($A27,'Return Data'!$B$7:$R$2700,16,0)</f>
        <v>4.5532000000000004</v>
      </c>
      <c r="AA27" s="67">
        <f t="shared" si="11"/>
        <v>28</v>
      </c>
    </row>
    <row r="28" spans="1:27" x14ac:dyDescent="0.3">
      <c r="A28" s="63" t="s">
        <v>1630</v>
      </c>
      <c r="B28" s="64">
        <f>VLOOKUP($A28,'Return Data'!$B$7:$R$2700,3,0)</f>
        <v>44174</v>
      </c>
      <c r="C28" s="65">
        <f>VLOOKUP($A28,'Return Data'!$B$7:$R$2700,4,0)</f>
        <v>3198.6089000000002</v>
      </c>
      <c r="D28" s="65">
        <f>VLOOKUP($A28,'Return Data'!$B$7:$R$2700,5,0)</f>
        <v>6.7533000000000003</v>
      </c>
      <c r="E28" s="66">
        <f t="shared" si="0"/>
        <v>4</v>
      </c>
      <c r="F28" s="65">
        <f>VLOOKUP($A28,'Return Data'!$B$7:$R$2700,6,0)</f>
        <v>5.73</v>
      </c>
      <c r="G28" s="66">
        <f t="shared" si="1"/>
        <v>3</v>
      </c>
      <c r="H28" s="65">
        <f>VLOOKUP($A28,'Return Data'!$B$7:$R$2700,7,0)</f>
        <v>5.7202000000000002</v>
      </c>
      <c r="I28" s="66">
        <f t="shared" si="2"/>
        <v>2</v>
      </c>
      <c r="J28" s="65">
        <f>VLOOKUP($A28,'Return Data'!$B$7:$R$2700,8,0)</f>
        <v>5.8289999999999997</v>
      </c>
      <c r="K28" s="66">
        <f t="shared" si="3"/>
        <v>2</v>
      </c>
      <c r="L28" s="65">
        <f>VLOOKUP($A28,'Return Data'!$B$7:$R$2700,9,0)</f>
        <v>7.3762999999999996</v>
      </c>
      <c r="M28" s="66">
        <f t="shared" si="4"/>
        <v>1</v>
      </c>
      <c r="N28" s="65">
        <f>VLOOKUP($A28,'Return Data'!$B$7:$R$2700,10,0)</f>
        <v>7.6219000000000001</v>
      </c>
      <c r="O28" s="66">
        <f t="shared" si="5"/>
        <v>2</v>
      </c>
      <c r="P28" s="65">
        <f>VLOOKUP($A28,'Return Data'!$B$7:$R$2700,11,0)</f>
        <v>5.6464999999999996</v>
      </c>
      <c r="Q28" s="66">
        <f t="shared" si="6"/>
        <v>7</v>
      </c>
      <c r="R28" s="65">
        <f>VLOOKUP($A28,'Return Data'!$B$7:$R$2700,12,0)</f>
        <v>4.8314000000000004</v>
      </c>
      <c r="S28" s="66">
        <f t="shared" si="12"/>
        <v>23</v>
      </c>
      <c r="T28" s="65">
        <f>VLOOKUP($A28,'Return Data'!$B$7:$R$2700,13,0)</f>
        <v>5.9057000000000004</v>
      </c>
      <c r="U28" s="66">
        <f>RANK(T28,T$8:T$36,0)</f>
        <v>12</v>
      </c>
      <c r="V28" s="65">
        <f>VLOOKUP($A28,'Return Data'!$B$7:$R$2700,17,0)</f>
        <v>3.8075000000000001</v>
      </c>
      <c r="W28" s="66">
        <f t="shared" si="9"/>
        <v>21</v>
      </c>
      <c r="X28" s="65">
        <f>VLOOKUP($A28,'Return Data'!$B$7:$R$2700,14,0)</f>
        <v>5.1985000000000001</v>
      </c>
      <c r="Y28" s="66">
        <f t="shared" si="10"/>
        <v>16</v>
      </c>
      <c r="Z28" s="65">
        <f>VLOOKUP($A28,'Return Data'!$B$7:$R$2700,16,0)</f>
        <v>7.1044999999999998</v>
      </c>
      <c r="AA28" s="67">
        <f t="shared" si="11"/>
        <v>20</v>
      </c>
    </row>
    <row r="29" spans="1:27" x14ac:dyDescent="0.3">
      <c r="A29" s="63" t="s">
        <v>1632</v>
      </c>
      <c r="B29" s="64">
        <f>VLOOKUP($A29,'Return Data'!$B$7:$R$2700,3,0)</f>
        <v>44174</v>
      </c>
      <c r="C29" s="65">
        <f>VLOOKUP($A29,'Return Data'!$B$7:$R$2700,4,0)</f>
        <v>27.853300000000001</v>
      </c>
      <c r="D29" s="65">
        <f>VLOOKUP($A29,'Return Data'!$B$7:$R$2700,5,0)</f>
        <v>0</v>
      </c>
      <c r="E29" s="66">
        <f t="shared" si="0"/>
        <v>28</v>
      </c>
      <c r="F29" s="65">
        <f>VLOOKUP($A29,'Return Data'!$B$7:$R$2700,6,0)</f>
        <v>0</v>
      </c>
      <c r="G29" s="66">
        <f t="shared" si="1"/>
        <v>29</v>
      </c>
      <c r="H29" s="65">
        <f>VLOOKUP($A29,'Return Data'!$B$7:$R$2700,7,0)</f>
        <v>0</v>
      </c>
      <c r="I29" s="66">
        <f t="shared" si="2"/>
        <v>29</v>
      </c>
      <c r="J29" s="65">
        <f>VLOOKUP($A29,'Return Data'!$B$7:$R$2700,8,0)</f>
        <v>0</v>
      </c>
      <c r="K29" s="66">
        <f t="shared" si="3"/>
        <v>29</v>
      </c>
      <c r="L29" s="65">
        <f>VLOOKUP($A29,'Return Data'!$B$7:$R$2700,9,0)</f>
        <v>0</v>
      </c>
      <c r="M29" s="66">
        <f t="shared" si="4"/>
        <v>29</v>
      </c>
      <c r="N29" s="65">
        <f>VLOOKUP($A29,'Return Data'!$B$7:$R$2700,10,0)</f>
        <v>-77.103999999999999</v>
      </c>
      <c r="O29" s="66">
        <f t="shared" si="5"/>
        <v>29</v>
      </c>
      <c r="P29" s="65">
        <f>VLOOKUP($A29,'Return Data'!$B$7:$R$2700,11,0)</f>
        <v>-38.341299999999997</v>
      </c>
      <c r="Q29" s="66">
        <f t="shared" si="6"/>
        <v>29</v>
      </c>
      <c r="R29" s="65">
        <f>VLOOKUP($A29,'Return Data'!$B$7:$R$2700,12,0)</f>
        <v>-25.514399999999998</v>
      </c>
      <c r="S29" s="66">
        <f t="shared" si="12"/>
        <v>29</v>
      </c>
      <c r="T29" s="65">
        <f>VLOOKUP($A29,'Return Data'!$B$7:$R$2700,13,0)</f>
        <v>-38.716999999999999</v>
      </c>
      <c r="U29" s="66">
        <f>RANK(T29,T$8:T$36,0)</f>
        <v>27</v>
      </c>
      <c r="V29" s="65"/>
      <c r="W29" s="66"/>
      <c r="X29" s="65"/>
      <c r="Y29" s="66"/>
      <c r="Z29" s="65">
        <f>VLOOKUP($A29,'Return Data'!$B$7:$R$2700,16,0)</f>
        <v>-33.416600000000003</v>
      </c>
      <c r="AA29" s="67">
        <f t="shared" si="11"/>
        <v>29</v>
      </c>
    </row>
    <row r="30" spans="1:27" x14ac:dyDescent="0.3">
      <c r="A30" s="63" t="s">
        <v>1634</v>
      </c>
      <c r="B30" s="64">
        <f>VLOOKUP($A30,'Return Data'!$B$7:$R$2700,3,0)</f>
        <v>44174</v>
      </c>
      <c r="C30" s="65">
        <f>VLOOKUP($A30,'Return Data'!$B$7:$R$2700,4,0)</f>
        <v>27.267399999999999</v>
      </c>
      <c r="D30" s="65">
        <f>VLOOKUP($A30,'Return Data'!$B$7:$R$2700,5,0)</f>
        <v>3.6145999999999998</v>
      </c>
      <c r="E30" s="66">
        <f t="shared" si="0"/>
        <v>16</v>
      </c>
      <c r="F30" s="65">
        <f>VLOOKUP($A30,'Return Data'!$B$7:$R$2700,6,0)</f>
        <v>3.1604999999999999</v>
      </c>
      <c r="G30" s="66">
        <f t="shared" si="1"/>
        <v>18</v>
      </c>
      <c r="H30" s="65">
        <f>VLOOKUP($A30,'Return Data'!$B$7:$R$2700,7,0)</f>
        <v>3.1955</v>
      </c>
      <c r="I30" s="66">
        <f t="shared" si="2"/>
        <v>19</v>
      </c>
      <c r="J30" s="65">
        <f>VLOOKUP($A30,'Return Data'!$B$7:$R$2700,8,0)</f>
        <v>2.9098999999999999</v>
      </c>
      <c r="K30" s="66">
        <f t="shared" si="3"/>
        <v>12</v>
      </c>
      <c r="L30" s="65">
        <f>VLOOKUP($A30,'Return Data'!$B$7:$R$2700,9,0)</f>
        <v>3.8450000000000002</v>
      </c>
      <c r="M30" s="66">
        <f t="shared" si="4"/>
        <v>11</v>
      </c>
      <c r="N30" s="65">
        <f>VLOOKUP($A30,'Return Data'!$B$7:$R$2700,10,0)</f>
        <v>4.6711999999999998</v>
      </c>
      <c r="O30" s="66">
        <f t="shared" si="5"/>
        <v>10</v>
      </c>
      <c r="P30" s="65">
        <f>VLOOKUP($A30,'Return Data'!$B$7:$R$2700,11,0)</f>
        <v>5.0343</v>
      </c>
      <c r="Q30" s="66">
        <f t="shared" si="6"/>
        <v>12</v>
      </c>
      <c r="R30" s="65">
        <f>VLOOKUP($A30,'Return Data'!$B$7:$R$2700,12,0)</f>
        <v>6.1265000000000001</v>
      </c>
      <c r="S30" s="66">
        <f t="shared" si="12"/>
        <v>7</v>
      </c>
      <c r="T30" s="65">
        <f>VLOOKUP($A30,'Return Data'!$B$7:$R$2700,13,0)</f>
        <v>6.2615999999999996</v>
      </c>
      <c r="U30" s="66">
        <f t="shared" ref="U30:U36" si="14">RANK(T30,T$8:T$36,0)</f>
        <v>7</v>
      </c>
      <c r="V30" s="65">
        <f>VLOOKUP($A30,'Return Data'!$B$7:$R$2700,17,0)</f>
        <v>10.152799999999999</v>
      </c>
      <c r="W30" s="66">
        <f t="shared" si="9"/>
        <v>1</v>
      </c>
      <c r="X30" s="65">
        <f>VLOOKUP($A30,'Return Data'!$B$7:$R$2700,14,0)</f>
        <v>9.3221000000000007</v>
      </c>
      <c r="Y30" s="66">
        <f t="shared" si="10"/>
        <v>1</v>
      </c>
      <c r="Z30" s="65">
        <f>VLOOKUP($A30,'Return Data'!$B$7:$R$2700,16,0)</f>
        <v>9.1275999999999993</v>
      </c>
      <c r="AA30" s="67">
        <f t="shared" si="11"/>
        <v>1</v>
      </c>
    </row>
    <row r="31" spans="1:27" x14ac:dyDescent="0.3">
      <c r="A31" s="63" t="s">
        <v>1636</v>
      </c>
      <c r="B31" s="64">
        <f>VLOOKUP($A31,'Return Data'!$B$7:$R$2700,3,0)</f>
        <v>44174</v>
      </c>
      <c r="C31" s="65">
        <f>VLOOKUP($A31,'Return Data'!$B$7:$R$2700,4,0)</f>
        <v>2237.1612</v>
      </c>
      <c r="D31" s="65">
        <f>VLOOKUP($A31,'Return Data'!$B$7:$R$2700,5,0)</f>
        <v>5.0846</v>
      </c>
      <c r="E31" s="66">
        <f t="shared" si="0"/>
        <v>7</v>
      </c>
      <c r="F31" s="65">
        <f>VLOOKUP($A31,'Return Data'!$B$7:$R$2700,6,0)</f>
        <v>3.7530999999999999</v>
      </c>
      <c r="G31" s="66">
        <f t="shared" si="1"/>
        <v>9</v>
      </c>
      <c r="H31" s="65">
        <f>VLOOKUP($A31,'Return Data'!$B$7:$R$2700,7,0)</f>
        <v>3.3050000000000002</v>
      </c>
      <c r="I31" s="66">
        <f t="shared" si="2"/>
        <v>16</v>
      </c>
      <c r="J31" s="65">
        <f>VLOOKUP($A31,'Return Data'!$B$7:$R$2700,8,0)</f>
        <v>2.7871999999999999</v>
      </c>
      <c r="K31" s="66">
        <f t="shared" si="3"/>
        <v>16</v>
      </c>
      <c r="L31" s="65">
        <f>VLOOKUP($A31,'Return Data'!$B$7:$R$2700,9,0)</f>
        <v>3.3182</v>
      </c>
      <c r="M31" s="66">
        <f t="shared" si="4"/>
        <v>23</v>
      </c>
      <c r="N31" s="65">
        <f>VLOOKUP($A31,'Return Data'!$B$7:$R$2700,10,0)</f>
        <v>3.8471000000000002</v>
      </c>
      <c r="O31" s="66">
        <f t="shared" si="5"/>
        <v>21</v>
      </c>
      <c r="P31" s="65">
        <f>VLOOKUP($A31,'Return Data'!$B$7:$R$2700,11,0)</f>
        <v>4.1448</v>
      </c>
      <c r="Q31" s="66">
        <f t="shared" si="6"/>
        <v>24</v>
      </c>
      <c r="R31" s="65">
        <f>VLOOKUP($A31,'Return Data'!$B$7:$R$2700,12,0)</f>
        <v>4.6516999999999999</v>
      </c>
      <c r="S31" s="66">
        <f t="shared" si="12"/>
        <v>24</v>
      </c>
      <c r="T31" s="65">
        <f>VLOOKUP($A31,'Return Data'!$B$7:$R$2700,13,0)</f>
        <v>5.0312999999999999</v>
      </c>
      <c r="U31" s="66">
        <f t="shared" si="14"/>
        <v>22</v>
      </c>
      <c r="V31" s="65">
        <f>VLOOKUP($A31,'Return Data'!$B$7:$R$2700,17,0)</f>
        <v>6.3075000000000001</v>
      </c>
      <c r="W31" s="66">
        <f t="shared" si="9"/>
        <v>17</v>
      </c>
      <c r="X31" s="65">
        <f>VLOOKUP($A31,'Return Data'!$B$7:$R$2700,14,0)</f>
        <v>4.8011999999999997</v>
      </c>
      <c r="Y31" s="66">
        <f t="shared" si="10"/>
        <v>17</v>
      </c>
      <c r="Z31" s="65">
        <f>VLOOKUP($A31,'Return Data'!$B$7:$R$2700,16,0)</f>
        <v>7.2198000000000002</v>
      </c>
      <c r="AA31" s="67">
        <f t="shared" si="11"/>
        <v>19</v>
      </c>
    </row>
    <row r="32" spans="1:27" x14ac:dyDescent="0.3">
      <c r="A32" s="63" t="s">
        <v>1637</v>
      </c>
      <c r="B32" s="64">
        <f>VLOOKUP($A32,'Return Data'!$B$7:$R$2700,3,0)</f>
        <v>44174</v>
      </c>
      <c r="C32" s="65">
        <f>VLOOKUP($A32,'Return Data'!$B$7:$R$2700,4,0)</f>
        <v>4669.8863000000001</v>
      </c>
      <c r="D32" s="65">
        <f>VLOOKUP($A32,'Return Data'!$B$7:$R$2700,5,0)</f>
        <v>3.7989999999999999</v>
      </c>
      <c r="E32" s="66">
        <f t="shared" si="0"/>
        <v>14</v>
      </c>
      <c r="F32" s="65">
        <f>VLOOKUP($A32,'Return Data'!$B$7:$R$2700,6,0)</f>
        <v>3.6072000000000002</v>
      </c>
      <c r="G32" s="66">
        <f t="shared" si="1"/>
        <v>11</v>
      </c>
      <c r="H32" s="65">
        <f>VLOOKUP($A32,'Return Data'!$B$7:$R$2700,7,0)</f>
        <v>3.8167</v>
      </c>
      <c r="I32" s="66">
        <f t="shared" si="2"/>
        <v>8</v>
      </c>
      <c r="J32" s="65">
        <f>VLOOKUP($A32,'Return Data'!$B$7:$R$2700,8,0)</f>
        <v>2.7501000000000002</v>
      </c>
      <c r="K32" s="66">
        <f t="shared" si="3"/>
        <v>17</v>
      </c>
      <c r="L32" s="65">
        <f>VLOOKUP($A32,'Return Data'!$B$7:$R$2700,9,0)</f>
        <v>3.7856999999999998</v>
      </c>
      <c r="M32" s="66">
        <f t="shared" si="4"/>
        <v>12</v>
      </c>
      <c r="N32" s="65">
        <f>VLOOKUP($A32,'Return Data'!$B$7:$R$2700,10,0)</f>
        <v>4.4416000000000002</v>
      </c>
      <c r="O32" s="66">
        <f t="shared" si="5"/>
        <v>13</v>
      </c>
      <c r="P32" s="65">
        <f>VLOOKUP($A32,'Return Data'!$B$7:$R$2700,11,0)</f>
        <v>5.1750999999999996</v>
      </c>
      <c r="Q32" s="66">
        <f t="shared" si="6"/>
        <v>11</v>
      </c>
      <c r="R32" s="65">
        <f>VLOOKUP($A32,'Return Data'!$B$7:$R$2700,12,0)</f>
        <v>6.0709999999999997</v>
      </c>
      <c r="S32" s="66">
        <f t="shared" si="12"/>
        <v>9</v>
      </c>
      <c r="T32" s="65">
        <f>VLOOKUP($A32,'Return Data'!$B$7:$R$2700,13,0)</f>
        <v>6.1855000000000002</v>
      </c>
      <c r="U32" s="66">
        <f t="shared" si="14"/>
        <v>8</v>
      </c>
      <c r="V32" s="65">
        <f>VLOOKUP($A32,'Return Data'!$B$7:$R$2700,17,0)</f>
        <v>7.2573999999999996</v>
      </c>
      <c r="W32" s="66">
        <f t="shared" si="9"/>
        <v>7</v>
      </c>
      <c r="X32" s="65">
        <f>VLOOKUP($A32,'Return Data'!$B$7:$R$2700,14,0)</f>
        <v>7.4642999999999997</v>
      </c>
      <c r="Y32" s="66">
        <f t="shared" si="10"/>
        <v>4</v>
      </c>
      <c r="Z32" s="65">
        <f>VLOOKUP($A32,'Return Data'!$B$7:$R$2700,16,0)</f>
        <v>7.9726999999999997</v>
      </c>
      <c r="AA32" s="67">
        <f t="shared" si="11"/>
        <v>10</v>
      </c>
    </row>
    <row r="33" spans="1:27" x14ac:dyDescent="0.3">
      <c r="A33" s="63" t="s">
        <v>1639</v>
      </c>
      <c r="B33" s="64">
        <f>VLOOKUP($A33,'Return Data'!$B$7:$R$2700,3,0)</f>
        <v>44174</v>
      </c>
      <c r="C33" s="65">
        <f>VLOOKUP($A33,'Return Data'!$B$7:$R$2700,4,0)</f>
        <v>10.9497</v>
      </c>
      <c r="D33" s="65">
        <f>VLOOKUP($A33,'Return Data'!$B$7:$R$2700,5,0)</f>
        <v>3.6671</v>
      </c>
      <c r="E33" s="66">
        <f t="shared" si="0"/>
        <v>15</v>
      </c>
      <c r="F33" s="65">
        <f>VLOOKUP($A33,'Return Data'!$B$7:$R$2700,6,0)</f>
        <v>3.2014999999999998</v>
      </c>
      <c r="G33" s="66">
        <f t="shared" si="1"/>
        <v>17</v>
      </c>
      <c r="H33" s="65">
        <f>VLOOKUP($A33,'Return Data'!$B$7:$R$2700,7,0)</f>
        <v>3.4786000000000001</v>
      </c>
      <c r="I33" s="66">
        <f t="shared" si="2"/>
        <v>13</v>
      </c>
      <c r="J33" s="65">
        <f>VLOOKUP($A33,'Return Data'!$B$7:$R$2700,8,0)</f>
        <v>2.8603999999999998</v>
      </c>
      <c r="K33" s="66">
        <f t="shared" si="3"/>
        <v>14</v>
      </c>
      <c r="L33" s="65">
        <f>VLOOKUP($A33,'Return Data'!$B$7:$R$2700,9,0)</f>
        <v>3.6555</v>
      </c>
      <c r="M33" s="66">
        <f t="shared" si="4"/>
        <v>14</v>
      </c>
      <c r="N33" s="65">
        <f>VLOOKUP($A33,'Return Data'!$B$7:$R$2700,10,0)</f>
        <v>4.3171999999999997</v>
      </c>
      <c r="O33" s="66">
        <f t="shared" si="5"/>
        <v>15</v>
      </c>
      <c r="P33" s="65">
        <f>VLOOKUP($A33,'Return Data'!$B$7:$R$2700,11,0)</f>
        <v>4.9047000000000001</v>
      </c>
      <c r="Q33" s="66">
        <f t="shared" si="6"/>
        <v>13</v>
      </c>
      <c r="R33" s="65">
        <f>VLOOKUP($A33,'Return Data'!$B$7:$R$2700,12,0)</f>
        <v>5.5225999999999997</v>
      </c>
      <c r="S33" s="66">
        <f t="shared" si="12"/>
        <v>17</v>
      </c>
      <c r="T33" s="65">
        <f>VLOOKUP($A33,'Return Data'!$B$7:$R$2700,13,0)</f>
        <v>5.6795999999999998</v>
      </c>
      <c r="U33" s="66">
        <f t="shared" si="14"/>
        <v>16</v>
      </c>
      <c r="V33" s="65"/>
      <c r="W33" s="66"/>
      <c r="X33" s="65"/>
      <c r="Y33" s="66"/>
      <c r="Z33" s="65">
        <f>VLOOKUP($A33,'Return Data'!$B$7:$R$2700,16,0)</f>
        <v>6.3977000000000004</v>
      </c>
      <c r="AA33" s="67">
        <f t="shared" si="11"/>
        <v>24</v>
      </c>
    </row>
    <row r="34" spans="1:27" x14ac:dyDescent="0.3">
      <c r="A34" s="63" t="s">
        <v>1641</v>
      </c>
      <c r="B34" s="64">
        <f>VLOOKUP($A34,'Return Data'!$B$7:$R$2700,3,0)</f>
        <v>44174</v>
      </c>
      <c r="C34" s="65">
        <f>VLOOKUP($A34,'Return Data'!$B$7:$R$2700,4,0)</f>
        <v>11.311</v>
      </c>
      <c r="D34" s="65">
        <f>VLOOKUP($A34,'Return Data'!$B$7:$R$2700,5,0)</f>
        <v>3.55</v>
      </c>
      <c r="E34" s="66">
        <f t="shared" si="0"/>
        <v>17</v>
      </c>
      <c r="F34" s="65">
        <f>VLOOKUP($A34,'Return Data'!$B$7:$R$2700,6,0)</f>
        <v>3.7452000000000001</v>
      </c>
      <c r="G34" s="66">
        <f t="shared" si="1"/>
        <v>10</v>
      </c>
      <c r="H34" s="65">
        <f>VLOOKUP($A34,'Return Data'!$B$7:$R$2700,7,0)</f>
        <v>3.6905000000000001</v>
      </c>
      <c r="I34" s="66">
        <f t="shared" si="2"/>
        <v>9</v>
      </c>
      <c r="J34" s="65">
        <f>VLOOKUP($A34,'Return Data'!$B$7:$R$2700,8,0)</f>
        <v>3.2541000000000002</v>
      </c>
      <c r="K34" s="66">
        <f t="shared" si="3"/>
        <v>8</v>
      </c>
      <c r="L34" s="65">
        <f>VLOOKUP($A34,'Return Data'!$B$7:$R$2700,9,0)</f>
        <v>4.3612000000000002</v>
      </c>
      <c r="M34" s="66">
        <f t="shared" si="4"/>
        <v>7</v>
      </c>
      <c r="N34" s="65">
        <f>VLOOKUP($A34,'Return Data'!$B$7:$R$2700,10,0)</f>
        <v>4.6127000000000002</v>
      </c>
      <c r="O34" s="66">
        <f t="shared" si="5"/>
        <v>11</v>
      </c>
      <c r="P34" s="65">
        <f>VLOOKUP($A34,'Return Data'!$B$7:$R$2700,11,0)</f>
        <v>4.7758000000000003</v>
      </c>
      <c r="Q34" s="66">
        <f t="shared" si="6"/>
        <v>14</v>
      </c>
      <c r="R34" s="65">
        <f>VLOOKUP($A34,'Return Data'!$B$7:$R$2700,12,0)</f>
        <v>5.5960000000000001</v>
      </c>
      <c r="S34" s="66">
        <f t="shared" si="12"/>
        <v>14</v>
      </c>
      <c r="T34" s="65">
        <f>VLOOKUP($A34,'Return Data'!$B$7:$R$2700,13,0)</f>
        <v>5.7725999999999997</v>
      </c>
      <c r="U34" s="66">
        <f t="shared" si="14"/>
        <v>14</v>
      </c>
      <c r="V34" s="65"/>
      <c r="W34" s="66"/>
      <c r="X34" s="65"/>
      <c r="Y34" s="66"/>
      <c r="Z34" s="65">
        <f>VLOOKUP($A34,'Return Data'!$B$7:$R$2700,16,0)</f>
        <v>6.7640000000000002</v>
      </c>
      <c r="AA34" s="67">
        <f t="shared" si="11"/>
        <v>22</v>
      </c>
    </row>
    <row r="35" spans="1:27" x14ac:dyDescent="0.3">
      <c r="A35" s="63" t="s">
        <v>1643</v>
      </c>
      <c r="B35" s="64">
        <f>VLOOKUP($A35,'Return Data'!$B$7:$R$2700,3,0)</f>
        <v>44174</v>
      </c>
      <c r="C35" s="65">
        <f>VLOOKUP($A35,'Return Data'!$B$7:$R$2700,4,0)</f>
        <v>3373.3948</v>
      </c>
      <c r="D35" s="65">
        <f>VLOOKUP($A35,'Return Data'!$B$7:$R$2700,5,0)</f>
        <v>2.2399</v>
      </c>
      <c r="E35" s="66">
        <f t="shared" si="0"/>
        <v>23</v>
      </c>
      <c r="F35" s="65">
        <f>VLOOKUP($A35,'Return Data'!$B$7:$R$2700,6,0)</f>
        <v>4.0503999999999998</v>
      </c>
      <c r="G35" s="66">
        <f t="shared" si="1"/>
        <v>6</v>
      </c>
      <c r="H35" s="65">
        <f>VLOOKUP($A35,'Return Data'!$B$7:$R$2700,7,0)</f>
        <v>4.0735000000000001</v>
      </c>
      <c r="I35" s="66">
        <f t="shared" si="2"/>
        <v>6</v>
      </c>
      <c r="J35" s="65">
        <f>VLOOKUP($A35,'Return Data'!$B$7:$R$2700,8,0)</f>
        <v>3.7726999999999999</v>
      </c>
      <c r="K35" s="66">
        <f t="shared" si="3"/>
        <v>5</v>
      </c>
      <c r="L35" s="65">
        <f>VLOOKUP($A35,'Return Data'!$B$7:$R$2700,9,0)</f>
        <v>4.6856</v>
      </c>
      <c r="M35" s="66">
        <f t="shared" si="4"/>
        <v>6</v>
      </c>
      <c r="N35" s="65">
        <f>VLOOKUP($A35,'Return Data'!$B$7:$R$2700,10,0)</f>
        <v>5.2175000000000002</v>
      </c>
      <c r="O35" s="66">
        <f t="shared" si="5"/>
        <v>7</v>
      </c>
      <c r="P35" s="65">
        <f>VLOOKUP($A35,'Return Data'!$B$7:$R$2700,11,0)</f>
        <v>5.5339999999999998</v>
      </c>
      <c r="Q35" s="66">
        <f t="shared" si="6"/>
        <v>8</v>
      </c>
      <c r="R35" s="65">
        <f>VLOOKUP($A35,'Return Data'!$B$7:$R$2700,12,0)</f>
        <v>6.0351999999999997</v>
      </c>
      <c r="S35" s="66">
        <f t="shared" si="12"/>
        <v>10</v>
      </c>
      <c r="T35" s="65">
        <f>VLOOKUP($A35,'Return Data'!$B$7:$R$2700,13,0)</f>
        <v>5.9287000000000001</v>
      </c>
      <c r="U35" s="66">
        <f t="shared" si="14"/>
        <v>10</v>
      </c>
      <c r="V35" s="65">
        <f>VLOOKUP($A35,'Return Data'!$B$7:$R$2700,17,0)</f>
        <v>4.9762000000000004</v>
      </c>
      <c r="W35" s="66">
        <f>RANK(V35,V$8:V$36,0)</f>
        <v>20</v>
      </c>
      <c r="X35" s="65">
        <f>VLOOKUP($A35,'Return Data'!$B$7:$R$2700,14,0)</f>
        <v>5.7473999999999998</v>
      </c>
      <c r="Y35" s="66">
        <f>RANK(X35,X$8:X$36,0)</f>
        <v>15</v>
      </c>
      <c r="Z35" s="65">
        <f>VLOOKUP($A35,'Return Data'!$B$7:$R$2700,16,0)</f>
        <v>7.8745000000000003</v>
      </c>
      <c r="AA35" s="67">
        <f t="shared" si="11"/>
        <v>12</v>
      </c>
    </row>
    <row r="36" spans="1:27" x14ac:dyDescent="0.3">
      <c r="A36" s="63" t="s">
        <v>1645</v>
      </c>
      <c r="B36" s="64">
        <f>VLOOKUP($A36,'Return Data'!$B$7:$R$2700,3,0)</f>
        <v>44174</v>
      </c>
      <c r="C36" s="65">
        <f>VLOOKUP($A36,'Return Data'!$B$7:$R$2700,4,0)</f>
        <v>1077.9543000000001</v>
      </c>
      <c r="D36" s="65">
        <f>VLOOKUP($A36,'Return Data'!$B$7:$R$2700,5,0)</f>
        <v>2.9359000000000002</v>
      </c>
      <c r="E36" s="66">
        <f t="shared" si="0"/>
        <v>20</v>
      </c>
      <c r="F36" s="65">
        <f>VLOOKUP($A36,'Return Data'!$B$7:$R$2700,6,0)</f>
        <v>2.7551999999999999</v>
      </c>
      <c r="G36" s="66">
        <f t="shared" si="1"/>
        <v>24</v>
      </c>
      <c r="H36" s="65">
        <f>VLOOKUP($A36,'Return Data'!$B$7:$R$2700,7,0)</f>
        <v>2.7557999999999998</v>
      </c>
      <c r="I36" s="66">
        <f t="shared" si="2"/>
        <v>25</v>
      </c>
      <c r="J36" s="65">
        <f>VLOOKUP($A36,'Return Data'!$B$7:$R$2700,8,0)</f>
        <v>2.6351</v>
      </c>
      <c r="K36" s="66">
        <f t="shared" si="3"/>
        <v>23</v>
      </c>
      <c r="L36" s="65">
        <f>VLOOKUP($A36,'Return Data'!$B$7:$R$2700,9,0)</f>
        <v>2.6133999999999999</v>
      </c>
      <c r="M36" s="66">
        <f t="shared" si="4"/>
        <v>27</v>
      </c>
      <c r="N36" s="65">
        <f>VLOOKUP($A36,'Return Data'!$B$7:$R$2700,10,0)</f>
        <v>3.1516000000000002</v>
      </c>
      <c r="O36" s="66">
        <f t="shared" si="5"/>
        <v>28</v>
      </c>
      <c r="P36" s="65">
        <f>VLOOKUP($A36,'Return Data'!$B$7:$R$2700,11,0)</f>
        <v>3.9876</v>
      </c>
      <c r="Q36" s="66">
        <f t="shared" si="6"/>
        <v>25</v>
      </c>
      <c r="R36" s="65">
        <f>VLOOKUP($A36,'Return Data'!$B$7:$R$2700,12,0)</f>
        <v>3.6040999999999999</v>
      </c>
      <c r="S36" s="66">
        <f t="shared" si="12"/>
        <v>28</v>
      </c>
      <c r="T36" s="65">
        <f>VLOOKUP($A36,'Return Data'!$B$7:$R$2700,13,0)</f>
        <v>4.2016999999999998</v>
      </c>
      <c r="U36" s="66">
        <f t="shared" si="14"/>
        <v>26</v>
      </c>
      <c r="V36" s="65"/>
      <c r="W36" s="66"/>
      <c r="X36" s="65">
        <f>VLOOKUP($A36,'Return Data'!$B$7:$R$2700,14,0)</f>
        <v>0</v>
      </c>
      <c r="Y36" s="66">
        <f t="shared" ref="Y36" si="15">RANK(X36,X$8:X$36,0)</f>
        <v>19</v>
      </c>
      <c r="Z36" s="65">
        <f>VLOOKUP($A36,'Return Data'!$B$7:$R$2700,16,0)</f>
        <v>5.0888</v>
      </c>
      <c r="AA36" s="67">
        <f t="shared" si="11"/>
        <v>26</v>
      </c>
    </row>
    <row r="37" spans="1:27" x14ac:dyDescent="0.3">
      <c r="A37" s="69"/>
      <c r="B37" s="70"/>
      <c r="C37" s="70"/>
      <c r="D37" s="71"/>
      <c r="E37" s="70"/>
      <c r="F37" s="71"/>
      <c r="G37" s="70"/>
      <c r="H37" s="71"/>
      <c r="I37" s="70"/>
      <c r="J37" s="71"/>
      <c r="K37" s="70"/>
      <c r="L37" s="71"/>
      <c r="M37" s="70"/>
      <c r="N37" s="71"/>
      <c r="O37" s="70"/>
      <c r="P37" s="71"/>
      <c r="Q37" s="70"/>
      <c r="R37" s="71"/>
      <c r="S37" s="70"/>
      <c r="T37" s="71"/>
      <c r="U37" s="70"/>
      <c r="V37" s="71"/>
      <c r="W37" s="70"/>
      <c r="X37" s="71"/>
      <c r="Y37" s="70"/>
      <c r="Z37" s="71"/>
      <c r="AA37" s="72"/>
    </row>
    <row r="38" spans="1:27" x14ac:dyDescent="0.3">
      <c r="A38" s="73" t="s">
        <v>27</v>
      </c>
      <c r="B38" s="74"/>
      <c r="C38" s="74"/>
      <c r="D38" s="75">
        <f>AVERAGE(D8:D36)</f>
        <v>3.725531034482759</v>
      </c>
      <c r="E38" s="74"/>
      <c r="F38" s="75">
        <f>AVERAGE(F8:F36)</f>
        <v>3.5340862068965522</v>
      </c>
      <c r="G38" s="74"/>
      <c r="H38" s="75">
        <f>AVERAGE(H8:H36)</f>
        <v>3.5277931034482757</v>
      </c>
      <c r="I38" s="74"/>
      <c r="J38" s="75">
        <f>AVERAGE(J8:J36)</f>
        <v>3.0794551724137924</v>
      </c>
      <c r="K38" s="74"/>
      <c r="L38" s="75">
        <f>AVERAGE(L8:L36)</f>
        <v>3.8590793103448275</v>
      </c>
      <c r="M38" s="74"/>
      <c r="N38" s="75">
        <f>AVERAGE(N8:N36)</f>
        <v>1.7677517241379308</v>
      </c>
      <c r="O38" s="74"/>
      <c r="P38" s="75">
        <f>AVERAGE(P8:P36)</f>
        <v>3.5835000000000004</v>
      </c>
      <c r="Q38" s="74"/>
      <c r="R38" s="75">
        <f>AVERAGE(R8:R36)</f>
        <v>4.5901862068965515</v>
      </c>
      <c r="S38" s="74"/>
      <c r="T38" s="75">
        <f>AVERAGE(T8:T36)</f>
        <v>4.1178888888888894</v>
      </c>
      <c r="U38" s="74"/>
      <c r="V38" s="75">
        <f>AVERAGE(V8:V36)</f>
        <v>6.6531500000000001</v>
      </c>
      <c r="W38" s="74"/>
      <c r="X38" s="75">
        <f>AVERAGE(X8:X36)</f>
        <v>6.2370473684210515</v>
      </c>
      <c r="Y38" s="74"/>
      <c r="Z38" s="75">
        <f>AVERAGE(Z8:Z36)</f>
        <v>6.0146896551724129</v>
      </c>
      <c r="AA38" s="76"/>
    </row>
    <row r="39" spans="1:27" x14ac:dyDescent="0.3">
      <c r="A39" s="73" t="s">
        <v>28</v>
      </c>
      <c r="B39" s="74"/>
      <c r="C39" s="74"/>
      <c r="D39" s="75">
        <f>MIN(D8:D36)</f>
        <v>-1.6993</v>
      </c>
      <c r="E39" s="74"/>
      <c r="F39" s="75">
        <f>MIN(F8:F36)</f>
        <v>0</v>
      </c>
      <c r="G39" s="74"/>
      <c r="H39" s="75">
        <f>MIN(H8:H36)</f>
        <v>0</v>
      </c>
      <c r="I39" s="74"/>
      <c r="J39" s="75">
        <f>MIN(J8:J36)</f>
        <v>0</v>
      </c>
      <c r="K39" s="74"/>
      <c r="L39" s="75">
        <f>MIN(L8:L36)</f>
        <v>0</v>
      </c>
      <c r="M39" s="74"/>
      <c r="N39" s="75">
        <f>MIN(N8:N36)</f>
        <v>-77.103999999999999</v>
      </c>
      <c r="O39" s="74"/>
      <c r="P39" s="75">
        <f>MIN(P8:P36)</f>
        <v>-38.341299999999997</v>
      </c>
      <c r="Q39" s="74"/>
      <c r="R39" s="75">
        <f>MIN(R8:R36)</f>
        <v>-25.514399999999998</v>
      </c>
      <c r="S39" s="74"/>
      <c r="T39" s="75">
        <f>MIN(T8:T36)</f>
        <v>-38.716999999999999</v>
      </c>
      <c r="U39" s="74"/>
      <c r="V39" s="75">
        <f>MIN(V8:V36)</f>
        <v>1.1456</v>
      </c>
      <c r="W39" s="74"/>
      <c r="X39" s="75">
        <f>MIN(X8:X36)</f>
        <v>0</v>
      </c>
      <c r="Y39" s="74"/>
      <c r="Z39" s="75">
        <f>MIN(Z8:Z36)</f>
        <v>-33.416600000000003</v>
      </c>
      <c r="AA39" s="76"/>
    </row>
    <row r="40" spans="1:27" ht="15" thickBot="1" x14ac:dyDescent="0.35">
      <c r="A40" s="77" t="s">
        <v>29</v>
      </c>
      <c r="B40" s="78"/>
      <c r="C40" s="78"/>
      <c r="D40" s="79">
        <f>MAX(D8:D36)</f>
        <v>10.8393</v>
      </c>
      <c r="E40" s="78"/>
      <c r="F40" s="79">
        <f>MAX(F8:F36)</f>
        <v>6.8612000000000002</v>
      </c>
      <c r="G40" s="78"/>
      <c r="H40" s="79">
        <f>MAX(H8:H36)</f>
        <v>6.8994999999999997</v>
      </c>
      <c r="I40" s="78"/>
      <c r="J40" s="79">
        <f>MAX(J8:J36)</f>
        <v>6.5507</v>
      </c>
      <c r="K40" s="78"/>
      <c r="L40" s="79">
        <f>MAX(L8:L36)</f>
        <v>7.3762999999999996</v>
      </c>
      <c r="M40" s="78"/>
      <c r="N40" s="79">
        <f>MAX(N8:N36)</f>
        <v>7.7180999999999997</v>
      </c>
      <c r="O40" s="78"/>
      <c r="P40" s="79">
        <f>MAX(P8:P36)</f>
        <v>9.1433999999999997</v>
      </c>
      <c r="Q40" s="78"/>
      <c r="R40" s="79">
        <f>MAX(R8:R36)</f>
        <v>8.5372000000000003</v>
      </c>
      <c r="S40" s="78"/>
      <c r="T40" s="79">
        <f>MAX(T8:T36)</f>
        <v>7.3962000000000003</v>
      </c>
      <c r="U40" s="78"/>
      <c r="V40" s="79">
        <f>MAX(V8:V36)</f>
        <v>10.152799999999999</v>
      </c>
      <c r="W40" s="78"/>
      <c r="X40" s="79">
        <f>MAX(X8:X36)</f>
        <v>9.3221000000000007</v>
      </c>
      <c r="Y40" s="78"/>
      <c r="Z40" s="79">
        <f>MAX(Z8:Z36)</f>
        <v>9.1275999999999993</v>
      </c>
      <c r="AA40" s="80"/>
    </row>
    <row r="41" spans="1:27" x14ac:dyDescent="0.3">
      <c r="A41" s="112" t="s">
        <v>433</v>
      </c>
    </row>
    <row r="42" spans="1:27" x14ac:dyDescent="0.3">
      <c r="A42" s="14" t="s">
        <v>340</v>
      </c>
    </row>
  </sheetData>
  <sheetProtection algorithmName="SHA-512" hashValue="rh6lqNIfMHt67Xz/6izrDD1//9zWvqxnUY5aXv9Q3yPjVOsof+TmeiWprhWt1mOrk3tkdNmKEx8x6FcBWq1cqw==" saltValue="B4MK9/Mm0xjB3LDH9K0PP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17CF145-E563-4F08-8D98-9208F140BF2E}"/>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A7CD4-A753-4E9E-A23A-0236D1931AEA}">
  <sheetPr codeName="Sheet64"/>
  <dimension ref="A1:AA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1675</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1586</v>
      </c>
      <c r="B8" s="64">
        <f>VLOOKUP($A8,'Return Data'!$B$7:$R$2700,3,0)</f>
        <v>44174</v>
      </c>
      <c r="C8" s="65">
        <f>VLOOKUP($A8,'Return Data'!$B$7:$R$2700,4,0)</f>
        <v>418.23009999999999</v>
      </c>
      <c r="D8" s="65">
        <f>VLOOKUP($A8,'Return Data'!$B$7:$R$2700,5,0)</f>
        <v>4.4775999999999998</v>
      </c>
      <c r="E8" s="66">
        <f t="shared" ref="E8:E36" si="0">RANK(D8,D$8:D$36,0)</f>
        <v>7</v>
      </c>
      <c r="F8" s="65">
        <f>VLOOKUP($A8,'Return Data'!$B$7:$R$2700,6,0)</f>
        <v>4.9429999999999996</v>
      </c>
      <c r="G8" s="66">
        <f t="shared" ref="G8:G36" si="1">RANK(F8,F$8:F$36,0)</f>
        <v>4</v>
      </c>
      <c r="H8" s="65">
        <f>VLOOKUP($A8,'Return Data'!$B$7:$R$2700,7,0)</f>
        <v>4.1536999999999997</v>
      </c>
      <c r="I8" s="66">
        <f t="shared" ref="I8:I36" si="2">RANK(H8,H$8:H$36,0)</f>
        <v>5</v>
      </c>
      <c r="J8" s="65">
        <f>VLOOKUP($A8,'Return Data'!$B$7:$R$2700,8,0)</f>
        <v>3.5255999999999998</v>
      </c>
      <c r="K8" s="66">
        <f t="shared" ref="K8:K36" si="3">RANK(J8,J$8:J$36,0)</f>
        <v>5</v>
      </c>
      <c r="L8" s="65">
        <f>VLOOKUP($A8,'Return Data'!$B$7:$R$2700,9,0)</f>
        <v>4.99</v>
      </c>
      <c r="M8" s="66">
        <f t="shared" ref="M8:M36" si="4">RANK(L8,L$8:L$36,0)</f>
        <v>4</v>
      </c>
      <c r="N8" s="65">
        <f>VLOOKUP($A8,'Return Data'!$B$7:$R$2700,10,0)</f>
        <v>5.6048999999999998</v>
      </c>
      <c r="O8" s="66">
        <f t="shared" ref="O8:O36" si="5">RANK(N8,N$8:N$36,0)</f>
        <v>3</v>
      </c>
      <c r="P8" s="65">
        <f>VLOOKUP($A8,'Return Data'!$B$7:$R$2700,11,0)</f>
        <v>7.0468000000000002</v>
      </c>
      <c r="Q8" s="66">
        <f t="shared" ref="Q8:Q36" si="6">RANK(P8,P$8:P$36,0)</f>
        <v>2</v>
      </c>
      <c r="R8" s="65">
        <f>VLOOKUP($A8,'Return Data'!$B$7:$R$2700,12,0)</f>
        <v>7.2877000000000001</v>
      </c>
      <c r="S8" s="66">
        <f t="shared" ref="S8:S17" si="7">RANK(R8,R$8:R$36,0)</f>
        <v>2</v>
      </c>
      <c r="T8" s="65">
        <f>VLOOKUP($A8,'Return Data'!$B$7:$R$2700,13,0)</f>
        <v>7.1417000000000002</v>
      </c>
      <c r="U8" s="66">
        <f t="shared" ref="U8" si="8">RANK(T8,T$8:T$36,0)</f>
        <v>1</v>
      </c>
      <c r="V8" s="65">
        <f>VLOOKUP($A8,'Return Data'!$B$7:$R$2700,17,0)</f>
        <v>7.9105999999999996</v>
      </c>
      <c r="W8" s="66">
        <f>RANK(V8,V$8:V$36,0)</f>
        <v>2</v>
      </c>
      <c r="X8" s="65">
        <f>VLOOKUP($A8,'Return Data'!$B$7:$R$2700,14,0)</f>
        <v>7.6688999999999998</v>
      </c>
      <c r="Y8" s="66">
        <f>RANK(X8,X$8:X$36,0)</f>
        <v>2</v>
      </c>
      <c r="Z8" s="65">
        <f>VLOOKUP($A8,'Return Data'!$B$7:$R$2700,16,0)</f>
        <v>7.77</v>
      </c>
      <c r="AA8" s="67">
        <f t="shared" ref="AA8:AA36" si="9">RANK(Z8,Z$8:Z$36,0)</f>
        <v>6</v>
      </c>
    </row>
    <row r="9" spans="1:27" x14ac:dyDescent="0.3">
      <c r="A9" s="63" t="s">
        <v>1588</v>
      </c>
      <c r="B9" s="64">
        <f>VLOOKUP($A9,'Return Data'!$B$7:$R$2700,3,0)</f>
        <v>44174</v>
      </c>
      <c r="C9" s="65">
        <f>VLOOKUP($A9,'Return Data'!$B$7:$R$2700,4,0)</f>
        <v>11.582800000000001</v>
      </c>
      <c r="D9" s="65">
        <f>VLOOKUP($A9,'Return Data'!$B$7:$R$2700,5,0)</f>
        <v>3.4666999999999999</v>
      </c>
      <c r="E9" s="66">
        <f t="shared" si="0"/>
        <v>14</v>
      </c>
      <c r="F9" s="65">
        <f>VLOOKUP($A9,'Return Data'!$B$7:$R$2700,6,0)</f>
        <v>2.5219</v>
      </c>
      <c r="G9" s="66">
        <f t="shared" si="1"/>
        <v>18</v>
      </c>
      <c r="H9" s="65">
        <f>VLOOKUP($A9,'Return Data'!$B$7:$R$2700,7,0)</f>
        <v>2.7926000000000002</v>
      </c>
      <c r="I9" s="66">
        <f t="shared" si="2"/>
        <v>16</v>
      </c>
      <c r="J9" s="65">
        <f>VLOOKUP($A9,'Return Data'!$B$7:$R$2700,8,0)</f>
        <v>2.5009000000000001</v>
      </c>
      <c r="K9" s="66">
        <f t="shared" si="3"/>
        <v>12</v>
      </c>
      <c r="L9" s="65">
        <f>VLOOKUP($A9,'Return Data'!$B$7:$R$2700,9,0)</f>
        <v>3.4129</v>
      </c>
      <c r="M9" s="66">
        <f t="shared" si="4"/>
        <v>10</v>
      </c>
      <c r="N9" s="65">
        <f>VLOOKUP($A9,'Return Data'!$B$7:$R$2700,10,0)</f>
        <v>4.3899999999999997</v>
      </c>
      <c r="O9" s="66">
        <f t="shared" si="5"/>
        <v>8</v>
      </c>
      <c r="P9" s="65">
        <f>VLOOKUP($A9,'Return Data'!$B$7:$R$2700,11,0)</f>
        <v>4.9120999999999997</v>
      </c>
      <c r="Q9" s="66">
        <f t="shared" si="6"/>
        <v>9</v>
      </c>
      <c r="R9" s="65">
        <f>VLOOKUP($A9,'Return Data'!$B$7:$R$2700,12,0)</f>
        <v>5.1840999999999999</v>
      </c>
      <c r="S9" s="66">
        <f t="shared" si="7"/>
        <v>13</v>
      </c>
      <c r="T9" s="65">
        <f>VLOOKUP($A9,'Return Data'!$B$7:$R$2700,13,0)</f>
        <v>5.3601000000000001</v>
      </c>
      <c r="U9" s="66">
        <f t="shared" ref="U9:U36" si="10">RANK(T9,T$8:T$36,0)</f>
        <v>10</v>
      </c>
      <c r="V9" s="65">
        <f>VLOOKUP($A9,'Return Data'!$B$7:$R$2700,17,0)</f>
        <v>6.5827</v>
      </c>
      <c r="W9" s="66">
        <f t="shared" ref="W9:W35" si="11">RANK(V9,V$8:V$36,0)</f>
        <v>10</v>
      </c>
      <c r="X9" s="65"/>
      <c r="Y9" s="66"/>
      <c r="Z9" s="65">
        <f>VLOOKUP($A9,'Return Data'!$B$7:$R$2700,16,0)</f>
        <v>6.7506000000000004</v>
      </c>
      <c r="AA9" s="67">
        <f t="shared" si="9"/>
        <v>18</v>
      </c>
    </row>
    <row r="10" spans="1:27" x14ac:dyDescent="0.3">
      <c r="A10" s="63" t="s">
        <v>1589</v>
      </c>
      <c r="B10" s="64">
        <f>VLOOKUP($A10,'Return Data'!$B$7:$R$2700,3,0)</f>
        <v>44174</v>
      </c>
      <c r="C10" s="65">
        <f>VLOOKUP($A10,'Return Data'!$B$7:$R$2700,4,0)</f>
        <v>1183.3393000000001</v>
      </c>
      <c r="D10" s="65">
        <f>VLOOKUP($A10,'Return Data'!$B$7:$R$2700,5,0)</f>
        <v>5.0593000000000004</v>
      </c>
      <c r="E10" s="66">
        <f t="shared" si="0"/>
        <v>5</v>
      </c>
      <c r="F10" s="65">
        <f>VLOOKUP($A10,'Return Data'!$B$7:$R$2700,6,0)</f>
        <v>3.6415000000000002</v>
      </c>
      <c r="G10" s="66">
        <f t="shared" si="1"/>
        <v>7</v>
      </c>
      <c r="H10" s="65">
        <f>VLOOKUP($A10,'Return Data'!$B$7:$R$2700,7,0)</f>
        <v>3.2296999999999998</v>
      </c>
      <c r="I10" s="66">
        <f t="shared" si="2"/>
        <v>9</v>
      </c>
      <c r="J10" s="65">
        <f>VLOOKUP($A10,'Return Data'!$B$7:$R$2700,8,0)</f>
        <v>2.7262</v>
      </c>
      <c r="K10" s="66">
        <f t="shared" si="3"/>
        <v>8</v>
      </c>
      <c r="L10" s="65">
        <f>VLOOKUP($A10,'Return Data'!$B$7:$R$2700,9,0)</f>
        <v>3.3664000000000001</v>
      </c>
      <c r="M10" s="66">
        <f t="shared" si="4"/>
        <v>12</v>
      </c>
      <c r="N10" s="65">
        <f>VLOOKUP($A10,'Return Data'!$B$7:$R$2700,10,0)</f>
        <v>4.2179000000000002</v>
      </c>
      <c r="O10" s="66">
        <f t="shared" si="5"/>
        <v>11</v>
      </c>
      <c r="P10" s="65">
        <f>VLOOKUP($A10,'Return Data'!$B$7:$R$2700,11,0)</f>
        <v>4.0694999999999997</v>
      </c>
      <c r="Q10" s="66">
        <f t="shared" si="6"/>
        <v>19</v>
      </c>
      <c r="R10" s="65">
        <f>VLOOKUP($A10,'Return Data'!$B$7:$R$2700,12,0)</f>
        <v>4.9907000000000004</v>
      </c>
      <c r="S10" s="66">
        <f t="shared" si="7"/>
        <v>17</v>
      </c>
      <c r="T10" s="65">
        <f>VLOOKUP($A10,'Return Data'!$B$7:$R$2700,13,0)</f>
        <v>5.2499000000000002</v>
      </c>
      <c r="U10" s="66">
        <f t="shared" si="10"/>
        <v>12</v>
      </c>
      <c r="V10" s="65">
        <f>VLOOKUP($A10,'Return Data'!$B$7:$R$2700,17,0)</f>
        <v>6.5079000000000002</v>
      </c>
      <c r="W10" s="66">
        <f t="shared" si="11"/>
        <v>12</v>
      </c>
      <c r="X10" s="65"/>
      <c r="Y10" s="66"/>
      <c r="Z10" s="65">
        <f>VLOOKUP($A10,'Return Data'!$B$7:$R$2700,16,0)</f>
        <v>6.8913000000000002</v>
      </c>
      <c r="AA10" s="67">
        <f t="shared" si="9"/>
        <v>17</v>
      </c>
    </row>
    <row r="11" spans="1:27" x14ac:dyDescent="0.3">
      <c r="A11" s="63" t="s">
        <v>1592</v>
      </c>
      <c r="B11" s="64">
        <f>VLOOKUP($A11,'Return Data'!$B$7:$R$2700,3,0)</f>
        <v>44174</v>
      </c>
      <c r="C11" s="65">
        <f>VLOOKUP($A11,'Return Data'!$B$7:$R$2700,4,0)</f>
        <v>2499.145</v>
      </c>
      <c r="D11" s="65">
        <f>VLOOKUP($A11,'Return Data'!$B$7:$R$2700,5,0)</f>
        <v>3.7669999999999999</v>
      </c>
      <c r="E11" s="66">
        <f t="shared" si="0"/>
        <v>11</v>
      </c>
      <c r="F11" s="65">
        <f>VLOOKUP($A11,'Return Data'!$B$7:$R$2700,6,0)</f>
        <v>3.0472999999999999</v>
      </c>
      <c r="G11" s="66">
        <f t="shared" si="1"/>
        <v>13</v>
      </c>
      <c r="H11" s="65">
        <f>VLOOKUP($A11,'Return Data'!$B$7:$R$2700,7,0)</f>
        <v>3.1499000000000001</v>
      </c>
      <c r="I11" s="66">
        <f t="shared" si="2"/>
        <v>12</v>
      </c>
      <c r="J11" s="65">
        <f>VLOOKUP($A11,'Return Data'!$B$7:$R$2700,8,0)</f>
        <v>2.4304000000000001</v>
      </c>
      <c r="K11" s="66">
        <f t="shared" si="3"/>
        <v>16</v>
      </c>
      <c r="L11" s="65">
        <f>VLOOKUP($A11,'Return Data'!$B$7:$R$2700,9,0)</f>
        <v>3.1154000000000002</v>
      </c>
      <c r="M11" s="66">
        <f t="shared" si="4"/>
        <v>20</v>
      </c>
      <c r="N11" s="65">
        <f>VLOOKUP($A11,'Return Data'!$B$7:$R$2700,10,0)</f>
        <v>3.7551000000000001</v>
      </c>
      <c r="O11" s="66">
        <f t="shared" si="5"/>
        <v>17</v>
      </c>
      <c r="P11" s="65">
        <f>VLOOKUP($A11,'Return Data'!$B$7:$R$2700,11,0)</f>
        <v>4.1212999999999997</v>
      </c>
      <c r="Q11" s="66">
        <f t="shared" si="6"/>
        <v>15</v>
      </c>
      <c r="R11" s="65">
        <f>VLOOKUP($A11,'Return Data'!$B$7:$R$2700,12,0)</f>
        <v>4.9114000000000004</v>
      </c>
      <c r="S11" s="66">
        <f t="shared" si="7"/>
        <v>18</v>
      </c>
      <c r="T11" s="65">
        <f>VLOOKUP($A11,'Return Data'!$B$7:$R$2700,13,0)</f>
        <v>5.0820999999999996</v>
      </c>
      <c r="U11" s="66">
        <f t="shared" si="10"/>
        <v>17</v>
      </c>
      <c r="V11" s="65">
        <f>VLOOKUP($A11,'Return Data'!$B$7:$R$2700,17,0)</f>
        <v>6.3989000000000003</v>
      </c>
      <c r="W11" s="66">
        <f t="shared" si="11"/>
        <v>14</v>
      </c>
      <c r="X11" s="65">
        <f>VLOOKUP($A11,'Return Data'!$B$7:$R$2700,14,0)</f>
        <v>6.7202999999999999</v>
      </c>
      <c r="Y11" s="66">
        <f t="shared" ref="Y11:Y35" si="12">RANK(X11,X$8:X$36,0)</f>
        <v>8</v>
      </c>
      <c r="Z11" s="65">
        <f>VLOOKUP($A11,'Return Data'!$B$7:$R$2700,16,0)</f>
        <v>7.6611000000000002</v>
      </c>
      <c r="AA11" s="67">
        <f t="shared" si="9"/>
        <v>9</v>
      </c>
    </row>
    <row r="12" spans="1:27" x14ac:dyDescent="0.3">
      <c r="A12" s="63" t="s">
        <v>1594</v>
      </c>
      <c r="B12" s="64">
        <f>VLOOKUP($A12,'Return Data'!$B$7:$R$2700,3,0)</f>
        <v>44174</v>
      </c>
      <c r="C12" s="65">
        <f>VLOOKUP($A12,'Return Data'!$B$7:$R$2700,4,0)</f>
        <v>3023.1727999999998</v>
      </c>
      <c r="D12" s="65">
        <f>VLOOKUP($A12,'Return Data'!$B$7:$R$2700,5,0)</f>
        <v>3.7866</v>
      </c>
      <c r="E12" s="66">
        <f t="shared" si="0"/>
        <v>10</v>
      </c>
      <c r="F12" s="65">
        <f>VLOOKUP($A12,'Return Data'!$B$7:$R$2700,6,0)</f>
        <v>2.3814000000000002</v>
      </c>
      <c r="G12" s="66">
        <f t="shared" si="1"/>
        <v>22</v>
      </c>
      <c r="H12" s="65">
        <f>VLOOKUP($A12,'Return Data'!$B$7:$R$2700,7,0)</f>
        <v>2.4415</v>
      </c>
      <c r="I12" s="66">
        <f t="shared" si="2"/>
        <v>23</v>
      </c>
      <c r="J12" s="65">
        <f>VLOOKUP($A12,'Return Data'!$B$7:$R$2700,8,0)</f>
        <v>1.8588</v>
      </c>
      <c r="K12" s="66">
        <f t="shared" si="3"/>
        <v>26</v>
      </c>
      <c r="L12" s="65">
        <f>VLOOKUP($A12,'Return Data'!$B$7:$R$2700,9,0)</f>
        <v>2.6587000000000001</v>
      </c>
      <c r="M12" s="66">
        <f t="shared" si="4"/>
        <v>23</v>
      </c>
      <c r="N12" s="65">
        <f>VLOOKUP($A12,'Return Data'!$B$7:$R$2700,10,0)</f>
        <v>3.0205000000000002</v>
      </c>
      <c r="O12" s="66">
        <f t="shared" si="5"/>
        <v>25</v>
      </c>
      <c r="P12" s="65">
        <f>VLOOKUP($A12,'Return Data'!$B$7:$R$2700,11,0)</f>
        <v>3.6844000000000001</v>
      </c>
      <c r="Q12" s="66">
        <f t="shared" si="6"/>
        <v>22</v>
      </c>
      <c r="R12" s="65">
        <f>VLOOKUP($A12,'Return Data'!$B$7:$R$2700,12,0)</f>
        <v>4.4314</v>
      </c>
      <c r="S12" s="66">
        <f t="shared" si="7"/>
        <v>21</v>
      </c>
      <c r="T12" s="65">
        <f>VLOOKUP($A12,'Return Data'!$B$7:$R$2700,13,0)</f>
        <v>4.6635</v>
      </c>
      <c r="U12" s="66">
        <f t="shared" si="10"/>
        <v>20</v>
      </c>
      <c r="V12" s="65">
        <f>VLOOKUP($A12,'Return Data'!$B$7:$R$2700,17,0)</f>
        <v>5.6775000000000002</v>
      </c>
      <c r="W12" s="66">
        <f t="shared" si="11"/>
        <v>16</v>
      </c>
      <c r="X12" s="65">
        <f>VLOOKUP($A12,'Return Data'!$B$7:$R$2700,14,0)</f>
        <v>5.7850000000000001</v>
      </c>
      <c r="Y12" s="66">
        <f t="shared" si="12"/>
        <v>12</v>
      </c>
      <c r="Z12" s="65">
        <f>VLOOKUP($A12,'Return Data'!$B$7:$R$2700,16,0)</f>
        <v>7.4330999999999996</v>
      </c>
      <c r="AA12" s="67">
        <f t="shared" si="9"/>
        <v>12</v>
      </c>
    </row>
    <row r="13" spans="1:27" x14ac:dyDescent="0.3">
      <c r="A13" s="63" t="s">
        <v>1596</v>
      </c>
      <c r="B13" s="64">
        <f>VLOOKUP($A13,'Return Data'!$B$7:$R$2700,3,0)</f>
        <v>44174</v>
      </c>
      <c r="C13" s="65">
        <f>VLOOKUP($A13,'Return Data'!$B$7:$R$2700,4,0)</f>
        <v>2683.0527999999999</v>
      </c>
      <c r="D13" s="65">
        <f>VLOOKUP($A13,'Return Data'!$B$7:$R$2700,5,0)</f>
        <v>3.8801999999999999</v>
      </c>
      <c r="E13" s="66">
        <f t="shared" si="0"/>
        <v>9</v>
      </c>
      <c r="F13" s="65">
        <f>VLOOKUP($A13,'Return Data'!$B$7:$R$2700,6,0)</f>
        <v>4.0658000000000003</v>
      </c>
      <c r="G13" s="66">
        <f t="shared" si="1"/>
        <v>5</v>
      </c>
      <c r="H13" s="65">
        <f>VLOOKUP($A13,'Return Data'!$B$7:$R$2700,7,0)</f>
        <v>3.3127</v>
      </c>
      <c r="I13" s="66">
        <f t="shared" si="2"/>
        <v>8</v>
      </c>
      <c r="J13" s="65">
        <f>VLOOKUP($A13,'Return Data'!$B$7:$R$2700,8,0)</f>
        <v>2.3245</v>
      </c>
      <c r="K13" s="66">
        <f t="shared" si="3"/>
        <v>20</v>
      </c>
      <c r="L13" s="65">
        <f>VLOOKUP($A13,'Return Data'!$B$7:$R$2700,9,0)</f>
        <v>2.9127999999999998</v>
      </c>
      <c r="M13" s="66">
        <f t="shared" si="4"/>
        <v>22</v>
      </c>
      <c r="N13" s="65">
        <f>VLOOKUP($A13,'Return Data'!$B$7:$R$2700,10,0)</f>
        <v>3.5021</v>
      </c>
      <c r="O13" s="66">
        <f t="shared" si="5"/>
        <v>20</v>
      </c>
      <c r="P13" s="65">
        <f>VLOOKUP($A13,'Return Data'!$B$7:$R$2700,11,0)</f>
        <v>3.6865000000000001</v>
      </c>
      <c r="Q13" s="66">
        <f t="shared" si="6"/>
        <v>21</v>
      </c>
      <c r="R13" s="65">
        <f>VLOOKUP($A13,'Return Data'!$B$7:$R$2700,12,0)</f>
        <v>4.5894000000000004</v>
      </c>
      <c r="S13" s="66">
        <f t="shared" si="7"/>
        <v>20</v>
      </c>
      <c r="T13" s="65">
        <f>VLOOKUP($A13,'Return Data'!$B$7:$R$2700,13,0)</f>
        <v>4.8335999999999997</v>
      </c>
      <c r="U13" s="66">
        <f t="shared" si="10"/>
        <v>19</v>
      </c>
      <c r="V13" s="65">
        <f>VLOOKUP($A13,'Return Data'!$B$7:$R$2700,17,0)</f>
        <v>5.5773000000000001</v>
      </c>
      <c r="W13" s="66">
        <f t="shared" si="11"/>
        <v>17</v>
      </c>
      <c r="X13" s="65">
        <f>VLOOKUP($A13,'Return Data'!$B$7:$R$2700,14,0)</f>
        <v>5.6878000000000002</v>
      </c>
      <c r="Y13" s="66">
        <f t="shared" si="12"/>
        <v>13</v>
      </c>
      <c r="Z13" s="65">
        <f>VLOOKUP($A13,'Return Data'!$B$7:$R$2700,16,0)</f>
        <v>7.1096000000000004</v>
      </c>
      <c r="AA13" s="67">
        <f t="shared" si="9"/>
        <v>15</v>
      </c>
    </row>
    <row r="14" spans="1:27" x14ac:dyDescent="0.3">
      <c r="A14" s="63" t="s">
        <v>1598</v>
      </c>
      <c r="B14" s="64">
        <f>VLOOKUP($A14,'Return Data'!$B$7:$R$2700,3,0)</f>
        <v>44174</v>
      </c>
      <c r="C14" s="65">
        <f>VLOOKUP($A14,'Return Data'!$B$7:$R$2700,4,0)</f>
        <v>2183.1475999999998</v>
      </c>
      <c r="D14" s="65">
        <f>VLOOKUP($A14,'Return Data'!$B$7:$R$2700,5,0)</f>
        <v>-2.6196999999999999</v>
      </c>
      <c r="E14" s="66">
        <f t="shared" si="0"/>
        <v>29</v>
      </c>
      <c r="F14" s="65">
        <f>VLOOKUP($A14,'Return Data'!$B$7:$R$2700,6,0)</f>
        <v>1.2317</v>
      </c>
      <c r="G14" s="66">
        <f t="shared" si="1"/>
        <v>28</v>
      </c>
      <c r="H14" s="65">
        <f>VLOOKUP($A14,'Return Data'!$B$7:$R$2700,7,0)</f>
        <v>1.7212000000000001</v>
      </c>
      <c r="I14" s="66">
        <f t="shared" si="2"/>
        <v>28</v>
      </c>
      <c r="J14" s="65">
        <f>VLOOKUP($A14,'Return Data'!$B$7:$R$2700,8,0)</f>
        <v>1.113</v>
      </c>
      <c r="K14" s="66">
        <f t="shared" si="3"/>
        <v>28</v>
      </c>
      <c r="L14" s="65">
        <f>VLOOKUP($A14,'Return Data'!$B$7:$R$2700,9,0)</f>
        <v>1.8842000000000001</v>
      </c>
      <c r="M14" s="66">
        <f t="shared" si="4"/>
        <v>28</v>
      </c>
      <c r="N14" s="65">
        <f>VLOOKUP($A14,'Return Data'!$B$7:$R$2700,10,0)</f>
        <v>2.3508</v>
      </c>
      <c r="O14" s="66">
        <f t="shared" si="5"/>
        <v>28</v>
      </c>
      <c r="P14" s="65">
        <f>VLOOKUP($A14,'Return Data'!$B$7:$R$2700,11,0)</f>
        <v>2.8591000000000002</v>
      </c>
      <c r="Q14" s="66">
        <f t="shared" si="6"/>
        <v>28</v>
      </c>
      <c r="R14" s="65">
        <f>VLOOKUP($A14,'Return Data'!$B$7:$R$2700,12,0)</f>
        <v>3.6408999999999998</v>
      </c>
      <c r="S14" s="66">
        <f t="shared" si="7"/>
        <v>27</v>
      </c>
      <c r="T14" s="65">
        <f>VLOOKUP($A14,'Return Data'!$B$7:$R$2700,13,0)</f>
        <v>3.9161000000000001</v>
      </c>
      <c r="U14" s="66">
        <f t="shared" si="10"/>
        <v>25</v>
      </c>
      <c r="V14" s="65">
        <f>VLOOKUP($A14,'Return Data'!$B$7:$R$2700,17,0)</f>
        <v>5.1589</v>
      </c>
      <c r="W14" s="66">
        <f t="shared" si="11"/>
        <v>19</v>
      </c>
      <c r="X14" s="65">
        <f>VLOOKUP($A14,'Return Data'!$B$7:$R$2700,14,0)</f>
        <v>5.5888</v>
      </c>
      <c r="Y14" s="66">
        <f t="shared" si="12"/>
        <v>14</v>
      </c>
      <c r="Z14" s="65">
        <f>VLOOKUP($A14,'Return Data'!$B$7:$R$2700,16,0)</f>
        <v>7.4892000000000003</v>
      </c>
      <c r="AA14" s="67">
        <f t="shared" si="9"/>
        <v>10</v>
      </c>
    </row>
    <row r="15" spans="1:27" x14ac:dyDescent="0.3">
      <c r="A15" s="63" t="s">
        <v>1601</v>
      </c>
      <c r="B15" s="64">
        <f>VLOOKUP($A15,'Return Data'!$B$7:$R$2700,3,0)</f>
        <v>44174</v>
      </c>
      <c r="C15" s="65">
        <f>VLOOKUP($A15,'Return Data'!$B$7:$R$2700,4,0)</f>
        <v>29.111499999999999</v>
      </c>
      <c r="D15" s="65">
        <f>VLOOKUP($A15,'Return Data'!$B$7:$R$2700,5,0)</f>
        <v>7.2735000000000003</v>
      </c>
      <c r="E15" s="66">
        <f t="shared" si="0"/>
        <v>2</v>
      </c>
      <c r="F15" s="65">
        <f>VLOOKUP($A15,'Return Data'!$B$7:$R$2700,6,0)</f>
        <v>6.7767999999999997</v>
      </c>
      <c r="G15" s="66">
        <f t="shared" si="1"/>
        <v>1</v>
      </c>
      <c r="H15" s="65">
        <f>VLOOKUP($A15,'Return Data'!$B$7:$R$2700,7,0)</f>
        <v>6.7972999999999999</v>
      </c>
      <c r="I15" s="66">
        <f t="shared" si="2"/>
        <v>1</v>
      </c>
      <c r="J15" s="65">
        <f>VLOOKUP($A15,'Return Data'!$B$7:$R$2700,8,0)</f>
        <v>6.4641000000000002</v>
      </c>
      <c r="K15" s="66">
        <f t="shared" si="3"/>
        <v>1</v>
      </c>
      <c r="L15" s="65">
        <f>VLOOKUP($A15,'Return Data'!$B$7:$R$2700,9,0)</f>
        <v>6.2507999999999999</v>
      </c>
      <c r="M15" s="66">
        <f t="shared" si="4"/>
        <v>2</v>
      </c>
      <c r="N15" s="65">
        <f>VLOOKUP($A15,'Return Data'!$B$7:$R$2700,10,0)</f>
        <v>7.6250999999999998</v>
      </c>
      <c r="O15" s="66">
        <f t="shared" si="5"/>
        <v>1</v>
      </c>
      <c r="P15" s="65">
        <f>VLOOKUP($A15,'Return Data'!$B$7:$R$2700,11,0)</f>
        <v>9.0495000000000001</v>
      </c>
      <c r="Q15" s="66">
        <f t="shared" si="6"/>
        <v>1</v>
      </c>
      <c r="R15" s="65">
        <f>VLOOKUP($A15,'Return Data'!$B$7:$R$2700,12,0)</f>
        <v>8.4395000000000007</v>
      </c>
      <c r="S15" s="66">
        <f t="shared" si="7"/>
        <v>1</v>
      </c>
      <c r="T15" s="65">
        <f>VLOOKUP($A15,'Return Data'!$B$7:$R$2700,13,0)</f>
        <v>4.2249999999999996</v>
      </c>
      <c r="U15" s="66">
        <f t="shared" si="10"/>
        <v>23</v>
      </c>
      <c r="V15" s="65">
        <f>VLOOKUP($A15,'Return Data'!$B$7:$R$2700,17,0)</f>
        <v>6.8918999999999997</v>
      </c>
      <c r="W15" s="66">
        <f t="shared" si="11"/>
        <v>8</v>
      </c>
      <c r="X15" s="65">
        <f>VLOOKUP($A15,'Return Data'!$B$7:$R$2700,14,0)</f>
        <v>7.3506999999999998</v>
      </c>
      <c r="Y15" s="66">
        <f t="shared" si="12"/>
        <v>4</v>
      </c>
      <c r="Z15" s="65">
        <f>VLOOKUP($A15,'Return Data'!$B$7:$R$2700,16,0)</f>
        <v>8.5762999999999998</v>
      </c>
      <c r="AA15" s="67">
        <f t="shared" si="9"/>
        <v>1</v>
      </c>
    </row>
    <row r="16" spans="1:27" x14ac:dyDescent="0.3">
      <c r="A16" s="63" t="s">
        <v>1604</v>
      </c>
      <c r="B16" s="64">
        <f>VLOOKUP($A16,'Return Data'!$B$7:$R$2700,3,0)</f>
        <v>44174</v>
      </c>
      <c r="C16" s="65">
        <f>VLOOKUP($A16,'Return Data'!$B$7:$R$2700,4,0)</f>
        <v>11.720800000000001</v>
      </c>
      <c r="D16" s="65">
        <f>VLOOKUP($A16,'Return Data'!$B$7:$R$2700,5,0)</f>
        <v>0.93430000000000002</v>
      </c>
      <c r="E16" s="66">
        <f t="shared" si="0"/>
        <v>25</v>
      </c>
      <c r="F16" s="65">
        <f>VLOOKUP($A16,'Return Data'!$B$7:$R$2700,6,0)</f>
        <v>2.6791</v>
      </c>
      <c r="G16" s="66">
        <f t="shared" si="1"/>
        <v>17</v>
      </c>
      <c r="H16" s="65">
        <f>VLOOKUP($A16,'Return Data'!$B$7:$R$2700,7,0)</f>
        <v>3.2050999999999998</v>
      </c>
      <c r="I16" s="66">
        <f t="shared" si="2"/>
        <v>11</v>
      </c>
      <c r="J16" s="65">
        <f>VLOOKUP($A16,'Return Data'!$B$7:$R$2700,8,0)</f>
        <v>2.4937</v>
      </c>
      <c r="K16" s="66">
        <f t="shared" si="3"/>
        <v>13</v>
      </c>
      <c r="L16" s="65">
        <f>VLOOKUP($A16,'Return Data'!$B$7:$R$2700,9,0)</f>
        <v>3.8424999999999998</v>
      </c>
      <c r="M16" s="66">
        <f t="shared" si="4"/>
        <v>7</v>
      </c>
      <c r="N16" s="65">
        <f>VLOOKUP($A16,'Return Data'!$B$7:$R$2700,10,0)</f>
        <v>4.6912000000000003</v>
      </c>
      <c r="O16" s="66">
        <f t="shared" si="5"/>
        <v>7</v>
      </c>
      <c r="P16" s="65">
        <f>VLOOKUP($A16,'Return Data'!$B$7:$R$2700,11,0)</f>
        <v>5.7045000000000003</v>
      </c>
      <c r="Q16" s="66">
        <f t="shared" si="6"/>
        <v>4</v>
      </c>
      <c r="R16" s="65">
        <f>VLOOKUP($A16,'Return Data'!$B$7:$R$2700,12,0)</f>
        <v>6.6246999999999998</v>
      </c>
      <c r="S16" s="66">
        <f t="shared" si="7"/>
        <v>3</v>
      </c>
      <c r="T16" s="65">
        <f>VLOOKUP($A16,'Return Data'!$B$7:$R$2700,13,0)</f>
        <v>6.4943</v>
      </c>
      <c r="U16" s="66">
        <f t="shared" si="10"/>
        <v>3</v>
      </c>
      <c r="V16" s="65">
        <f>VLOOKUP($A16,'Return Data'!$B$7:$R$2700,17,0)</f>
        <v>7.2483000000000004</v>
      </c>
      <c r="W16" s="66">
        <f t="shared" si="11"/>
        <v>4</v>
      </c>
      <c r="X16" s="65"/>
      <c r="Y16" s="66"/>
      <c r="Z16" s="65">
        <f>VLOOKUP($A16,'Return Data'!$B$7:$R$2700,16,0)</f>
        <v>7.4457000000000004</v>
      </c>
      <c r="AA16" s="67">
        <f t="shared" si="9"/>
        <v>11</v>
      </c>
    </row>
    <row r="17" spans="1:27" x14ac:dyDescent="0.3">
      <c r="A17" s="63" t="s">
        <v>1606</v>
      </c>
      <c r="B17" s="64">
        <f>VLOOKUP($A17,'Return Data'!$B$7:$R$2700,3,0)</f>
        <v>44174</v>
      </c>
      <c r="C17" s="65">
        <f>VLOOKUP($A17,'Return Data'!$B$7:$R$2700,4,0)</f>
        <v>1047.2014999999999</v>
      </c>
      <c r="D17" s="65">
        <f>VLOOKUP($A17,'Return Data'!$B$7:$R$2700,5,0)</f>
        <v>5.0163000000000002</v>
      </c>
      <c r="E17" s="66">
        <f t="shared" si="0"/>
        <v>6</v>
      </c>
      <c r="F17" s="65">
        <f>VLOOKUP($A17,'Return Data'!$B$7:$R$2700,6,0)</f>
        <v>3.7656000000000001</v>
      </c>
      <c r="G17" s="66">
        <f t="shared" si="1"/>
        <v>6</v>
      </c>
      <c r="H17" s="65">
        <f>VLOOKUP($A17,'Return Data'!$B$7:$R$2700,7,0)</f>
        <v>2.9140000000000001</v>
      </c>
      <c r="I17" s="66">
        <f t="shared" si="2"/>
        <v>13</v>
      </c>
      <c r="J17" s="65">
        <f>VLOOKUP($A17,'Return Data'!$B$7:$R$2700,8,0)</f>
        <v>2.4062000000000001</v>
      </c>
      <c r="K17" s="66">
        <f t="shared" si="3"/>
        <v>17</v>
      </c>
      <c r="L17" s="65">
        <f>VLOOKUP($A17,'Return Data'!$B$7:$R$2700,9,0)</f>
        <v>3.2862</v>
      </c>
      <c r="M17" s="66">
        <f t="shared" si="4"/>
        <v>13</v>
      </c>
      <c r="N17" s="65">
        <f>VLOOKUP($A17,'Return Data'!$B$7:$R$2700,10,0)</f>
        <v>3.9340000000000002</v>
      </c>
      <c r="O17" s="66">
        <f t="shared" si="5"/>
        <v>14</v>
      </c>
      <c r="P17" s="65">
        <f>VLOOKUP($A17,'Return Data'!$B$7:$R$2700,11,0)</f>
        <v>4.4863999999999997</v>
      </c>
      <c r="Q17" s="66">
        <f t="shared" si="6"/>
        <v>13</v>
      </c>
      <c r="R17" s="65">
        <f>VLOOKUP($A17,'Return Data'!$B$7:$R$2700,12,0)</f>
        <v>5.3273999999999999</v>
      </c>
      <c r="S17" s="66">
        <f t="shared" si="7"/>
        <v>12</v>
      </c>
      <c r="T17" s="65"/>
      <c r="U17" s="66"/>
      <c r="V17" s="65"/>
      <c r="W17" s="66"/>
      <c r="X17" s="65"/>
      <c r="Y17" s="66"/>
      <c r="Z17" s="65">
        <f>VLOOKUP($A17,'Return Data'!$B$7:$R$2700,16,0)</f>
        <v>5.4694000000000003</v>
      </c>
      <c r="AA17" s="67">
        <f t="shared" si="9"/>
        <v>23</v>
      </c>
    </row>
    <row r="18" spans="1:27" x14ac:dyDescent="0.3">
      <c r="A18" s="63" t="s">
        <v>1607</v>
      </c>
      <c r="B18" s="64">
        <f>VLOOKUP($A18,'Return Data'!$B$7:$R$2700,3,0)</f>
        <v>44174</v>
      </c>
      <c r="C18" s="65">
        <f>VLOOKUP($A18,'Return Data'!$B$7:$R$2700,4,0)</f>
        <v>21.312799999999999</v>
      </c>
      <c r="D18" s="65">
        <f>VLOOKUP($A18,'Return Data'!$B$7:$R$2700,5,0)</f>
        <v>10.2784</v>
      </c>
      <c r="E18" s="66">
        <f t="shared" si="0"/>
        <v>1</v>
      </c>
      <c r="F18" s="65">
        <f>VLOOKUP($A18,'Return Data'!$B$7:$R$2700,6,0)</f>
        <v>5.6558999999999999</v>
      </c>
      <c r="G18" s="66">
        <f t="shared" si="1"/>
        <v>2</v>
      </c>
      <c r="H18" s="65">
        <f>VLOOKUP($A18,'Return Data'!$B$7:$R$2700,7,0)</f>
        <v>4.8731999999999998</v>
      </c>
      <c r="I18" s="66">
        <f t="shared" si="2"/>
        <v>3</v>
      </c>
      <c r="J18" s="65">
        <f>VLOOKUP($A18,'Return Data'!$B$7:$R$2700,8,0)</f>
        <v>3.5646</v>
      </c>
      <c r="K18" s="66">
        <f t="shared" si="3"/>
        <v>4</v>
      </c>
      <c r="L18" s="65">
        <f>VLOOKUP($A18,'Return Data'!$B$7:$R$2700,9,0)</f>
        <v>4.6760999999999999</v>
      </c>
      <c r="M18" s="66">
        <f t="shared" si="4"/>
        <v>5</v>
      </c>
      <c r="N18" s="65">
        <f>VLOOKUP($A18,'Return Data'!$B$7:$R$2700,10,0)</f>
        <v>5.5388000000000002</v>
      </c>
      <c r="O18" s="66">
        <f t="shared" si="5"/>
        <v>4</v>
      </c>
      <c r="P18" s="65">
        <f>VLOOKUP($A18,'Return Data'!$B$7:$R$2700,11,0)</f>
        <v>6.8624000000000001</v>
      </c>
      <c r="Q18" s="66">
        <f t="shared" si="6"/>
        <v>3</v>
      </c>
      <c r="R18" s="65">
        <f>VLOOKUP($A18,'Return Data'!$B$7:$R$2700,12,0)</f>
        <v>6.4225000000000003</v>
      </c>
      <c r="S18" s="66">
        <f t="shared" ref="S18:S36" si="13">RANK(R18,R$8:R$36,0)</f>
        <v>4</v>
      </c>
      <c r="T18" s="65">
        <f>VLOOKUP($A18,'Return Data'!$B$7:$R$2700,13,0)</f>
        <v>6.7404000000000002</v>
      </c>
      <c r="U18" s="66">
        <f t="shared" si="10"/>
        <v>2</v>
      </c>
      <c r="V18" s="65">
        <f>VLOOKUP($A18,'Return Data'!$B$7:$R$2700,17,0)</f>
        <v>7.6498999999999997</v>
      </c>
      <c r="W18" s="66">
        <f t="shared" si="11"/>
        <v>3</v>
      </c>
      <c r="X18" s="65">
        <f>VLOOKUP($A18,'Return Data'!$B$7:$R$2700,14,0)</f>
        <v>7.4425999999999997</v>
      </c>
      <c r="Y18" s="66">
        <f t="shared" si="12"/>
        <v>3</v>
      </c>
      <c r="Z18" s="65">
        <f>VLOOKUP($A18,'Return Data'!$B$7:$R$2700,16,0)</f>
        <v>8.1918000000000006</v>
      </c>
      <c r="AA18" s="67">
        <f t="shared" si="9"/>
        <v>3</v>
      </c>
    </row>
    <row r="19" spans="1:27" x14ac:dyDescent="0.3">
      <c r="A19" s="63" t="s">
        <v>1609</v>
      </c>
      <c r="B19" s="64">
        <f>VLOOKUP($A19,'Return Data'!$B$7:$R$2700,3,0)</f>
        <v>44174</v>
      </c>
      <c r="C19" s="65">
        <f>VLOOKUP($A19,'Return Data'!$B$7:$R$2700,4,0)</f>
        <v>2144.1669000000002</v>
      </c>
      <c r="D19" s="65">
        <f>VLOOKUP($A19,'Return Data'!$B$7:$R$2700,5,0)</f>
        <v>3.7334999999999998</v>
      </c>
      <c r="E19" s="66">
        <f t="shared" si="0"/>
        <v>12</v>
      </c>
      <c r="F19" s="65">
        <f>VLOOKUP($A19,'Return Data'!$B$7:$R$2700,6,0)</f>
        <v>3.1587999999999998</v>
      </c>
      <c r="G19" s="66">
        <f t="shared" si="1"/>
        <v>10</v>
      </c>
      <c r="H19" s="65">
        <f>VLOOKUP($A19,'Return Data'!$B$7:$R$2700,7,0)</f>
        <v>4.2458</v>
      </c>
      <c r="I19" s="66">
        <f t="shared" si="2"/>
        <v>4</v>
      </c>
      <c r="J19" s="65">
        <f>VLOOKUP($A19,'Return Data'!$B$7:$R$2700,8,0)</f>
        <v>3.9689999999999999</v>
      </c>
      <c r="K19" s="66">
        <f t="shared" si="3"/>
        <v>3</v>
      </c>
      <c r="L19" s="65">
        <f>VLOOKUP($A19,'Return Data'!$B$7:$R$2700,9,0)</f>
        <v>5.3</v>
      </c>
      <c r="M19" s="66">
        <f t="shared" si="4"/>
        <v>3</v>
      </c>
      <c r="N19" s="65">
        <f>VLOOKUP($A19,'Return Data'!$B$7:$R$2700,10,0)</f>
        <v>4.8582999999999998</v>
      </c>
      <c r="O19" s="66">
        <f t="shared" si="5"/>
        <v>5</v>
      </c>
      <c r="P19" s="65">
        <f>VLOOKUP($A19,'Return Data'!$B$7:$R$2700,11,0)</f>
        <v>5.4581</v>
      </c>
      <c r="Q19" s="66">
        <f t="shared" si="6"/>
        <v>5</v>
      </c>
      <c r="R19" s="65">
        <f>VLOOKUP($A19,'Return Data'!$B$7:$R$2700,12,0)</f>
        <v>5.0254000000000003</v>
      </c>
      <c r="S19" s="66">
        <f t="shared" si="13"/>
        <v>15</v>
      </c>
      <c r="T19" s="65">
        <f>VLOOKUP($A19,'Return Data'!$B$7:$R$2700,13,0)</f>
        <v>5.2243000000000004</v>
      </c>
      <c r="U19" s="66">
        <f t="shared" si="10"/>
        <v>13</v>
      </c>
      <c r="V19" s="65">
        <f>VLOOKUP($A19,'Return Data'!$B$7:$R$2700,17,0)</f>
        <v>6.1233000000000004</v>
      </c>
      <c r="W19" s="66">
        <f t="shared" si="11"/>
        <v>15</v>
      </c>
      <c r="X19" s="65">
        <f>VLOOKUP($A19,'Return Data'!$B$7:$R$2700,14,0)</f>
        <v>6.2515000000000001</v>
      </c>
      <c r="Y19" s="66">
        <f t="shared" si="12"/>
        <v>11</v>
      </c>
      <c r="Z19" s="65">
        <f>VLOOKUP($A19,'Return Data'!$B$7:$R$2700,16,0)</f>
        <v>7.7065999999999999</v>
      </c>
      <c r="AA19" s="67">
        <f t="shared" si="9"/>
        <v>7</v>
      </c>
    </row>
    <row r="20" spans="1:27" x14ac:dyDescent="0.3">
      <c r="A20" s="63" t="s">
        <v>1612</v>
      </c>
      <c r="B20" s="64">
        <f>VLOOKUP($A20,'Return Data'!$B$7:$R$2700,3,0)</f>
        <v>44174</v>
      </c>
      <c r="C20" s="65">
        <f>VLOOKUP($A20,'Return Data'!$B$7:$R$2700,4,0)</f>
        <v>11.807600000000001</v>
      </c>
      <c r="D20" s="65">
        <f>VLOOKUP($A20,'Return Data'!$B$7:$R$2700,5,0)</f>
        <v>2.7823000000000002</v>
      </c>
      <c r="E20" s="66">
        <f t="shared" si="0"/>
        <v>17</v>
      </c>
      <c r="F20" s="65">
        <f>VLOOKUP($A20,'Return Data'!$B$7:$R$2700,6,0)</f>
        <v>3.1543999999999999</v>
      </c>
      <c r="G20" s="66">
        <f t="shared" si="1"/>
        <v>11</v>
      </c>
      <c r="H20" s="65">
        <f>VLOOKUP($A20,'Return Data'!$B$7:$R$2700,7,0)</f>
        <v>2.7835999999999999</v>
      </c>
      <c r="I20" s="66">
        <f t="shared" si="2"/>
        <v>17</v>
      </c>
      <c r="J20" s="65">
        <f>VLOOKUP($A20,'Return Data'!$B$7:$R$2700,8,0)</f>
        <v>2.3868</v>
      </c>
      <c r="K20" s="66">
        <f t="shared" si="3"/>
        <v>18</v>
      </c>
      <c r="L20" s="65">
        <f>VLOOKUP($A20,'Return Data'!$B$7:$R$2700,9,0)</f>
        <v>3.1922999999999999</v>
      </c>
      <c r="M20" s="66">
        <f t="shared" si="4"/>
        <v>17</v>
      </c>
      <c r="N20" s="65">
        <f>VLOOKUP($A20,'Return Data'!$B$7:$R$2700,10,0)</f>
        <v>3.7959999999999998</v>
      </c>
      <c r="O20" s="66">
        <f t="shared" si="5"/>
        <v>16</v>
      </c>
      <c r="P20" s="65">
        <f>VLOOKUP($A20,'Return Data'!$B$7:$R$2700,11,0)</f>
        <v>4.2614999999999998</v>
      </c>
      <c r="Q20" s="66">
        <f t="shared" si="6"/>
        <v>14</v>
      </c>
      <c r="R20" s="65">
        <f>VLOOKUP($A20,'Return Data'!$B$7:$R$2700,12,0)</f>
        <v>5.59</v>
      </c>
      <c r="S20" s="66">
        <f t="shared" si="13"/>
        <v>9</v>
      </c>
      <c r="T20" s="65">
        <f>VLOOKUP($A20,'Return Data'!$B$7:$R$2700,13,0)</f>
        <v>5.7709000000000001</v>
      </c>
      <c r="U20" s="66">
        <f t="shared" si="10"/>
        <v>7</v>
      </c>
      <c r="V20" s="65">
        <f>VLOOKUP($A20,'Return Data'!$B$7:$R$2700,17,0)</f>
        <v>6.9880000000000004</v>
      </c>
      <c r="W20" s="66">
        <f t="shared" si="11"/>
        <v>7</v>
      </c>
      <c r="X20" s="65"/>
      <c r="Y20" s="66"/>
      <c r="Z20" s="65">
        <f>VLOOKUP($A20,'Return Data'!$B$7:$R$2700,16,0)</f>
        <v>7.1769999999999996</v>
      </c>
      <c r="AA20" s="67">
        <f t="shared" si="9"/>
        <v>14</v>
      </c>
    </row>
    <row r="21" spans="1:27" x14ac:dyDescent="0.3">
      <c r="A21" s="63" t="s">
        <v>1613</v>
      </c>
      <c r="B21" s="64">
        <f>VLOOKUP($A21,'Return Data'!$B$7:$R$2700,3,0)</f>
        <v>44174</v>
      </c>
      <c r="C21" s="65">
        <f>VLOOKUP($A21,'Return Data'!$B$7:$R$2700,4,0)</f>
        <v>2002.3217999999999</v>
      </c>
      <c r="D21" s="65">
        <f>VLOOKUP($A21,'Return Data'!$B$7:$R$2700,5,0)</f>
        <v>2.2732999999999999</v>
      </c>
      <c r="E21" s="66">
        <f t="shared" si="0"/>
        <v>22</v>
      </c>
      <c r="F21" s="65">
        <f>VLOOKUP($A21,'Return Data'!$B$7:$R$2700,6,0)</f>
        <v>2.1440000000000001</v>
      </c>
      <c r="G21" s="66">
        <f t="shared" si="1"/>
        <v>25</v>
      </c>
      <c r="H21" s="65">
        <f>VLOOKUP($A21,'Return Data'!$B$7:$R$2700,7,0)</f>
        <v>2.1253000000000002</v>
      </c>
      <c r="I21" s="66">
        <f t="shared" si="2"/>
        <v>27</v>
      </c>
      <c r="J21" s="65">
        <f>VLOOKUP($A21,'Return Data'!$B$7:$R$2700,8,0)</f>
        <v>2.0078999999999998</v>
      </c>
      <c r="K21" s="66">
        <f t="shared" si="3"/>
        <v>23</v>
      </c>
      <c r="L21" s="65">
        <f>VLOOKUP($A21,'Return Data'!$B$7:$R$2700,9,0)</f>
        <v>1.9283999999999999</v>
      </c>
      <c r="M21" s="66">
        <f t="shared" si="4"/>
        <v>27</v>
      </c>
      <c r="N21" s="65">
        <f>VLOOKUP($A21,'Return Data'!$B$7:$R$2700,10,0)</f>
        <v>2.6088</v>
      </c>
      <c r="O21" s="66">
        <f t="shared" si="5"/>
        <v>27</v>
      </c>
      <c r="P21" s="65">
        <f>VLOOKUP($A21,'Return Data'!$B$7:$R$2700,11,0)</f>
        <v>3.2595999999999998</v>
      </c>
      <c r="Q21" s="66">
        <f t="shared" si="6"/>
        <v>27</v>
      </c>
      <c r="R21" s="65">
        <f>VLOOKUP($A21,'Return Data'!$B$7:$R$2700,12,0)</f>
        <v>5.0228000000000002</v>
      </c>
      <c r="S21" s="66">
        <f t="shared" si="13"/>
        <v>16</v>
      </c>
      <c r="T21" s="65">
        <f>VLOOKUP($A21,'Return Data'!$B$7:$R$2700,13,0)</f>
        <v>5.1722999999999999</v>
      </c>
      <c r="U21" s="66">
        <f t="shared" si="10"/>
        <v>15</v>
      </c>
      <c r="V21" s="65">
        <f>VLOOKUP($A21,'Return Data'!$B$7:$R$2700,17,0)</f>
        <v>6.4866999999999999</v>
      </c>
      <c r="W21" s="66">
        <f t="shared" si="11"/>
        <v>13</v>
      </c>
      <c r="X21" s="65">
        <f>VLOOKUP($A21,'Return Data'!$B$7:$R$2700,14,0)</f>
        <v>6.5884999999999998</v>
      </c>
      <c r="Y21" s="66">
        <f t="shared" si="12"/>
        <v>10</v>
      </c>
      <c r="Z21" s="65">
        <f>VLOOKUP($A21,'Return Data'!$B$7:$R$2700,16,0)</f>
        <v>8.0838000000000001</v>
      </c>
      <c r="AA21" s="67">
        <f t="shared" si="9"/>
        <v>4</v>
      </c>
    </row>
    <row r="22" spans="1:27" x14ac:dyDescent="0.3">
      <c r="A22" s="63" t="s">
        <v>1615</v>
      </c>
      <c r="B22" s="64">
        <f>VLOOKUP($A22,'Return Data'!$B$7:$R$2700,3,0)</f>
        <v>44174</v>
      </c>
      <c r="C22" s="65">
        <f>VLOOKUP($A22,'Return Data'!$B$7:$R$2700,4,0)</f>
        <v>2110.9911000000002</v>
      </c>
      <c r="D22" s="65">
        <f>VLOOKUP($A22,'Return Data'!$B$7:$R$2700,5,0)</f>
        <v>0.57750000000000001</v>
      </c>
      <c r="E22" s="66">
        <f t="shared" si="0"/>
        <v>26</v>
      </c>
      <c r="F22" s="65">
        <f>VLOOKUP($A22,'Return Data'!$B$7:$R$2700,6,0)</f>
        <v>2.4851000000000001</v>
      </c>
      <c r="G22" s="66">
        <f t="shared" si="1"/>
        <v>19</v>
      </c>
      <c r="H22" s="65">
        <f>VLOOKUP($A22,'Return Data'!$B$7:$R$2700,7,0)</f>
        <v>2.5522999999999998</v>
      </c>
      <c r="I22" s="66">
        <f t="shared" si="2"/>
        <v>20</v>
      </c>
      <c r="J22" s="65">
        <f>VLOOKUP($A22,'Return Data'!$B$7:$R$2700,8,0)</f>
        <v>2.0379999999999998</v>
      </c>
      <c r="K22" s="66">
        <f t="shared" si="3"/>
        <v>22</v>
      </c>
      <c r="L22" s="65">
        <f>VLOOKUP($A22,'Return Data'!$B$7:$R$2700,9,0)</f>
        <v>2.9927999999999999</v>
      </c>
      <c r="M22" s="66">
        <f t="shared" si="4"/>
        <v>21</v>
      </c>
      <c r="N22" s="65">
        <f>VLOOKUP($A22,'Return Data'!$B$7:$R$2700,10,0)</f>
        <v>3.4979</v>
      </c>
      <c r="O22" s="66">
        <f t="shared" si="5"/>
        <v>21</v>
      </c>
      <c r="P22" s="65">
        <f>VLOOKUP($A22,'Return Data'!$B$7:$R$2700,11,0)</f>
        <v>4.0160999999999998</v>
      </c>
      <c r="Q22" s="66">
        <f t="shared" si="6"/>
        <v>20</v>
      </c>
      <c r="R22" s="65">
        <f>VLOOKUP($A22,'Return Data'!$B$7:$R$2700,12,0)</f>
        <v>5.0572999999999997</v>
      </c>
      <c r="S22" s="66">
        <f t="shared" si="13"/>
        <v>14</v>
      </c>
      <c r="T22" s="65">
        <f>VLOOKUP($A22,'Return Data'!$B$7:$R$2700,13,0)</f>
        <v>5.2042000000000002</v>
      </c>
      <c r="U22" s="66">
        <f t="shared" si="10"/>
        <v>14</v>
      </c>
      <c r="V22" s="65">
        <f>VLOOKUP($A22,'Return Data'!$B$7:$R$2700,17,0)</f>
        <v>6.5342000000000002</v>
      </c>
      <c r="W22" s="66">
        <f t="shared" si="11"/>
        <v>11</v>
      </c>
      <c r="X22" s="65">
        <f>VLOOKUP($A22,'Return Data'!$B$7:$R$2700,14,0)</f>
        <v>6.6424000000000003</v>
      </c>
      <c r="Y22" s="66">
        <f t="shared" si="12"/>
        <v>9</v>
      </c>
      <c r="Z22" s="65">
        <f>VLOOKUP($A22,'Return Data'!$B$7:$R$2700,16,0)</f>
        <v>7.7976999999999999</v>
      </c>
      <c r="AA22" s="67">
        <f t="shared" si="9"/>
        <v>5</v>
      </c>
    </row>
    <row r="23" spans="1:27" x14ac:dyDescent="0.3">
      <c r="A23" s="63" t="s">
        <v>1619</v>
      </c>
      <c r="B23" s="64">
        <f>VLOOKUP($A23,'Return Data'!$B$7:$R$2700,3,0)</f>
        <v>44174</v>
      </c>
      <c r="C23" s="65">
        <f>VLOOKUP($A23,'Return Data'!$B$7:$R$2700,4,0)</f>
        <v>33.419899999999998</v>
      </c>
      <c r="D23" s="65">
        <f>VLOOKUP($A23,'Return Data'!$B$7:$R$2700,5,0)</f>
        <v>2.5121000000000002</v>
      </c>
      <c r="E23" s="66">
        <f t="shared" si="0"/>
        <v>19</v>
      </c>
      <c r="F23" s="65">
        <f>VLOOKUP($A23,'Return Data'!$B$7:$R$2700,6,0)</f>
        <v>3.0592999999999999</v>
      </c>
      <c r="G23" s="66">
        <f t="shared" si="1"/>
        <v>12</v>
      </c>
      <c r="H23" s="65">
        <f>VLOOKUP($A23,'Return Data'!$B$7:$R$2700,7,0)</f>
        <v>3.2161</v>
      </c>
      <c r="I23" s="66">
        <f t="shared" si="2"/>
        <v>10</v>
      </c>
      <c r="J23" s="65">
        <f>VLOOKUP($A23,'Return Data'!$B$7:$R$2700,8,0)</f>
        <v>2.8035999999999999</v>
      </c>
      <c r="K23" s="66">
        <f t="shared" si="3"/>
        <v>7</v>
      </c>
      <c r="L23" s="65">
        <f>VLOOKUP($A23,'Return Data'!$B$7:$R$2700,9,0)</f>
        <v>3.6880999999999999</v>
      </c>
      <c r="M23" s="66">
        <f t="shared" si="4"/>
        <v>8</v>
      </c>
      <c r="N23" s="65">
        <f>VLOOKUP($A23,'Return Data'!$B$7:$R$2700,10,0)</f>
        <v>4.3113000000000001</v>
      </c>
      <c r="O23" s="66">
        <f t="shared" si="5"/>
        <v>9</v>
      </c>
      <c r="P23" s="65">
        <f>VLOOKUP($A23,'Return Data'!$B$7:$R$2700,11,0)</f>
        <v>5.0633999999999997</v>
      </c>
      <c r="Q23" s="66">
        <f t="shared" si="6"/>
        <v>6</v>
      </c>
      <c r="R23" s="65">
        <f>VLOOKUP($A23,'Return Data'!$B$7:$R$2700,12,0)</f>
        <v>5.9478999999999997</v>
      </c>
      <c r="S23" s="66">
        <f t="shared" si="13"/>
        <v>5</v>
      </c>
      <c r="T23" s="65">
        <f>VLOOKUP($A23,'Return Data'!$B$7:$R$2700,13,0)</f>
        <v>5.9588000000000001</v>
      </c>
      <c r="U23" s="66">
        <f t="shared" si="10"/>
        <v>6</v>
      </c>
      <c r="V23" s="65">
        <f>VLOOKUP($A23,'Return Data'!$B$7:$R$2700,17,0)</f>
        <v>6.9962</v>
      </c>
      <c r="W23" s="66">
        <f t="shared" si="11"/>
        <v>6</v>
      </c>
      <c r="X23" s="65">
        <f>VLOOKUP($A23,'Return Data'!$B$7:$R$2700,14,0)</f>
        <v>7.0244</v>
      </c>
      <c r="Y23" s="66">
        <f t="shared" si="12"/>
        <v>6</v>
      </c>
      <c r="Z23" s="65">
        <f>VLOOKUP($A23,'Return Data'!$B$7:$R$2700,16,0)</f>
        <v>7.6664000000000003</v>
      </c>
      <c r="AA23" s="67">
        <f t="shared" si="9"/>
        <v>8</v>
      </c>
    </row>
    <row r="24" spans="1:27" x14ac:dyDescent="0.3">
      <c r="A24" s="63" t="s">
        <v>1621</v>
      </c>
      <c r="B24" s="64">
        <f>VLOOKUP($A24,'Return Data'!$B$7:$R$2700,3,0)</f>
        <v>44174</v>
      </c>
      <c r="C24" s="65">
        <f>VLOOKUP($A24,'Return Data'!$B$7:$R$2700,4,0)</f>
        <v>33.893999999999998</v>
      </c>
      <c r="D24" s="65">
        <f>VLOOKUP($A24,'Return Data'!$B$7:$R$2700,5,0)</f>
        <v>3.0154999999999998</v>
      </c>
      <c r="E24" s="66">
        <f t="shared" si="0"/>
        <v>15</v>
      </c>
      <c r="F24" s="65">
        <f>VLOOKUP($A24,'Return Data'!$B$7:$R$2700,6,0)</f>
        <v>2.9733999999999998</v>
      </c>
      <c r="G24" s="66">
        <f t="shared" si="1"/>
        <v>14</v>
      </c>
      <c r="H24" s="65">
        <f>VLOOKUP($A24,'Return Data'!$B$7:$R$2700,7,0)</f>
        <v>2.7551999999999999</v>
      </c>
      <c r="I24" s="66">
        <f t="shared" si="2"/>
        <v>18</v>
      </c>
      <c r="J24" s="65">
        <f>VLOOKUP($A24,'Return Data'!$B$7:$R$2700,8,0)</f>
        <v>2.3713000000000002</v>
      </c>
      <c r="K24" s="66">
        <f t="shared" si="3"/>
        <v>19</v>
      </c>
      <c r="L24" s="65">
        <f>VLOOKUP($A24,'Return Data'!$B$7:$R$2700,9,0)</f>
        <v>3.2103999999999999</v>
      </c>
      <c r="M24" s="66">
        <f t="shared" si="4"/>
        <v>16</v>
      </c>
      <c r="N24" s="65">
        <f>VLOOKUP($A24,'Return Data'!$B$7:$R$2700,10,0)</f>
        <v>3.6758999999999999</v>
      </c>
      <c r="O24" s="66">
        <f t="shared" si="5"/>
        <v>18</v>
      </c>
      <c r="P24" s="65">
        <f>VLOOKUP($A24,'Return Data'!$B$7:$R$2700,11,0)</f>
        <v>4.0804</v>
      </c>
      <c r="Q24" s="66">
        <f t="shared" si="6"/>
        <v>17</v>
      </c>
      <c r="R24" s="65">
        <f>VLOOKUP($A24,'Return Data'!$B$7:$R$2700,12,0)</f>
        <v>5.5125999999999999</v>
      </c>
      <c r="S24" s="66">
        <f t="shared" si="13"/>
        <v>10</v>
      </c>
      <c r="T24" s="65">
        <f>VLOOKUP($A24,'Return Data'!$B$7:$R$2700,13,0)</f>
        <v>5.6231</v>
      </c>
      <c r="U24" s="66">
        <f t="shared" si="10"/>
        <v>9</v>
      </c>
      <c r="V24" s="65">
        <f>VLOOKUP($A24,'Return Data'!$B$7:$R$2700,17,0)</f>
        <v>6.7244000000000002</v>
      </c>
      <c r="W24" s="66">
        <f t="shared" si="11"/>
        <v>9</v>
      </c>
      <c r="X24" s="65">
        <f>VLOOKUP($A24,'Return Data'!$B$7:$R$2700,14,0)</f>
        <v>6.8312999999999997</v>
      </c>
      <c r="Y24" s="66">
        <f t="shared" si="12"/>
        <v>7</v>
      </c>
      <c r="Z24" s="65">
        <f>VLOOKUP($A24,'Return Data'!$B$7:$R$2700,16,0)</f>
        <v>3.8563000000000001</v>
      </c>
      <c r="AA24" s="67">
        <f t="shared" si="9"/>
        <v>28</v>
      </c>
    </row>
    <row r="25" spans="1:27" x14ac:dyDescent="0.3">
      <c r="A25" s="63" t="s">
        <v>1624</v>
      </c>
      <c r="B25" s="64">
        <f>VLOOKUP($A25,'Return Data'!$B$7:$R$2700,3,0)</f>
        <v>44174</v>
      </c>
      <c r="C25" s="65">
        <f>VLOOKUP($A25,'Return Data'!$B$7:$R$2700,4,0)</f>
        <v>1046.2853</v>
      </c>
      <c r="D25" s="65">
        <f>VLOOKUP($A25,'Return Data'!$B$7:$R$2700,5,0)</f>
        <v>0.45350000000000001</v>
      </c>
      <c r="E25" s="66">
        <f t="shared" si="0"/>
        <v>27</v>
      </c>
      <c r="F25" s="65">
        <f>VLOOKUP($A25,'Return Data'!$B$7:$R$2700,6,0)</f>
        <v>2.1293000000000002</v>
      </c>
      <c r="G25" s="66">
        <f t="shared" si="1"/>
        <v>26</v>
      </c>
      <c r="H25" s="65">
        <f>VLOOKUP($A25,'Return Data'!$B$7:$R$2700,7,0)</f>
        <v>2.8915999999999999</v>
      </c>
      <c r="I25" s="66">
        <f t="shared" si="2"/>
        <v>14</v>
      </c>
      <c r="J25" s="65">
        <f>VLOOKUP($A25,'Return Data'!$B$7:$R$2700,8,0)</f>
        <v>2.5398999999999998</v>
      </c>
      <c r="K25" s="66">
        <f t="shared" si="3"/>
        <v>11</v>
      </c>
      <c r="L25" s="65">
        <f>VLOOKUP($A25,'Return Data'!$B$7:$R$2700,9,0)</f>
        <v>3.2322000000000002</v>
      </c>
      <c r="M25" s="66">
        <f t="shared" si="4"/>
        <v>15</v>
      </c>
      <c r="N25" s="65">
        <f>VLOOKUP($A25,'Return Data'!$B$7:$R$2700,10,0)</f>
        <v>3.6027999999999998</v>
      </c>
      <c r="O25" s="66">
        <f t="shared" si="5"/>
        <v>19</v>
      </c>
      <c r="P25" s="65">
        <f>VLOOKUP($A25,'Return Data'!$B$7:$R$2700,11,0)</f>
        <v>4.0819999999999999</v>
      </c>
      <c r="Q25" s="66">
        <f t="shared" si="6"/>
        <v>16</v>
      </c>
      <c r="R25" s="65">
        <f>VLOOKUP($A25,'Return Data'!$B$7:$R$2700,12,0)</f>
        <v>3.9464999999999999</v>
      </c>
      <c r="S25" s="66">
        <f t="shared" si="13"/>
        <v>25</v>
      </c>
      <c r="T25" s="65"/>
      <c r="U25" s="66"/>
      <c r="V25" s="65"/>
      <c r="W25" s="66"/>
      <c r="X25" s="65"/>
      <c r="Y25" s="66"/>
      <c r="Z25" s="65">
        <f>VLOOKUP($A25,'Return Data'!$B$7:$R$2700,16,0)</f>
        <v>4.4657999999999998</v>
      </c>
      <c r="AA25" s="67">
        <f t="shared" si="9"/>
        <v>26</v>
      </c>
    </row>
    <row r="26" spans="1:27" x14ac:dyDescent="0.3">
      <c r="A26" s="63" t="s">
        <v>1626</v>
      </c>
      <c r="B26" s="64">
        <f>VLOOKUP($A26,'Return Data'!$B$7:$R$2700,3,0)</f>
        <v>44174</v>
      </c>
      <c r="C26" s="65">
        <f>VLOOKUP($A26,'Return Data'!$B$7:$R$2700,4,0)</f>
        <v>1070.8363999999999</v>
      </c>
      <c r="D26" s="65">
        <f>VLOOKUP($A26,'Return Data'!$B$7:$R$2700,5,0)</f>
        <v>1.5135000000000001</v>
      </c>
      <c r="E26" s="66">
        <f t="shared" si="0"/>
        <v>24</v>
      </c>
      <c r="F26" s="65">
        <f>VLOOKUP($A26,'Return Data'!$B$7:$R$2700,6,0)</f>
        <v>2.4836</v>
      </c>
      <c r="G26" s="66">
        <f t="shared" si="1"/>
        <v>21</v>
      </c>
      <c r="H26" s="65">
        <f>VLOOKUP($A26,'Return Data'!$B$7:$R$2700,7,0)</f>
        <v>2.8403999999999998</v>
      </c>
      <c r="I26" s="66">
        <f t="shared" si="2"/>
        <v>15</v>
      </c>
      <c r="J26" s="65">
        <f>VLOOKUP($A26,'Return Data'!$B$7:$R$2700,8,0)</f>
        <v>2.4630999999999998</v>
      </c>
      <c r="K26" s="66">
        <f t="shared" si="3"/>
        <v>14</v>
      </c>
      <c r="L26" s="65">
        <f>VLOOKUP($A26,'Return Data'!$B$7:$R$2700,9,0)</f>
        <v>3.2759999999999998</v>
      </c>
      <c r="M26" s="66">
        <f t="shared" si="4"/>
        <v>14</v>
      </c>
      <c r="N26" s="65">
        <f>VLOOKUP($A26,'Return Data'!$B$7:$R$2700,10,0)</f>
        <v>4.1200999999999999</v>
      </c>
      <c r="O26" s="66">
        <f t="shared" si="5"/>
        <v>13</v>
      </c>
      <c r="P26" s="65">
        <f>VLOOKUP($A26,'Return Data'!$B$7:$R$2700,11,0)</f>
        <v>4.8807999999999998</v>
      </c>
      <c r="Q26" s="66">
        <f t="shared" si="6"/>
        <v>10</v>
      </c>
      <c r="R26" s="65">
        <f>VLOOKUP($A26,'Return Data'!$B$7:$R$2700,12,0)</f>
        <v>5.8638000000000003</v>
      </c>
      <c r="S26" s="66">
        <f t="shared" si="13"/>
        <v>7</v>
      </c>
      <c r="T26" s="65">
        <f>VLOOKUP($A26,'Return Data'!$B$7:$R$2700,13,0)</f>
        <v>6.0896999999999997</v>
      </c>
      <c r="U26" s="66">
        <f t="shared" si="10"/>
        <v>4</v>
      </c>
      <c r="V26" s="65"/>
      <c r="W26" s="66"/>
      <c r="X26" s="65"/>
      <c r="Y26" s="66"/>
      <c r="Z26" s="65">
        <f>VLOOKUP($A26,'Return Data'!$B$7:$R$2700,16,0)</f>
        <v>6.1433</v>
      </c>
      <c r="AA26" s="67">
        <f t="shared" si="9"/>
        <v>19</v>
      </c>
    </row>
    <row r="27" spans="1:27" x14ac:dyDescent="0.3">
      <c r="A27" s="63" t="s">
        <v>1628</v>
      </c>
      <c r="B27" s="64">
        <f>VLOOKUP($A27,'Return Data'!$B$7:$R$2700,3,0)</f>
        <v>44174</v>
      </c>
      <c r="C27" s="65">
        <f>VLOOKUP($A27,'Return Data'!$B$7:$R$2700,4,0)</f>
        <v>13.4369</v>
      </c>
      <c r="D27" s="65">
        <f>VLOOKUP($A27,'Return Data'!$B$7:$R$2700,5,0)</f>
        <v>7.0640000000000001</v>
      </c>
      <c r="E27" s="66">
        <f t="shared" si="0"/>
        <v>3</v>
      </c>
      <c r="F27" s="65">
        <f>VLOOKUP($A27,'Return Data'!$B$7:$R$2700,6,0)</f>
        <v>2.2281</v>
      </c>
      <c r="G27" s="66">
        <f t="shared" si="1"/>
        <v>24</v>
      </c>
      <c r="H27" s="65">
        <f>VLOOKUP($A27,'Return Data'!$B$7:$R$2700,7,0)</f>
        <v>2.4070999999999998</v>
      </c>
      <c r="I27" s="66">
        <f t="shared" si="2"/>
        <v>24</v>
      </c>
      <c r="J27" s="65">
        <f>VLOOKUP($A27,'Return Data'!$B$7:$R$2700,8,0)</f>
        <v>2.6802999999999999</v>
      </c>
      <c r="K27" s="66">
        <f t="shared" si="3"/>
        <v>9</v>
      </c>
      <c r="L27" s="65">
        <f>VLOOKUP($A27,'Return Data'!$B$7:$R$2700,9,0)</f>
        <v>3.1774</v>
      </c>
      <c r="M27" s="66">
        <f t="shared" si="4"/>
        <v>19</v>
      </c>
      <c r="N27" s="65">
        <f>VLOOKUP($A27,'Return Data'!$B$7:$R$2700,10,0)</f>
        <v>3.4594</v>
      </c>
      <c r="O27" s="66">
        <f t="shared" si="5"/>
        <v>22</v>
      </c>
      <c r="P27" s="65">
        <f>VLOOKUP($A27,'Return Data'!$B$7:$R$2700,11,0)</f>
        <v>3.3369</v>
      </c>
      <c r="Q27" s="66">
        <f t="shared" si="6"/>
        <v>25</v>
      </c>
      <c r="R27" s="65">
        <f>VLOOKUP($A27,'Return Data'!$B$7:$R$2700,12,0)</f>
        <v>4.1121999999999996</v>
      </c>
      <c r="S27" s="66">
        <f t="shared" si="13"/>
        <v>23</v>
      </c>
      <c r="T27" s="65">
        <f>VLOOKUP($A27,'Return Data'!$B$7:$R$2700,13,0)</f>
        <v>4.4316000000000004</v>
      </c>
      <c r="U27" s="66">
        <f t="shared" si="10"/>
        <v>22</v>
      </c>
      <c r="V27" s="65">
        <f>VLOOKUP($A27,'Return Data'!$B$7:$R$2700,17,0)</f>
        <v>1.1456999999999999</v>
      </c>
      <c r="W27" s="66">
        <f t="shared" si="11"/>
        <v>22</v>
      </c>
      <c r="X27" s="65">
        <f>VLOOKUP($A27,'Return Data'!$B$7:$R$2700,14,0)</f>
        <v>0.62729999999999997</v>
      </c>
      <c r="Y27" s="66">
        <f t="shared" si="12"/>
        <v>18</v>
      </c>
      <c r="Z27" s="65">
        <f>VLOOKUP($A27,'Return Data'!$B$7:$R$2700,16,0)</f>
        <v>4.1513</v>
      </c>
      <c r="AA27" s="67">
        <f t="shared" si="9"/>
        <v>27</v>
      </c>
    </row>
    <row r="28" spans="1:27" x14ac:dyDescent="0.3">
      <c r="A28" s="63" t="s">
        <v>1629</v>
      </c>
      <c r="B28" s="64">
        <f>VLOOKUP($A28,'Return Data'!$B$7:$R$2700,3,0)</f>
        <v>44174</v>
      </c>
      <c r="C28" s="65">
        <f>VLOOKUP($A28,'Return Data'!$B$7:$R$2700,4,0)</f>
        <v>3005.7568000000001</v>
      </c>
      <c r="D28" s="65">
        <f>VLOOKUP($A28,'Return Data'!$B$7:$R$2700,5,0)</f>
        <v>5.9828000000000001</v>
      </c>
      <c r="E28" s="66">
        <f t="shared" si="0"/>
        <v>4</v>
      </c>
      <c r="F28" s="65">
        <f>VLOOKUP($A28,'Return Data'!$B$7:$R$2700,6,0)</f>
        <v>4.9603000000000002</v>
      </c>
      <c r="G28" s="66">
        <f t="shared" si="1"/>
        <v>3</v>
      </c>
      <c r="H28" s="65">
        <f>VLOOKUP($A28,'Return Data'!$B$7:$R$2700,7,0)</f>
        <v>4.9497999999999998</v>
      </c>
      <c r="I28" s="66">
        <f t="shared" si="2"/>
        <v>2</v>
      </c>
      <c r="J28" s="65">
        <f>VLOOKUP($A28,'Return Data'!$B$7:$R$2700,8,0)</f>
        <v>5.0571000000000002</v>
      </c>
      <c r="K28" s="66">
        <f t="shared" si="3"/>
        <v>2</v>
      </c>
      <c r="L28" s="65">
        <f>VLOOKUP($A28,'Return Data'!$B$7:$R$2700,9,0)</f>
        <v>6.6014999999999997</v>
      </c>
      <c r="M28" s="66">
        <f t="shared" si="4"/>
        <v>1</v>
      </c>
      <c r="N28" s="65">
        <f>VLOOKUP($A28,'Return Data'!$B$7:$R$2700,10,0)</f>
        <v>6.8387000000000002</v>
      </c>
      <c r="O28" s="66">
        <f t="shared" si="5"/>
        <v>2</v>
      </c>
      <c r="P28" s="65">
        <f>VLOOKUP($A28,'Return Data'!$B$7:$R$2700,11,0)</f>
        <v>4.8567</v>
      </c>
      <c r="Q28" s="66">
        <f t="shared" si="6"/>
        <v>11</v>
      </c>
      <c r="R28" s="65">
        <f>VLOOKUP($A28,'Return Data'!$B$7:$R$2700,12,0)</f>
        <v>4.0350999999999999</v>
      </c>
      <c r="S28" s="66">
        <f t="shared" si="13"/>
        <v>24</v>
      </c>
      <c r="T28" s="65">
        <f>VLOOKUP($A28,'Return Data'!$B$7:$R$2700,13,0)</f>
        <v>5.0907</v>
      </c>
      <c r="U28" s="66">
        <f t="shared" si="10"/>
        <v>16</v>
      </c>
      <c r="V28" s="65">
        <f>VLOOKUP($A28,'Return Data'!$B$7:$R$2700,17,0)</f>
        <v>3.0089999999999999</v>
      </c>
      <c r="W28" s="66">
        <f t="shared" si="11"/>
        <v>21</v>
      </c>
      <c r="X28" s="65">
        <f>VLOOKUP($A28,'Return Data'!$B$7:$R$2700,14,0)</f>
        <v>4.3536000000000001</v>
      </c>
      <c r="Y28" s="66">
        <f t="shared" si="12"/>
        <v>16</v>
      </c>
      <c r="Z28" s="65">
        <f>VLOOKUP($A28,'Return Data'!$B$7:$R$2700,16,0)</f>
        <v>5.9561999999999999</v>
      </c>
      <c r="AA28" s="67">
        <f t="shared" si="9"/>
        <v>22</v>
      </c>
    </row>
    <row r="29" spans="1:27" x14ac:dyDescent="0.3">
      <c r="A29" s="63" t="s">
        <v>1631</v>
      </c>
      <c r="B29" s="64">
        <f>VLOOKUP($A29,'Return Data'!$B$7:$R$2700,3,0)</f>
        <v>44174</v>
      </c>
      <c r="C29" s="65">
        <f>VLOOKUP($A29,'Return Data'!$B$7:$R$2700,4,0)</f>
        <v>26.419699999999999</v>
      </c>
      <c r="D29" s="65">
        <f>VLOOKUP($A29,'Return Data'!$B$7:$R$2700,5,0)</f>
        <v>0</v>
      </c>
      <c r="E29" s="66">
        <f t="shared" si="0"/>
        <v>28</v>
      </c>
      <c r="F29" s="65">
        <f>VLOOKUP($A29,'Return Data'!$B$7:$R$2700,6,0)</f>
        <v>0</v>
      </c>
      <c r="G29" s="66">
        <f t="shared" si="1"/>
        <v>29</v>
      </c>
      <c r="H29" s="65">
        <f>VLOOKUP($A29,'Return Data'!$B$7:$R$2700,7,0)</f>
        <v>0</v>
      </c>
      <c r="I29" s="66">
        <f t="shared" si="2"/>
        <v>29</v>
      </c>
      <c r="J29" s="65">
        <f>VLOOKUP($A29,'Return Data'!$B$7:$R$2700,8,0)</f>
        <v>0</v>
      </c>
      <c r="K29" s="66">
        <f t="shared" si="3"/>
        <v>29</v>
      </c>
      <c r="L29" s="65">
        <f>VLOOKUP($A29,'Return Data'!$B$7:$R$2700,9,0)</f>
        <v>0</v>
      </c>
      <c r="M29" s="66">
        <f t="shared" si="4"/>
        <v>29</v>
      </c>
      <c r="N29" s="65">
        <f>VLOOKUP($A29,'Return Data'!$B$7:$R$2700,10,0)</f>
        <v>-77.103700000000003</v>
      </c>
      <c r="O29" s="66">
        <f t="shared" si="5"/>
        <v>29</v>
      </c>
      <c r="P29" s="65">
        <f>VLOOKUP($A29,'Return Data'!$B$7:$R$2700,11,0)</f>
        <v>-38.341200000000001</v>
      </c>
      <c r="Q29" s="66">
        <f t="shared" si="6"/>
        <v>29</v>
      </c>
      <c r="R29" s="65">
        <f>VLOOKUP($A29,'Return Data'!$B$7:$R$2700,12,0)</f>
        <v>-25.514299999999999</v>
      </c>
      <c r="S29" s="66">
        <f t="shared" si="13"/>
        <v>29</v>
      </c>
      <c r="T29" s="65">
        <f>VLOOKUP($A29,'Return Data'!$B$7:$R$2700,13,0)</f>
        <v>-38.716999999999999</v>
      </c>
      <c r="U29" s="66">
        <f t="shared" si="10"/>
        <v>27</v>
      </c>
      <c r="V29" s="65"/>
      <c r="W29" s="66"/>
      <c r="X29" s="65"/>
      <c r="Y29" s="66"/>
      <c r="Z29" s="65">
        <f>VLOOKUP($A29,'Return Data'!$B$7:$R$2700,16,0)</f>
        <v>-33.416499999999999</v>
      </c>
      <c r="AA29" s="67">
        <f t="shared" si="9"/>
        <v>29</v>
      </c>
    </row>
    <row r="30" spans="1:27" x14ac:dyDescent="0.3">
      <c r="A30" s="63" t="s">
        <v>1633</v>
      </c>
      <c r="B30" s="64">
        <f>VLOOKUP($A30,'Return Data'!$B$7:$R$2700,3,0)</f>
        <v>44174</v>
      </c>
      <c r="C30" s="65">
        <f>VLOOKUP($A30,'Return Data'!$B$7:$R$2700,4,0)</f>
        <v>26.791899999999998</v>
      </c>
      <c r="D30" s="65">
        <f>VLOOKUP($A30,'Return Data'!$B$7:$R$2700,5,0)</f>
        <v>2.9973999999999998</v>
      </c>
      <c r="E30" s="66">
        <f t="shared" si="0"/>
        <v>16</v>
      </c>
      <c r="F30" s="65">
        <f>VLOOKUP($A30,'Return Data'!$B$7:$R$2700,6,0)</f>
        <v>2.6985000000000001</v>
      </c>
      <c r="G30" s="66">
        <f t="shared" si="1"/>
        <v>16</v>
      </c>
      <c r="H30" s="65">
        <f>VLOOKUP($A30,'Return Data'!$B$7:$R$2700,7,0)</f>
        <v>2.7261000000000002</v>
      </c>
      <c r="I30" s="66">
        <f t="shared" si="2"/>
        <v>19</v>
      </c>
      <c r="J30" s="65">
        <f>VLOOKUP($A30,'Return Data'!$B$7:$R$2700,8,0)</f>
        <v>2.4447999999999999</v>
      </c>
      <c r="K30" s="66">
        <f t="shared" si="3"/>
        <v>15</v>
      </c>
      <c r="L30" s="65">
        <f>VLOOKUP($A30,'Return Data'!$B$7:$R$2700,9,0)</f>
        <v>3.3835000000000002</v>
      </c>
      <c r="M30" s="66">
        <f t="shared" si="4"/>
        <v>11</v>
      </c>
      <c r="N30" s="65">
        <f>VLOOKUP($A30,'Return Data'!$B$7:$R$2700,10,0)</f>
        <v>4.2131999999999996</v>
      </c>
      <c r="O30" s="66">
        <f t="shared" si="5"/>
        <v>12</v>
      </c>
      <c r="P30" s="65">
        <f>VLOOKUP($A30,'Return Data'!$B$7:$R$2700,11,0)</f>
        <v>4.5651999999999999</v>
      </c>
      <c r="Q30" s="66">
        <f t="shared" si="6"/>
        <v>12</v>
      </c>
      <c r="R30" s="65">
        <f>VLOOKUP($A30,'Return Data'!$B$7:$R$2700,12,0)</f>
        <v>5.6337000000000002</v>
      </c>
      <c r="S30" s="66">
        <f t="shared" si="13"/>
        <v>8</v>
      </c>
      <c r="T30" s="65">
        <f>VLOOKUP($A30,'Return Data'!$B$7:$R$2700,13,0)</f>
        <v>5.7526999999999999</v>
      </c>
      <c r="U30" s="66">
        <f t="shared" si="10"/>
        <v>8</v>
      </c>
      <c r="V30" s="65">
        <f>VLOOKUP($A30,'Return Data'!$B$7:$R$2700,17,0)</f>
        <v>9.9283000000000001</v>
      </c>
      <c r="W30" s="66">
        <f t="shared" si="11"/>
        <v>1</v>
      </c>
      <c r="X30" s="65">
        <f>VLOOKUP($A30,'Return Data'!$B$7:$R$2700,14,0)</f>
        <v>9.0752000000000006</v>
      </c>
      <c r="Y30" s="66">
        <f t="shared" si="12"/>
        <v>1</v>
      </c>
      <c r="Z30" s="65">
        <f>VLOOKUP($A30,'Return Data'!$B$7:$R$2700,16,0)</f>
        <v>8.2436000000000007</v>
      </c>
      <c r="AA30" s="67">
        <f t="shared" si="9"/>
        <v>2</v>
      </c>
    </row>
    <row r="31" spans="1:27" x14ac:dyDescent="0.3">
      <c r="A31" s="63" t="s">
        <v>1635</v>
      </c>
      <c r="B31" s="64">
        <f>VLOOKUP($A31,'Return Data'!$B$7:$R$2700,3,0)</f>
        <v>44174</v>
      </c>
      <c r="C31" s="65">
        <f>VLOOKUP($A31,'Return Data'!$B$7:$R$2700,4,0)</f>
        <v>2159.4227999999998</v>
      </c>
      <c r="D31" s="65">
        <f>VLOOKUP($A31,'Return Data'!$B$7:$R$2700,5,0)</f>
        <v>4.2735000000000003</v>
      </c>
      <c r="E31" s="66">
        <f t="shared" si="0"/>
        <v>8</v>
      </c>
      <c r="F31" s="65">
        <f>VLOOKUP($A31,'Return Data'!$B$7:$R$2700,6,0)</f>
        <v>2.9422000000000001</v>
      </c>
      <c r="G31" s="66">
        <f t="shared" si="1"/>
        <v>15</v>
      </c>
      <c r="H31" s="65">
        <f>VLOOKUP($A31,'Return Data'!$B$7:$R$2700,7,0)</f>
        <v>2.4943</v>
      </c>
      <c r="I31" s="66">
        <f t="shared" si="2"/>
        <v>21</v>
      </c>
      <c r="J31" s="65">
        <f>VLOOKUP($A31,'Return Data'!$B$7:$R$2700,8,0)</f>
        <v>1.9761</v>
      </c>
      <c r="K31" s="66">
        <f t="shared" si="3"/>
        <v>25</v>
      </c>
      <c r="L31" s="65">
        <f>VLOOKUP($A31,'Return Data'!$B$7:$R$2700,9,0)</f>
        <v>2.5105</v>
      </c>
      <c r="M31" s="66">
        <f t="shared" si="4"/>
        <v>24</v>
      </c>
      <c r="N31" s="65">
        <f>VLOOKUP($A31,'Return Data'!$B$7:$R$2700,10,0)</f>
        <v>3.0383</v>
      </c>
      <c r="O31" s="66">
        <f t="shared" si="5"/>
        <v>24</v>
      </c>
      <c r="P31" s="65">
        <f>VLOOKUP($A31,'Return Data'!$B$7:$R$2700,11,0)</f>
        <v>3.3126000000000002</v>
      </c>
      <c r="Q31" s="66">
        <f t="shared" si="6"/>
        <v>26</v>
      </c>
      <c r="R31" s="65">
        <f>VLOOKUP($A31,'Return Data'!$B$7:$R$2700,12,0)</f>
        <v>3.7926000000000002</v>
      </c>
      <c r="S31" s="66">
        <f t="shared" si="13"/>
        <v>26</v>
      </c>
      <c r="T31" s="65">
        <f>VLOOKUP($A31,'Return Data'!$B$7:$R$2700,13,0)</f>
        <v>4.1599000000000004</v>
      </c>
      <c r="U31" s="66">
        <f t="shared" si="10"/>
        <v>24</v>
      </c>
      <c r="V31" s="65">
        <f>VLOOKUP($A31,'Return Data'!$B$7:$R$2700,17,0)</f>
        <v>5.4408000000000003</v>
      </c>
      <c r="W31" s="66">
        <f t="shared" si="11"/>
        <v>18</v>
      </c>
      <c r="X31" s="65">
        <f>VLOOKUP($A31,'Return Data'!$B$7:$R$2700,14,0)</f>
        <v>3.9379</v>
      </c>
      <c r="Y31" s="66">
        <f t="shared" si="12"/>
        <v>17</v>
      </c>
      <c r="Z31" s="65">
        <f>VLOOKUP($A31,'Return Data'!$B$7:$R$2700,16,0)</f>
        <v>6.1205999999999996</v>
      </c>
      <c r="AA31" s="67">
        <f t="shared" si="9"/>
        <v>20</v>
      </c>
    </row>
    <row r="32" spans="1:27" x14ac:dyDescent="0.3">
      <c r="A32" s="63" t="s">
        <v>1638</v>
      </c>
      <c r="B32" s="64">
        <f>VLOOKUP($A32,'Return Data'!$B$7:$R$2700,3,0)</f>
        <v>44174</v>
      </c>
      <c r="C32" s="65">
        <f>VLOOKUP($A32,'Return Data'!$B$7:$R$2700,4,0)</f>
        <v>4631.7277000000004</v>
      </c>
      <c r="D32" s="65">
        <f>VLOOKUP($A32,'Return Data'!$B$7:$R$2700,5,0)</f>
        <v>3.6198000000000001</v>
      </c>
      <c r="E32" s="66">
        <f t="shared" si="0"/>
        <v>13</v>
      </c>
      <c r="F32" s="65">
        <f>VLOOKUP($A32,'Return Data'!$B$7:$R$2700,6,0)</f>
        <v>3.4262999999999999</v>
      </c>
      <c r="G32" s="66">
        <f t="shared" si="1"/>
        <v>9</v>
      </c>
      <c r="H32" s="65">
        <f>VLOOKUP($A32,'Return Data'!$B$7:$R$2700,7,0)</f>
        <v>3.6360000000000001</v>
      </c>
      <c r="I32" s="66">
        <f t="shared" si="2"/>
        <v>6</v>
      </c>
      <c r="J32" s="65">
        <f>VLOOKUP($A32,'Return Data'!$B$7:$R$2700,8,0)</f>
        <v>2.5691999999999999</v>
      </c>
      <c r="K32" s="66">
        <f t="shared" si="3"/>
        <v>10</v>
      </c>
      <c r="L32" s="65">
        <f>VLOOKUP($A32,'Return Data'!$B$7:$R$2700,9,0)</f>
        <v>3.6040999999999999</v>
      </c>
      <c r="M32" s="66">
        <f t="shared" si="4"/>
        <v>9</v>
      </c>
      <c r="N32" s="65">
        <f>VLOOKUP($A32,'Return Data'!$B$7:$R$2700,10,0)</f>
        <v>4.2648999999999999</v>
      </c>
      <c r="O32" s="66">
        <f t="shared" si="5"/>
        <v>10</v>
      </c>
      <c r="P32" s="65">
        <f>VLOOKUP($A32,'Return Data'!$B$7:$R$2700,11,0)</f>
        <v>4.9997999999999996</v>
      </c>
      <c r="Q32" s="66">
        <f t="shared" si="6"/>
        <v>8</v>
      </c>
      <c r="R32" s="65">
        <f>VLOOKUP($A32,'Return Data'!$B$7:$R$2700,12,0)</f>
        <v>5.8947000000000003</v>
      </c>
      <c r="S32" s="66">
        <f t="shared" si="13"/>
        <v>6</v>
      </c>
      <c r="T32" s="65">
        <f>VLOOKUP($A32,'Return Data'!$B$7:$R$2700,13,0)</f>
        <v>6.0087000000000002</v>
      </c>
      <c r="U32" s="66">
        <f t="shared" si="10"/>
        <v>5</v>
      </c>
      <c r="V32" s="65">
        <f>VLOOKUP($A32,'Return Data'!$B$7:$R$2700,17,0)</f>
        <v>7.0846</v>
      </c>
      <c r="W32" s="66">
        <f t="shared" si="11"/>
        <v>5</v>
      </c>
      <c r="X32" s="65">
        <f>VLOOKUP($A32,'Return Data'!$B$7:$R$2700,14,0)</f>
        <v>7.3108000000000004</v>
      </c>
      <c r="Y32" s="66">
        <f t="shared" si="12"/>
        <v>5</v>
      </c>
      <c r="Z32" s="65">
        <f>VLOOKUP($A32,'Return Data'!$B$7:$R$2700,16,0)</f>
        <v>7.3635000000000002</v>
      </c>
      <c r="AA32" s="67">
        <f t="shared" si="9"/>
        <v>13</v>
      </c>
    </row>
    <row r="33" spans="1:27" x14ac:dyDescent="0.3">
      <c r="A33" s="63" t="s">
        <v>1640</v>
      </c>
      <c r="B33" s="64">
        <f>VLOOKUP($A33,'Return Data'!$B$7:$R$2700,3,0)</f>
        <v>44174</v>
      </c>
      <c r="C33" s="65">
        <f>VLOOKUP($A33,'Return Data'!$B$7:$R$2700,4,0)</f>
        <v>10.7737</v>
      </c>
      <c r="D33" s="65">
        <f>VLOOKUP($A33,'Return Data'!$B$7:$R$2700,5,0)</f>
        <v>2.7105000000000001</v>
      </c>
      <c r="E33" s="66">
        <f t="shared" si="0"/>
        <v>18</v>
      </c>
      <c r="F33" s="65">
        <f>VLOOKUP($A33,'Return Data'!$B$7:$R$2700,6,0)</f>
        <v>2.1011000000000002</v>
      </c>
      <c r="G33" s="66">
        <f t="shared" si="1"/>
        <v>27</v>
      </c>
      <c r="H33" s="65">
        <f>VLOOKUP($A33,'Return Data'!$B$7:$R$2700,7,0)</f>
        <v>2.3241999999999998</v>
      </c>
      <c r="I33" s="66">
        <f t="shared" si="2"/>
        <v>25</v>
      </c>
      <c r="J33" s="65">
        <f>VLOOKUP($A33,'Return Data'!$B$7:$R$2700,8,0)</f>
        <v>1.6708000000000001</v>
      </c>
      <c r="K33" s="66">
        <f t="shared" si="3"/>
        <v>27</v>
      </c>
      <c r="L33" s="65">
        <f>VLOOKUP($A33,'Return Data'!$B$7:$R$2700,9,0)</f>
        <v>2.4554999999999998</v>
      </c>
      <c r="M33" s="66">
        <f t="shared" si="4"/>
        <v>25</v>
      </c>
      <c r="N33" s="65">
        <f>VLOOKUP($A33,'Return Data'!$B$7:$R$2700,10,0)</f>
        <v>3.1103000000000001</v>
      </c>
      <c r="O33" s="66">
        <f t="shared" si="5"/>
        <v>23</v>
      </c>
      <c r="P33" s="65">
        <f>VLOOKUP($A33,'Return Data'!$B$7:$R$2700,11,0)</f>
        <v>3.6804000000000001</v>
      </c>
      <c r="Q33" s="66">
        <f t="shared" si="6"/>
        <v>23</v>
      </c>
      <c r="R33" s="65">
        <f>VLOOKUP($A33,'Return Data'!$B$7:$R$2700,12,0)</f>
        <v>4.3948</v>
      </c>
      <c r="S33" s="66">
        <f t="shared" si="13"/>
        <v>22</v>
      </c>
      <c r="T33" s="65">
        <f>VLOOKUP($A33,'Return Data'!$B$7:$R$2700,13,0)</f>
        <v>4.5632000000000001</v>
      </c>
      <c r="U33" s="66">
        <f t="shared" si="10"/>
        <v>21</v>
      </c>
      <c r="V33" s="65"/>
      <c r="W33" s="66"/>
      <c r="X33" s="65"/>
      <c r="Y33" s="66"/>
      <c r="Z33" s="65">
        <f>VLOOKUP($A33,'Return Data'!$B$7:$R$2700,16,0)</f>
        <v>5.2257999999999996</v>
      </c>
      <c r="AA33" s="67">
        <f t="shared" si="9"/>
        <v>24</v>
      </c>
    </row>
    <row r="34" spans="1:27" x14ac:dyDescent="0.3">
      <c r="A34" s="63" t="s">
        <v>1642</v>
      </c>
      <c r="B34" s="64">
        <f>VLOOKUP($A34,'Return Data'!$B$7:$R$2700,3,0)</f>
        <v>44174</v>
      </c>
      <c r="C34" s="65">
        <f>VLOOKUP($A34,'Return Data'!$B$7:$R$2700,4,0)</f>
        <v>11.17</v>
      </c>
      <c r="D34" s="65">
        <f>VLOOKUP($A34,'Return Data'!$B$7:$R$2700,5,0)</f>
        <v>2.2875000000000001</v>
      </c>
      <c r="E34" s="66">
        <f t="shared" si="0"/>
        <v>21</v>
      </c>
      <c r="F34" s="65">
        <f>VLOOKUP($A34,'Return Data'!$B$7:$R$2700,6,0)</f>
        <v>2.4843000000000002</v>
      </c>
      <c r="G34" s="66">
        <f t="shared" si="1"/>
        <v>20</v>
      </c>
      <c r="H34" s="65">
        <f>VLOOKUP($A34,'Return Data'!$B$7:$R$2700,7,0)</f>
        <v>2.4752999999999998</v>
      </c>
      <c r="I34" s="66">
        <f t="shared" si="2"/>
        <v>22</v>
      </c>
      <c r="J34" s="65">
        <f>VLOOKUP($A34,'Return Data'!$B$7:$R$2700,8,0)</f>
        <v>1.9855</v>
      </c>
      <c r="K34" s="66">
        <f t="shared" si="3"/>
        <v>24</v>
      </c>
      <c r="L34" s="65">
        <f>VLOOKUP($A34,'Return Data'!$B$7:$R$2700,9,0)</f>
        <v>3.1888999999999998</v>
      </c>
      <c r="M34" s="66">
        <f t="shared" si="4"/>
        <v>18</v>
      </c>
      <c r="N34" s="65">
        <f>VLOOKUP($A34,'Return Data'!$B$7:$R$2700,10,0)</f>
        <v>3.8245</v>
      </c>
      <c r="O34" s="66">
        <f t="shared" si="5"/>
        <v>15</v>
      </c>
      <c r="P34" s="65">
        <f>VLOOKUP($A34,'Return Data'!$B$7:$R$2700,11,0)</f>
        <v>4.0797999999999996</v>
      </c>
      <c r="Q34" s="66">
        <f t="shared" si="6"/>
        <v>18</v>
      </c>
      <c r="R34" s="65">
        <f>VLOOKUP($A34,'Return Data'!$B$7:$R$2700,12,0)</f>
        <v>4.8695000000000004</v>
      </c>
      <c r="S34" s="66">
        <f t="shared" si="13"/>
        <v>19</v>
      </c>
      <c r="T34" s="65">
        <f>VLOOKUP($A34,'Return Data'!$B$7:$R$2700,13,0)</f>
        <v>5.0208000000000004</v>
      </c>
      <c r="U34" s="66">
        <f t="shared" si="10"/>
        <v>18</v>
      </c>
      <c r="V34" s="65"/>
      <c r="W34" s="66"/>
      <c r="X34" s="65"/>
      <c r="Y34" s="66"/>
      <c r="Z34" s="65">
        <f>VLOOKUP($A34,'Return Data'!$B$7:$R$2700,16,0)</f>
        <v>6.0548000000000002</v>
      </c>
      <c r="AA34" s="67">
        <f t="shared" si="9"/>
        <v>21</v>
      </c>
    </row>
    <row r="35" spans="1:27" x14ac:dyDescent="0.3">
      <c r="A35" s="63" t="s">
        <v>1644</v>
      </c>
      <c r="B35" s="64">
        <f>VLOOKUP($A35,'Return Data'!$B$7:$R$2700,3,0)</f>
        <v>44174</v>
      </c>
      <c r="C35" s="65">
        <f>VLOOKUP($A35,'Return Data'!$B$7:$R$2700,4,0)</f>
        <v>3224.9922000000001</v>
      </c>
      <c r="D35" s="65">
        <f>VLOOKUP($A35,'Return Data'!$B$7:$R$2700,5,0)</f>
        <v>1.76</v>
      </c>
      <c r="E35" s="66">
        <f t="shared" si="0"/>
        <v>23</v>
      </c>
      <c r="F35" s="65">
        <f>VLOOKUP($A35,'Return Data'!$B$7:$R$2700,6,0)</f>
        <v>3.5703</v>
      </c>
      <c r="G35" s="66">
        <f t="shared" si="1"/>
        <v>8</v>
      </c>
      <c r="H35" s="65">
        <f>VLOOKUP($A35,'Return Data'!$B$7:$R$2700,7,0)</f>
        <v>3.5931000000000002</v>
      </c>
      <c r="I35" s="66">
        <f t="shared" si="2"/>
        <v>7</v>
      </c>
      <c r="J35" s="65">
        <f>VLOOKUP($A35,'Return Data'!$B$7:$R$2700,8,0)</f>
        <v>3.2919999999999998</v>
      </c>
      <c r="K35" s="66">
        <f t="shared" si="3"/>
        <v>6</v>
      </c>
      <c r="L35" s="65">
        <f>VLOOKUP($A35,'Return Data'!$B$7:$R$2700,9,0)</f>
        <v>4.2038000000000002</v>
      </c>
      <c r="M35" s="66">
        <f t="shared" si="4"/>
        <v>6</v>
      </c>
      <c r="N35" s="65">
        <f>VLOOKUP($A35,'Return Data'!$B$7:$R$2700,10,0)</f>
        <v>4.7278000000000002</v>
      </c>
      <c r="O35" s="66">
        <f t="shared" si="5"/>
        <v>6</v>
      </c>
      <c r="P35" s="65">
        <f>VLOOKUP($A35,'Return Data'!$B$7:$R$2700,11,0)</f>
        <v>5.0079000000000002</v>
      </c>
      <c r="Q35" s="66">
        <f t="shared" si="6"/>
        <v>7</v>
      </c>
      <c r="R35" s="65">
        <f>VLOOKUP($A35,'Return Data'!$B$7:$R$2700,12,0)</f>
        <v>5.4809999999999999</v>
      </c>
      <c r="S35" s="66">
        <f t="shared" si="13"/>
        <v>11</v>
      </c>
      <c r="T35" s="65">
        <f>VLOOKUP($A35,'Return Data'!$B$7:$R$2700,13,0)</f>
        <v>5.3536000000000001</v>
      </c>
      <c r="U35" s="66">
        <f t="shared" si="10"/>
        <v>11</v>
      </c>
      <c r="V35" s="65">
        <f>VLOOKUP($A35,'Return Data'!$B$7:$R$2700,17,0)</f>
        <v>4.3994999999999997</v>
      </c>
      <c r="W35" s="66">
        <f t="shared" si="11"/>
        <v>20</v>
      </c>
      <c r="X35" s="65">
        <f>VLOOKUP($A35,'Return Data'!$B$7:$R$2700,14,0)</f>
        <v>5.1496000000000004</v>
      </c>
      <c r="Y35" s="66">
        <f t="shared" si="12"/>
        <v>15</v>
      </c>
      <c r="Z35" s="65">
        <f>VLOOKUP($A35,'Return Data'!$B$7:$R$2700,16,0)</f>
        <v>7.0056000000000003</v>
      </c>
      <c r="AA35" s="67">
        <f t="shared" si="9"/>
        <v>16</v>
      </c>
    </row>
    <row r="36" spans="1:27" x14ac:dyDescent="0.3">
      <c r="A36" s="63" t="s">
        <v>1646</v>
      </c>
      <c r="B36" s="64">
        <f>VLOOKUP($A36,'Return Data'!$B$7:$R$2700,3,0)</f>
        <v>44174</v>
      </c>
      <c r="C36" s="65">
        <f>VLOOKUP($A36,'Return Data'!$B$7:$R$2700,4,0)</f>
        <v>1069.2630999999999</v>
      </c>
      <c r="D36" s="65">
        <f>VLOOKUP($A36,'Return Data'!$B$7:$R$2700,5,0)</f>
        <v>2.4409000000000001</v>
      </c>
      <c r="E36" s="66">
        <f t="shared" si="0"/>
        <v>20</v>
      </c>
      <c r="F36" s="65">
        <f>VLOOKUP($A36,'Return Data'!$B$7:$R$2700,6,0)</f>
        <v>2.2570999999999999</v>
      </c>
      <c r="G36" s="66">
        <f t="shared" si="1"/>
        <v>23</v>
      </c>
      <c r="H36" s="65">
        <f>VLOOKUP($A36,'Return Data'!$B$7:$R$2700,7,0)</f>
        <v>2.2587999999999999</v>
      </c>
      <c r="I36" s="66">
        <f t="shared" si="2"/>
        <v>26</v>
      </c>
      <c r="J36" s="65">
        <f>VLOOKUP($A36,'Return Data'!$B$7:$R$2700,8,0)</f>
        <v>2.1349999999999998</v>
      </c>
      <c r="K36" s="66">
        <f t="shared" si="3"/>
        <v>21</v>
      </c>
      <c r="L36" s="65">
        <f>VLOOKUP($A36,'Return Data'!$B$7:$R$2700,9,0)</f>
        <v>2.1137999999999999</v>
      </c>
      <c r="M36" s="66">
        <f t="shared" si="4"/>
        <v>26</v>
      </c>
      <c r="N36" s="65">
        <f>VLOOKUP($A36,'Return Data'!$B$7:$R$2700,10,0)</f>
        <v>2.6482000000000001</v>
      </c>
      <c r="O36" s="66">
        <f t="shared" si="5"/>
        <v>26</v>
      </c>
      <c r="P36" s="65">
        <f>VLOOKUP($A36,'Return Data'!$B$7:$R$2700,11,0)</f>
        <v>3.4788000000000001</v>
      </c>
      <c r="Q36" s="66">
        <f t="shared" si="6"/>
        <v>24</v>
      </c>
      <c r="R36" s="65">
        <f>VLOOKUP($A36,'Return Data'!$B$7:$R$2700,12,0)</f>
        <v>3.0920000000000001</v>
      </c>
      <c r="S36" s="66">
        <f t="shared" si="13"/>
        <v>28</v>
      </c>
      <c r="T36" s="65">
        <f>VLOOKUP($A36,'Return Data'!$B$7:$R$2700,13,0)</f>
        <v>3.6802999999999999</v>
      </c>
      <c r="U36" s="66">
        <f t="shared" si="10"/>
        <v>26</v>
      </c>
      <c r="V36" s="65"/>
      <c r="W36" s="66"/>
      <c r="X36" s="65"/>
      <c r="Y36" s="66"/>
      <c r="Z36" s="65">
        <f>VLOOKUP($A36,'Return Data'!$B$7:$R$2700,16,0)</f>
        <v>4.5278</v>
      </c>
      <c r="AA36" s="67">
        <f t="shared" si="9"/>
        <v>25</v>
      </c>
    </row>
    <row r="37" spans="1:27" x14ac:dyDescent="0.3">
      <c r="A37" s="69"/>
      <c r="B37" s="70"/>
      <c r="C37" s="70"/>
      <c r="D37" s="71"/>
      <c r="E37" s="70"/>
      <c r="F37" s="71"/>
      <c r="G37" s="70"/>
      <c r="H37" s="71"/>
      <c r="I37" s="70"/>
      <c r="J37" s="71"/>
      <c r="K37" s="70"/>
      <c r="L37" s="71"/>
      <c r="M37" s="70"/>
      <c r="N37" s="71"/>
      <c r="O37" s="70"/>
      <c r="P37" s="71"/>
      <c r="Q37" s="70"/>
      <c r="R37" s="71"/>
      <c r="S37" s="70"/>
      <c r="T37" s="71"/>
      <c r="U37" s="70"/>
      <c r="V37" s="71"/>
      <c r="W37" s="70"/>
      <c r="X37" s="71"/>
      <c r="Y37" s="70"/>
      <c r="Z37" s="71"/>
      <c r="AA37" s="72"/>
    </row>
    <row r="38" spans="1:27" x14ac:dyDescent="0.3">
      <c r="A38" s="73" t="s">
        <v>27</v>
      </c>
      <c r="B38" s="74"/>
      <c r="C38" s="74"/>
      <c r="D38" s="75">
        <f>AVERAGE(D8:D36)</f>
        <v>3.2868206896551717</v>
      </c>
      <c r="E38" s="74"/>
      <c r="F38" s="75">
        <f>AVERAGE(F8:F36)</f>
        <v>3.0677965517241383</v>
      </c>
      <c r="G38" s="74"/>
      <c r="H38" s="75">
        <f>AVERAGE(H8:H36)</f>
        <v>3.0643413793103447</v>
      </c>
      <c r="I38" s="74"/>
      <c r="J38" s="75">
        <f>AVERAGE(J8:J36)</f>
        <v>2.6137379310344828</v>
      </c>
      <c r="K38" s="74"/>
      <c r="L38" s="75">
        <f>AVERAGE(L8:L36)</f>
        <v>3.3950068965517244</v>
      </c>
      <c r="M38" s="74"/>
      <c r="N38" s="75">
        <f>AVERAGE(N8:N36)</f>
        <v>1.3145896551724137</v>
      </c>
      <c r="O38" s="74"/>
      <c r="P38" s="75">
        <f>AVERAGE(P8:P36)</f>
        <v>3.1228034482758629</v>
      </c>
      <c r="Q38" s="74"/>
      <c r="R38" s="75">
        <f>AVERAGE(R8:R36)</f>
        <v>4.124389655172414</v>
      </c>
      <c r="S38" s="74"/>
      <c r="T38" s="75">
        <f>AVERAGE(T8:T36)</f>
        <v>3.6331296296296292</v>
      </c>
      <c r="U38" s="74"/>
      <c r="V38" s="75">
        <f>AVERAGE(V8:V36)</f>
        <v>6.202936363636363</v>
      </c>
      <c r="W38" s="74"/>
      <c r="X38" s="75">
        <f>AVERAGE(X8:X36)</f>
        <v>6.113144444444444</v>
      </c>
      <c r="Y38" s="74"/>
      <c r="Z38" s="75">
        <f>AVERAGE(Z8:Z36)</f>
        <v>5.341989655172414</v>
      </c>
      <c r="AA38" s="76"/>
    </row>
    <row r="39" spans="1:27" x14ac:dyDescent="0.3">
      <c r="A39" s="73" t="s">
        <v>28</v>
      </c>
      <c r="B39" s="74"/>
      <c r="C39" s="74"/>
      <c r="D39" s="75">
        <f>MIN(D8:D36)</f>
        <v>-2.6196999999999999</v>
      </c>
      <c r="E39" s="74"/>
      <c r="F39" s="75">
        <f>MIN(F8:F36)</f>
        <v>0</v>
      </c>
      <c r="G39" s="74"/>
      <c r="H39" s="75">
        <f>MIN(H8:H36)</f>
        <v>0</v>
      </c>
      <c r="I39" s="74"/>
      <c r="J39" s="75">
        <f>MIN(J8:J36)</f>
        <v>0</v>
      </c>
      <c r="K39" s="74"/>
      <c r="L39" s="75">
        <f>MIN(L8:L36)</f>
        <v>0</v>
      </c>
      <c r="M39" s="74"/>
      <c r="N39" s="75">
        <f>MIN(N8:N36)</f>
        <v>-77.103700000000003</v>
      </c>
      <c r="O39" s="74"/>
      <c r="P39" s="75">
        <f>MIN(P8:P36)</f>
        <v>-38.341200000000001</v>
      </c>
      <c r="Q39" s="74"/>
      <c r="R39" s="75">
        <f>MIN(R8:R36)</f>
        <v>-25.514299999999999</v>
      </c>
      <c r="S39" s="74"/>
      <c r="T39" s="75">
        <f>MIN(T8:T36)</f>
        <v>-38.716999999999999</v>
      </c>
      <c r="U39" s="74"/>
      <c r="V39" s="75">
        <f>MIN(V8:V36)</f>
        <v>1.1456999999999999</v>
      </c>
      <c r="W39" s="74"/>
      <c r="X39" s="75">
        <f>MIN(X8:X36)</f>
        <v>0.62729999999999997</v>
      </c>
      <c r="Y39" s="74"/>
      <c r="Z39" s="75">
        <f>MIN(Z8:Z36)</f>
        <v>-33.416499999999999</v>
      </c>
      <c r="AA39" s="76"/>
    </row>
    <row r="40" spans="1:27" ht="15" thickBot="1" x14ac:dyDescent="0.35">
      <c r="A40" s="77" t="s">
        <v>29</v>
      </c>
      <c r="B40" s="78"/>
      <c r="C40" s="78"/>
      <c r="D40" s="79">
        <f>MAX(D8:D36)</f>
        <v>10.2784</v>
      </c>
      <c r="E40" s="78"/>
      <c r="F40" s="79">
        <f>MAX(F8:F36)</f>
        <v>6.7767999999999997</v>
      </c>
      <c r="G40" s="78"/>
      <c r="H40" s="79">
        <f>MAX(H8:H36)</f>
        <v>6.7972999999999999</v>
      </c>
      <c r="I40" s="78"/>
      <c r="J40" s="79">
        <f>MAX(J8:J36)</f>
        <v>6.4641000000000002</v>
      </c>
      <c r="K40" s="78"/>
      <c r="L40" s="79">
        <f>MAX(L8:L36)</f>
        <v>6.6014999999999997</v>
      </c>
      <c r="M40" s="78"/>
      <c r="N40" s="79">
        <f>MAX(N8:N36)</f>
        <v>7.6250999999999998</v>
      </c>
      <c r="O40" s="78"/>
      <c r="P40" s="79">
        <f>MAX(P8:P36)</f>
        <v>9.0495000000000001</v>
      </c>
      <c r="Q40" s="78"/>
      <c r="R40" s="79">
        <f>MAX(R8:R36)</f>
        <v>8.4395000000000007</v>
      </c>
      <c r="S40" s="78"/>
      <c r="T40" s="79">
        <f>MAX(T8:T36)</f>
        <v>7.1417000000000002</v>
      </c>
      <c r="U40" s="78"/>
      <c r="V40" s="79">
        <f>MAX(V8:V36)</f>
        <v>9.9283000000000001</v>
      </c>
      <c r="W40" s="78"/>
      <c r="X40" s="79">
        <f>MAX(X8:X36)</f>
        <v>9.0752000000000006</v>
      </c>
      <c r="Y40" s="78"/>
      <c r="Z40" s="79">
        <f>MAX(Z8:Z36)</f>
        <v>8.5762999999999998</v>
      </c>
      <c r="AA40" s="80"/>
    </row>
    <row r="41" spans="1:27" x14ac:dyDescent="0.3">
      <c r="A41" s="112" t="s">
        <v>433</v>
      </c>
    </row>
    <row r="42" spans="1:27" x14ac:dyDescent="0.3">
      <c r="A42" s="14" t="s">
        <v>340</v>
      </c>
    </row>
  </sheetData>
  <sheetProtection algorithmName="SHA-512" hashValue="+2nBY9lQkW4c6me/ifQYZ4AWpdfi0TUrVzvzyid8gpTa89qmCQkeR/2FuisGlkL4X29uJrNKoMIVTV2qJ7Xafg==" saltValue="uGItdquPTdY2KyX1czhlOQ=="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074CB4DA-94D6-4ED5-9DA5-297D8D7DF77A}"/>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04BED-7ABD-4C4E-A8FF-51B4DCC1106A}">
  <sheetPr codeName="Sheet65"/>
  <dimension ref="A1:AA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1678</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1239</v>
      </c>
      <c r="B8" s="64">
        <f>VLOOKUP($A8,'Return Data'!$B$7:$R$2700,3,0)</f>
        <v>44174</v>
      </c>
      <c r="C8" s="65">
        <f>VLOOKUP($A8,'Return Data'!$B$7:$R$2700,4,0)</f>
        <v>283.81720000000001</v>
      </c>
      <c r="D8" s="65">
        <f>VLOOKUP($A8,'Return Data'!$B$7:$R$2700,5,0)</f>
        <v>3.0609999999999999</v>
      </c>
      <c r="E8" s="66">
        <f t="shared" ref="E8:E26" si="0">RANK(D8,D$8:D$26,0)</f>
        <v>6</v>
      </c>
      <c r="F8" s="65">
        <f>VLOOKUP($A8,'Return Data'!$B$7:$R$2700,6,0)</f>
        <v>3.165</v>
      </c>
      <c r="G8" s="66">
        <f t="shared" ref="G8:G26" si="1">RANK(F8,F$8:F$26,0)</f>
        <v>4</v>
      </c>
      <c r="H8" s="65">
        <f>VLOOKUP($A8,'Return Data'!$B$7:$R$2700,7,0)</f>
        <v>3.4765000000000001</v>
      </c>
      <c r="I8" s="66">
        <f t="shared" ref="I8:I26" si="2">RANK(H8,H$8:H$26,0)</f>
        <v>2</v>
      </c>
      <c r="J8" s="65">
        <f>VLOOKUP($A8,'Return Data'!$B$7:$R$2700,8,0)</f>
        <v>3.0257000000000001</v>
      </c>
      <c r="K8" s="66">
        <f t="shared" ref="K8:K26" si="3">RANK(J8,J$8:J$26,0)</f>
        <v>3</v>
      </c>
      <c r="L8" s="65">
        <f>VLOOKUP($A8,'Return Data'!$B$7:$R$2700,9,0)</f>
        <v>3.9523999999999999</v>
      </c>
      <c r="M8" s="66">
        <f t="shared" ref="M8:M26" si="4">RANK(L8,L$8:L$26,0)</f>
        <v>1</v>
      </c>
      <c r="N8" s="65">
        <f>VLOOKUP($A8,'Return Data'!$B$7:$R$2700,10,0)</f>
        <v>4.5225999999999997</v>
      </c>
      <c r="O8" s="66">
        <f t="shared" ref="O8:O26" si="5">RANK(N8,N$8:N$26,0)</f>
        <v>1</v>
      </c>
      <c r="P8" s="65">
        <f>VLOOKUP($A8,'Return Data'!$B$7:$R$2700,11,0)</f>
        <v>5.4762000000000004</v>
      </c>
      <c r="Q8" s="66">
        <f t="shared" ref="Q8:Q20" si="6">RANK(P8,P$8:P$26,0)</f>
        <v>1</v>
      </c>
      <c r="R8" s="65">
        <f>VLOOKUP($A8,'Return Data'!$B$7:$R$2700,12,0)</f>
        <v>6.7637</v>
      </c>
      <c r="S8" s="66">
        <f t="shared" ref="S8:S20" si="7">RANK(R8,R$8:R$26,0)</f>
        <v>2</v>
      </c>
      <c r="T8" s="65">
        <f>VLOOKUP($A8,'Return Data'!$B$7:$R$2700,13,0)</f>
        <v>6.8663999999999996</v>
      </c>
      <c r="U8" s="66">
        <f t="shared" ref="U8:U20" si="8">RANK(T8,T$8:T$26,0)</f>
        <v>1</v>
      </c>
      <c r="V8" s="65">
        <f>VLOOKUP($A8,'Return Data'!$B$7:$R$2700,17,0)</f>
        <v>7.6310000000000002</v>
      </c>
      <c r="W8" s="66">
        <f>RANK(V8,V$8:V$26,0)</f>
        <v>2</v>
      </c>
      <c r="X8" s="65">
        <f>VLOOKUP($A8,'Return Data'!$B$7:$R$2700,14,0)</f>
        <v>7.7229999999999999</v>
      </c>
      <c r="Y8" s="66">
        <f>RANK(X8,X$8:X$26,0)</f>
        <v>1</v>
      </c>
      <c r="Z8" s="65">
        <f>VLOOKUP($A8,'Return Data'!$B$7:$R$2700,16,0)</f>
        <v>8.1245999999999992</v>
      </c>
      <c r="AA8" s="67">
        <f t="shared" ref="AA8:AA26" si="9">RANK(Z8,Z$8:Z$26,0)</f>
        <v>6</v>
      </c>
    </row>
    <row r="9" spans="1:27" x14ac:dyDescent="0.3">
      <c r="A9" s="63" t="s">
        <v>1240</v>
      </c>
      <c r="B9" s="64">
        <f>VLOOKUP($A9,'Return Data'!$B$7:$R$2700,3,0)</f>
        <v>44174</v>
      </c>
      <c r="C9" s="65">
        <f>VLOOKUP($A9,'Return Data'!$B$7:$R$2700,4,0)</f>
        <v>1094.0395000000001</v>
      </c>
      <c r="D9" s="65">
        <f>VLOOKUP($A9,'Return Data'!$B$7:$R$2700,5,0)</f>
        <v>4.3743999999999996</v>
      </c>
      <c r="E9" s="66">
        <f t="shared" si="0"/>
        <v>3</v>
      </c>
      <c r="F9" s="65">
        <f>VLOOKUP($A9,'Return Data'!$B$7:$R$2700,6,0)</f>
        <v>3.1107</v>
      </c>
      <c r="G9" s="66">
        <f t="shared" si="1"/>
        <v>6</v>
      </c>
      <c r="H9" s="65">
        <f>VLOOKUP($A9,'Return Data'!$B$7:$R$2700,7,0)</f>
        <v>3.3794</v>
      </c>
      <c r="I9" s="66">
        <f t="shared" si="2"/>
        <v>5</v>
      </c>
      <c r="J9" s="65">
        <f>VLOOKUP($A9,'Return Data'!$B$7:$R$2700,8,0)</f>
        <v>3.0712999999999999</v>
      </c>
      <c r="K9" s="66">
        <f t="shared" si="3"/>
        <v>1</v>
      </c>
      <c r="L9" s="65">
        <f>VLOOKUP($A9,'Return Data'!$B$7:$R$2700,9,0)</f>
        <v>3.9472999999999998</v>
      </c>
      <c r="M9" s="66">
        <f t="shared" si="4"/>
        <v>2</v>
      </c>
      <c r="N9" s="65">
        <f>VLOOKUP($A9,'Return Data'!$B$7:$R$2700,10,0)</f>
        <v>4.4085000000000001</v>
      </c>
      <c r="O9" s="66">
        <f t="shared" si="5"/>
        <v>4</v>
      </c>
      <c r="P9" s="65">
        <f>VLOOKUP($A9,'Return Data'!$B$7:$R$2700,11,0)</f>
        <v>5.1451000000000002</v>
      </c>
      <c r="Q9" s="66">
        <f t="shared" si="6"/>
        <v>7</v>
      </c>
      <c r="R9" s="65">
        <f>VLOOKUP($A9,'Return Data'!$B$7:$R$2700,12,0)</f>
        <v>6.4081999999999999</v>
      </c>
      <c r="S9" s="66">
        <f t="shared" si="7"/>
        <v>5</v>
      </c>
      <c r="T9" s="65">
        <f>VLOOKUP($A9,'Return Data'!$B$7:$R$2700,13,0)</f>
        <v>6.4703999999999997</v>
      </c>
      <c r="U9" s="66">
        <f t="shared" si="8"/>
        <v>4</v>
      </c>
      <c r="V9" s="65"/>
      <c r="W9" s="66"/>
      <c r="X9" s="65"/>
      <c r="Y9" s="66"/>
      <c r="Z9" s="65">
        <f>VLOOKUP($A9,'Return Data'!$B$7:$R$2700,16,0)</f>
        <v>6.9095000000000004</v>
      </c>
      <c r="AA9" s="67">
        <f t="shared" si="9"/>
        <v>16</v>
      </c>
    </row>
    <row r="10" spans="1:27" x14ac:dyDescent="0.3">
      <c r="A10" s="63" t="s">
        <v>1242</v>
      </c>
      <c r="B10" s="64">
        <f>VLOOKUP($A10,'Return Data'!$B$7:$R$2700,3,0)</f>
        <v>44174</v>
      </c>
      <c r="C10" s="65">
        <f>VLOOKUP($A10,'Return Data'!$B$7:$R$2700,4,0)</f>
        <v>1081.3040000000001</v>
      </c>
      <c r="D10" s="65">
        <f>VLOOKUP($A10,'Return Data'!$B$7:$R$2700,5,0)</f>
        <v>4.7770000000000001</v>
      </c>
      <c r="E10" s="66">
        <f t="shared" si="0"/>
        <v>2</v>
      </c>
      <c r="F10" s="65">
        <f>VLOOKUP($A10,'Return Data'!$B$7:$R$2700,6,0)</f>
        <v>3.0548000000000002</v>
      </c>
      <c r="G10" s="66">
        <f t="shared" si="1"/>
        <v>7</v>
      </c>
      <c r="H10" s="65">
        <f>VLOOKUP($A10,'Return Data'!$B$7:$R$2700,7,0)</f>
        <v>2.7463000000000002</v>
      </c>
      <c r="I10" s="66">
        <f t="shared" si="2"/>
        <v>17</v>
      </c>
      <c r="J10" s="65">
        <f>VLOOKUP($A10,'Return Data'!$B$7:$R$2700,8,0)</f>
        <v>2.6467000000000001</v>
      </c>
      <c r="K10" s="66">
        <f t="shared" si="3"/>
        <v>14</v>
      </c>
      <c r="L10" s="65">
        <f>VLOOKUP($A10,'Return Data'!$B$7:$R$2700,9,0)</f>
        <v>2.8704000000000001</v>
      </c>
      <c r="M10" s="66">
        <f t="shared" si="4"/>
        <v>17</v>
      </c>
      <c r="N10" s="65">
        <f>VLOOKUP($A10,'Return Data'!$B$7:$R$2700,10,0)</f>
        <v>3.5106999999999999</v>
      </c>
      <c r="O10" s="66">
        <f t="shared" si="5"/>
        <v>17</v>
      </c>
      <c r="P10" s="65">
        <f>VLOOKUP($A10,'Return Data'!$B$7:$R$2700,11,0)</f>
        <v>3.3452999999999999</v>
      </c>
      <c r="Q10" s="66">
        <f t="shared" si="6"/>
        <v>18</v>
      </c>
      <c r="R10" s="65">
        <f>VLOOKUP($A10,'Return Data'!$B$7:$R$2700,12,0)</f>
        <v>4.1344000000000003</v>
      </c>
      <c r="S10" s="66">
        <f t="shared" si="7"/>
        <v>16</v>
      </c>
      <c r="T10" s="65">
        <f>VLOOKUP($A10,'Return Data'!$B$7:$R$2700,13,0)</f>
        <v>4.3528000000000002</v>
      </c>
      <c r="U10" s="66">
        <f t="shared" si="8"/>
        <v>17</v>
      </c>
      <c r="V10" s="65"/>
      <c r="W10" s="66"/>
      <c r="X10" s="65"/>
      <c r="Y10" s="66"/>
      <c r="Z10" s="65">
        <f>VLOOKUP($A10,'Return Data'!$B$7:$R$2700,16,0)</f>
        <v>5.4359999999999999</v>
      </c>
      <c r="AA10" s="67">
        <f t="shared" si="9"/>
        <v>19</v>
      </c>
    </row>
    <row r="11" spans="1:27" x14ac:dyDescent="0.3">
      <c r="A11" s="63" t="s">
        <v>1244</v>
      </c>
      <c r="B11" s="64">
        <f>VLOOKUP($A11,'Return Data'!$B$7:$R$2700,3,0)</f>
        <v>44174</v>
      </c>
      <c r="C11" s="65">
        <f>VLOOKUP($A11,'Return Data'!$B$7:$R$2700,4,0)</f>
        <v>41.633800000000001</v>
      </c>
      <c r="D11" s="65">
        <f>VLOOKUP($A11,'Return Data'!$B$7:$R$2700,5,0)</f>
        <v>2.4548999999999999</v>
      </c>
      <c r="E11" s="66">
        <f t="shared" si="0"/>
        <v>12</v>
      </c>
      <c r="F11" s="65">
        <f>VLOOKUP($A11,'Return Data'!$B$7:$R$2700,6,0)</f>
        <v>2.4906999999999999</v>
      </c>
      <c r="G11" s="66">
        <f t="shared" si="1"/>
        <v>17</v>
      </c>
      <c r="H11" s="65">
        <f>VLOOKUP($A11,'Return Data'!$B$7:$R$2700,7,0)</f>
        <v>2.8445</v>
      </c>
      <c r="I11" s="66">
        <f t="shared" si="2"/>
        <v>16</v>
      </c>
      <c r="J11" s="65">
        <f>VLOOKUP($A11,'Return Data'!$B$7:$R$2700,8,0)</f>
        <v>2.5512000000000001</v>
      </c>
      <c r="K11" s="66">
        <f t="shared" si="3"/>
        <v>17</v>
      </c>
      <c r="L11" s="65">
        <f>VLOOKUP($A11,'Return Data'!$B$7:$R$2700,9,0)</f>
        <v>3.4169999999999998</v>
      </c>
      <c r="M11" s="66">
        <f t="shared" si="4"/>
        <v>13</v>
      </c>
      <c r="N11" s="65">
        <f>VLOOKUP($A11,'Return Data'!$B$7:$R$2700,10,0)</f>
        <v>3.7035</v>
      </c>
      <c r="O11" s="66">
        <f t="shared" si="5"/>
        <v>14</v>
      </c>
      <c r="P11" s="65">
        <f>VLOOKUP($A11,'Return Data'!$B$7:$R$2700,11,0)</f>
        <v>4.7386999999999997</v>
      </c>
      <c r="Q11" s="66">
        <f t="shared" si="6"/>
        <v>11</v>
      </c>
      <c r="R11" s="65">
        <f>VLOOKUP($A11,'Return Data'!$B$7:$R$2700,12,0)</f>
        <v>6.1210000000000004</v>
      </c>
      <c r="S11" s="66">
        <f t="shared" si="7"/>
        <v>10</v>
      </c>
      <c r="T11" s="65">
        <f>VLOOKUP($A11,'Return Data'!$B$7:$R$2700,13,0)</f>
        <v>5.9722</v>
      </c>
      <c r="U11" s="66">
        <f t="shared" si="8"/>
        <v>11</v>
      </c>
      <c r="V11" s="65">
        <f>VLOOKUP($A11,'Return Data'!$B$7:$R$2700,17,0)</f>
        <v>7.1576000000000004</v>
      </c>
      <c r="W11" s="66">
        <f t="shared" ref="W11:W20" si="10">RANK(V11,V$8:V$26,0)</f>
        <v>10</v>
      </c>
      <c r="X11" s="65">
        <f>VLOOKUP($A11,'Return Data'!$B$7:$R$2700,14,0)</f>
        <v>7.2153999999999998</v>
      </c>
      <c r="Y11" s="66">
        <f>RANK(X11,X$8:X$26,0)</f>
        <v>10</v>
      </c>
      <c r="Z11" s="65">
        <f>VLOOKUP($A11,'Return Data'!$B$7:$R$2700,16,0)</f>
        <v>7.6547999999999998</v>
      </c>
      <c r="AA11" s="67">
        <f t="shared" si="9"/>
        <v>13</v>
      </c>
    </row>
    <row r="12" spans="1:27" x14ac:dyDescent="0.3">
      <c r="A12" s="63" t="s">
        <v>1247</v>
      </c>
      <c r="B12" s="64">
        <f>VLOOKUP($A12,'Return Data'!$B$7:$R$2700,3,0)</f>
        <v>44174</v>
      </c>
      <c r="C12" s="65">
        <f>VLOOKUP($A12,'Return Data'!$B$7:$R$2700,4,0)</f>
        <v>39.521599999999999</v>
      </c>
      <c r="D12" s="65">
        <f>VLOOKUP($A12,'Return Data'!$B$7:$R$2700,5,0)</f>
        <v>3.6945999999999999</v>
      </c>
      <c r="E12" s="66">
        <f t="shared" si="0"/>
        <v>4</v>
      </c>
      <c r="F12" s="65">
        <f>VLOOKUP($A12,'Return Data'!$B$7:$R$2700,6,0)</f>
        <v>2.9380999999999999</v>
      </c>
      <c r="G12" s="66">
        <f t="shared" si="1"/>
        <v>10</v>
      </c>
      <c r="H12" s="65">
        <f>VLOOKUP($A12,'Return Data'!$B$7:$R$2700,7,0)</f>
        <v>3.0495000000000001</v>
      </c>
      <c r="I12" s="66">
        <f t="shared" si="2"/>
        <v>10</v>
      </c>
      <c r="J12" s="65">
        <f>VLOOKUP($A12,'Return Data'!$B$7:$R$2700,8,0)</f>
        <v>2.7736000000000001</v>
      </c>
      <c r="K12" s="66">
        <f t="shared" si="3"/>
        <v>11</v>
      </c>
      <c r="L12" s="65">
        <f>VLOOKUP($A12,'Return Data'!$B$7:$R$2700,9,0)</f>
        <v>3.4051</v>
      </c>
      <c r="M12" s="66">
        <f t="shared" si="4"/>
        <v>14</v>
      </c>
      <c r="N12" s="65">
        <f>VLOOKUP($A12,'Return Data'!$B$7:$R$2700,10,0)</f>
        <v>3.863</v>
      </c>
      <c r="O12" s="66">
        <f t="shared" si="5"/>
        <v>13</v>
      </c>
      <c r="P12" s="65">
        <f>VLOOKUP($A12,'Return Data'!$B$7:$R$2700,11,0)</f>
        <v>4.8002000000000002</v>
      </c>
      <c r="Q12" s="66">
        <f t="shared" si="6"/>
        <v>9</v>
      </c>
      <c r="R12" s="65">
        <f>VLOOKUP($A12,'Return Data'!$B$7:$R$2700,12,0)</f>
        <v>6.2031000000000001</v>
      </c>
      <c r="S12" s="66">
        <f t="shared" si="7"/>
        <v>7</v>
      </c>
      <c r="T12" s="65">
        <f>VLOOKUP($A12,'Return Data'!$B$7:$R$2700,13,0)</f>
        <v>6.2542999999999997</v>
      </c>
      <c r="U12" s="66">
        <f t="shared" si="8"/>
        <v>7</v>
      </c>
      <c r="V12" s="65">
        <f>VLOOKUP($A12,'Return Data'!$B$7:$R$2700,17,0)</f>
        <v>7.5575000000000001</v>
      </c>
      <c r="W12" s="66">
        <f t="shared" si="10"/>
        <v>4</v>
      </c>
      <c r="X12" s="65">
        <f>VLOOKUP($A12,'Return Data'!$B$7:$R$2700,14,0)</f>
        <v>7.4935</v>
      </c>
      <c r="Y12" s="66">
        <f>RANK(X12,X$8:X$26,0)</f>
        <v>4</v>
      </c>
      <c r="Z12" s="65">
        <f>VLOOKUP($A12,'Return Data'!$B$7:$R$2700,16,0)</f>
        <v>8.3101000000000003</v>
      </c>
      <c r="AA12" s="67">
        <f t="shared" si="9"/>
        <v>4</v>
      </c>
    </row>
    <row r="13" spans="1:27" x14ac:dyDescent="0.3">
      <c r="A13" s="63" t="s">
        <v>1249</v>
      </c>
      <c r="B13" s="64">
        <f>VLOOKUP($A13,'Return Data'!$B$7:$R$2700,3,0)</f>
        <v>44174</v>
      </c>
      <c r="C13" s="65">
        <f>VLOOKUP($A13,'Return Data'!$B$7:$R$2700,4,0)</f>
        <v>4422.0820000000003</v>
      </c>
      <c r="D13" s="65">
        <f>VLOOKUP($A13,'Return Data'!$B$7:$R$2700,5,0)</f>
        <v>0.69910000000000005</v>
      </c>
      <c r="E13" s="66">
        <f t="shared" si="0"/>
        <v>17</v>
      </c>
      <c r="F13" s="65">
        <f>VLOOKUP($A13,'Return Data'!$B$7:$R$2700,6,0)</f>
        <v>2.5015000000000001</v>
      </c>
      <c r="G13" s="66">
        <f t="shared" si="1"/>
        <v>16</v>
      </c>
      <c r="H13" s="65">
        <f>VLOOKUP($A13,'Return Data'!$B$7:$R$2700,7,0)</f>
        <v>2.9817999999999998</v>
      </c>
      <c r="I13" s="66">
        <f t="shared" si="2"/>
        <v>11</v>
      </c>
      <c r="J13" s="65">
        <f>VLOOKUP($A13,'Return Data'!$B$7:$R$2700,8,0)</f>
        <v>2.8241999999999998</v>
      </c>
      <c r="K13" s="66">
        <f t="shared" si="3"/>
        <v>9</v>
      </c>
      <c r="L13" s="65">
        <f>VLOOKUP($A13,'Return Data'!$B$7:$R$2700,9,0)</f>
        <v>3.7067999999999999</v>
      </c>
      <c r="M13" s="66">
        <f t="shared" si="4"/>
        <v>6</v>
      </c>
      <c r="N13" s="65">
        <f>VLOOKUP($A13,'Return Data'!$B$7:$R$2700,10,0)</f>
        <v>4.1684000000000001</v>
      </c>
      <c r="O13" s="66">
        <f t="shared" si="5"/>
        <v>10</v>
      </c>
      <c r="P13" s="65">
        <f>VLOOKUP($A13,'Return Data'!$B$7:$R$2700,11,0)</f>
        <v>5.3882000000000003</v>
      </c>
      <c r="Q13" s="66">
        <f t="shared" si="6"/>
        <v>3</v>
      </c>
      <c r="R13" s="65">
        <f>VLOOKUP($A13,'Return Data'!$B$7:$R$2700,12,0)</f>
        <v>6.9280999999999997</v>
      </c>
      <c r="S13" s="66">
        <f t="shared" si="7"/>
        <v>1</v>
      </c>
      <c r="T13" s="65">
        <f>VLOOKUP($A13,'Return Data'!$B$7:$R$2700,13,0)</f>
        <v>6.7946</v>
      </c>
      <c r="U13" s="66">
        <f t="shared" si="8"/>
        <v>2</v>
      </c>
      <c r="V13" s="65">
        <f>VLOOKUP($A13,'Return Data'!$B$7:$R$2700,17,0)</f>
        <v>7.6388999999999996</v>
      </c>
      <c r="W13" s="66">
        <f t="shared" si="10"/>
        <v>1</v>
      </c>
      <c r="X13" s="65">
        <f>VLOOKUP($A13,'Return Data'!$B$7:$R$2700,14,0)</f>
        <v>7.5940000000000003</v>
      </c>
      <c r="Y13" s="66">
        <f>RANK(X13,X$8:X$26,0)</f>
        <v>2</v>
      </c>
      <c r="Z13" s="65">
        <f>VLOOKUP($A13,'Return Data'!$B$7:$R$2700,16,0)</f>
        <v>8.0000999999999998</v>
      </c>
      <c r="AA13" s="67">
        <f t="shared" si="9"/>
        <v>7</v>
      </c>
    </row>
    <row r="14" spans="1:27" x14ac:dyDescent="0.3">
      <c r="A14" s="63" t="s">
        <v>1251</v>
      </c>
      <c r="B14" s="64">
        <f>VLOOKUP($A14,'Return Data'!$B$7:$R$2700,3,0)</f>
        <v>44174</v>
      </c>
      <c r="C14" s="65">
        <f>VLOOKUP($A14,'Return Data'!$B$7:$R$2700,4,0)</f>
        <v>291.9126</v>
      </c>
      <c r="D14" s="65">
        <f>VLOOKUP($A14,'Return Data'!$B$7:$R$2700,5,0)</f>
        <v>0.66269999999999996</v>
      </c>
      <c r="E14" s="66">
        <f t="shared" si="0"/>
        <v>18</v>
      </c>
      <c r="F14" s="65">
        <f>VLOOKUP($A14,'Return Data'!$B$7:$R$2700,6,0)</f>
        <v>2.4615999999999998</v>
      </c>
      <c r="G14" s="66">
        <f t="shared" si="1"/>
        <v>19</v>
      </c>
      <c r="H14" s="65">
        <f>VLOOKUP($A14,'Return Data'!$B$7:$R$2700,7,0)</f>
        <v>2.9346999999999999</v>
      </c>
      <c r="I14" s="66">
        <f t="shared" si="2"/>
        <v>13</v>
      </c>
      <c r="J14" s="65">
        <f>VLOOKUP($A14,'Return Data'!$B$7:$R$2700,8,0)</f>
        <v>2.6526000000000001</v>
      </c>
      <c r="K14" s="66">
        <f t="shared" si="3"/>
        <v>13</v>
      </c>
      <c r="L14" s="65">
        <f>VLOOKUP($A14,'Return Data'!$B$7:$R$2700,9,0)</f>
        <v>3.5581</v>
      </c>
      <c r="M14" s="66">
        <f t="shared" si="4"/>
        <v>11</v>
      </c>
      <c r="N14" s="65">
        <f>VLOOKUP($A14,'Return Data'!$B$7:$R$2700,10,0)</f>
        <v>4.2089999999999996</v>
      </c>
      <c r="O14" s="66">
        <f t="shared" si="5"/>
        <v>8</v>
      </c>
      <c r="P14" s="65">
        <f>VLOOKUP($A14,'Return Data'!$B$7:$R$2700,11,0)</f>
        <v>5.1577000000000002</v>
      </c>
      <c r="Q14" s="66">
        <f t="shared" si="6"/>
        <v>6</v>
      </c>
      <c r="R14" s="65">
        <f>VLOOKUP($A14,'Return Data'!$B$7:$R$2700,12,0)</f>
        <v>6.5004999999999997</v>
      </c>
      <c r="S14" s="66">
        <f t="shared" si="7"/>
        <v>4</v>
      </c>
      <c r="T14" s="65">
        <f>VLOOKUP($A14,'Return Data'!$B$7:$R$2700,13,0)</f>
        <v>6.4234999999999998</v>
      </c>
      <c r="U14" s="66">
        <f t="shared" si="8"/>
        <v>5</v>
      </c>
      <c r="V14" s="65">
        <f>VLOOKUP($A14,'Return Data'!$B$7:$R$2700,17,0)</f>
        <v>7.3318000000000003</v>
      </c>
      <c r="W14" s="66">
        <f t="shared" si="10"/>
        <v>7</v>
      </c>
      <c r="X14" s="65">
        <f>VLOOKUP($A14,'Return Data'!$B$7:$R$2700,14,0)</f>
        <v>7.4347000000000003</v>
      </c>
      <c r="Y14" s="66">
        <f>RANK(X14,X$8:X$26,0)</f>
        <v>8</v>
      </c>
      <c r="Z14" s="65">
        <f>VLOOKUP($A14,'Return Data'!$B$7:$R$2700,16,0)</f>
        <v>7.9561000000000002</v>
      </c>
      <c r="AA14" s="67">
        <f t="shared" si="9"/>
        <v>10</v>
      </c>
    </row>
    <row r="15" spans="1:27" x14ac:dyDescent="0.3">
      <c r="A15" s="63" t="s">
        <v>1252</v>
      </c>
      <c r="B15" s="64">
        <f>VLOOKUP($A15,'Return Data'!$B$7:$R$2700,3,0)</f>
        <v>44174</v>
      </c>
      <c r="C15" s="65">
        <f>VLOOKUP($A15,'Return Data'!$B$7:$R$2700,4,0)</f>
        <v>33.2744</v>
      </c>
      <c r="D15" s="65">
        <f>VLOOKUP($A15,'Return Data'!$B$7:$R$2700,5,0)</f>
        <v>0.98729999999999996</v>
      </c>
      <c r="E15" s="66">
        <f t="shared" si="0"/>
        <v>15</v>
      </c>
      <c r="F15" s="65">
        <f>VLOOKUP($A15,'Return Data'!$B$7:$R$2700,6,0)</f>
        <v>2.4799000000000002</v>
      </c>
      <c r="G15" s="66">
        <f t="shared" si="1"/>
        <v>18</v>
      </c>
      <c r="H15" s="65">
        <f>VLOOKUP($A15,'Return Data'!$B$7:$R$2700,7,0)</f>
        <v>2.7281</v>
      </c>
      <c r="I15" s="66">
        <f t="shared" si="2"/>
        <v>18</v>
      </c>
      <c r="J15" s="65">
        <f>VLOOKUP($A15,'Return Data'!$B$7:$R$2700,8,0)</f>
        <v>2.5333000000000001</v>
      </c>
      <c r="K15" s="66">
        <f t="shared" si="3"/>
        <v>19</v>
      </c>
      <c r="L15" s="65">
        <f>VLOOKUP($A15,'Return Data'!$B$7:$R$2700,9,0)</f>
        <v>3.2887</v>
      </c>
      <c r="M15" s="66">
        <f t="shared" si="4"/>
        <v>16</v>
      </c>
      <c r="N15" s="65">
        <f>VLOOKUP($A15,'Return Data'!$B$7:$R$2700,10,0)</f>
        <v>3.6871999999999998</v>
      </c>
      <c r="O15" s="66">
        <f t="shared" si="5"/>
        <v>15</v>
      </c>
      <c r="P15" s="65">
        <f>VLOOKUP($A15,'Return Data'!$B$7:$R$2700,11,0)</f>
        <v>4.4162999999999997</v>
      </c>
      <c r="Q15" s="66">
        <f t="shared" si="6"/>
        <v>14</v>
      </c>
      <c r="R15" s="65">
        <f>VLOOKUP($A15,'Return Data'!$B$7:$R$2700,12,0)</f>
        <v>5.7523999999999997</v>
      </c>
      <c r="S15" s="66">
        <f t="shared" si="7"/>
        <v>12</v>
      </c>
      <c r="T15" s="65">
        <f>VLOOKUP($A15,'Return Data'!$B$7:$R$2700,13,0)</f>
        <v>5.9013</v>
      </c>
      <c r="U15" s="66">
        <f t="shared" si="8"/>
        <v>13</v>
      </c>
      <c r="V15" s="65">
        <f>VLOOKUP($A15,'Return Data'!$B$7:$R$2700,17,0)</f>
        <v>6.7774000000000001</v>
      </c>
      <c r="W15" s="66">
        <f t="shared" si="10"/>
        <v>13</v>
      </c>
      <c r="X15" s="65">
        <f>VLOOKUP($A15,'Return Data'!$B$7:$R$2700,14,0)</f>
        <v>6.6604999999999999</v>
      </c>
      <c r="Y15" s="66">
        <f>RANK(X15,X$8:X$26,0)</f>
        <v>12</v>
      </c>
      <c r="Z15" s="65">
        <f>VLOOKUP($A15,'Return Data'!$B$7:$R$2700,16,0)</f>
        <v>7.9028999999999998</v>
      </c>
      <c r="AA15" s="67">
        <f t="shared" si="9"/>
        <v>12</v>
      </c>
    </row>
    <row r="16" spans="1:27" x14ac:dyDescent="0.3">
      <c r="A16" s="63" t="s">
        <v>1254</v>
      </c>
      <c r="B16" s="64">
        <f>VLOOKUP($A16,'Return Data'!$B$7:$R$2700,3,0)</f>
        <v>44174</v>
      </c>
      <c r="C16" s="65">
        <f>VLOOKUP($A16,'Return Data'!$B$7:$R$2700,4,0)</f>
        <v>1139.2723000000001</v>
      </c>
      <c r="D16" s="65">
        <f>VLOOKUP($A16,'Return Data'!$B$7:$R$2700,5,0)</f>
        <v>2.7073999999999998</v>
      </c>
      <c r="E16" s="66">
        <f t="shared" si="0"/>
        <v>11</v>
      </c>
      <c r="F16" s="65">
        <f>VLOOKUP($A16,'Return Data'!$B$7:$R$2700,6,0)</f>
        <v>2.6305999999999998</v>
      </c>
      <c r="G16" s="66">
        <f t="shared" si="1"/>
        <v>13</v>
      </c>
      <c r="H16" s="65">
        <f>VLOOKUP($A16,'Return Data'!$B$7:$R$2700,7,0)</f>
        <v>2.6059999999999999</v>
      </c>
      <c r="I16" s="66">
        <f t="shared" si="2"/>
        <v>19</v>
      </c>
      <c r="J16" s="65">
        <f>VLOOKUP($A16,'Return Data'!$B$7:$R$2700,8,0)</f>
        <v>2.5499999999999998</v>
      </c>
      <c r="K16" s="66">
        <f t="shared" si="3"/>
        <v>18</v>
      </c>
      <c r="L16" s="65">
        <f>VLOOKUP($A16,'Return Data'!$B$7:$R$2700,9,0)</f>
        <v>2.4361999999999999</v>
      </c>
      <c r="M16" s="66">
        <f t="shared" si="4"/>
        <v>19</v>
      </c>
      <c r="N16" s="65">
        <f>VLOOKUP($A16,'Return Data'!$B$7:$R$2700,10,0)</f>
        <v>2.6581000000000001</v>
      </c>
      <c r="O16" s="66">
        <f t="shared" si="5"/>
        <v>19</v>
      </c>
      <c r="P16" s="65">
        <f>VLOOKUP($A16,'Return Data'!$B$7:$R$2700,11,0)</f>
        <v>2.6271</v>
      </c>
      <c r="Q16" s="66">
        <f t="shared" si="6"/>
        <v>19</v>
      </c>
      <c r="R16" s="65">
        <f>VLOOKUP($A16,'Return Data'!$B$7:$R$2700,12,0)</f>
        <v>3.0156999999999998</v>
      </c>
      <c r="S16" s="66">
        <f t="shared" si="7"/>
        <v>18</v>
      </c>
      <c r="T16" s="65">
        <f>VLOOKUP($A16,'Return Data'!$B$7:$R$2700,13,0)</f>
        <v>3.7498999999999998</v>
      </c>
      <c r="U16" s="66">
        <f t="shared" si="8"/>
        <v>18</v>
      </c>
      <c r="V16" s="65">
        <f>VLOOKUP($A16,'Return Data'!$B$7:$R$2700,17,0)</f>
        <v>5.8289</v>
      </c>
      <c r="W16" s="66">
        <f t="shared" si="10"/>
        <v>16</v>
      </c>
      <c r="X16" s="65"/>
      <c r="Y16" s="66"/>
      <c r="Z16" s="65">
        <f>VLOOKUP($A16,'Return Data'!$B$7:$R$2700,16,0)</f>
        <v>6.0270999999999999</v>
      </c>
      <c r="AA16" s="67">
        <f t="shared" si="9"/>
        <v>17</v>
      </c>
    </row>
    <row r="17" spans="1:27" x14ac:dyDescent="0.3">
      <c r="A17" s="63" t="s">
        <v>1257</v>
      </c>
      <c r="B17" s="64">
        <f>VLOOKUP($A17,'Return Data'!$B$7:$R$2700,3,0)</f>
        <v>44174</v>
      </c>
      <c r="C17" s="65">
        <f>VLOOKUP($A17,'Return Data'!$B$7:$R$2700,4,0)</f>
        <v>2415.7883999999999</v>
      </c>
      <c r="D17" s="65">
        <f>VLOOKUP($A17,'Return Data'!$B$7:$R$2700,5,0)</f>
        <v>1.1014999999999999</v>
      </c>
      <c r="E17" s="66">
        <f t="shared" si="0"/>
        <v>14</v>
      </c>
      <c r="F17" s="65">
        <f>VLOOKUP($A17,'Return Data'!$B$7:$R$2700,6,0)</f>
        <v>2.7486999999999999</v>
      </c>
      <c r="G17" s="66">
        <f t="shared" si="1"/>
        <v>12</v>
      </c>
      <c r="H17" s="65">
        <f>VLOOKUP($A17,'Return Data'!$B$7:$R$2700,7,0)</f>
        <v>2.9224000000000001</v>
      </c>
      <c r="I17" s="66">
        <f t="shared" si="2"/>
        <v>14</v>
      </c>
      <c r="J17" s="65">
        <f>VLOOKUP($A17,'Return Data'!$B$7:$R$2700,8,0)</f>
        <v>2.6067</v>
      </c>
      <c r="K17" s="66">
        <f t="shared" si="3"/>
        <v>16</v>
      </c>
      <c r="L17" s="65">
        <f>VLOOKUP($A17,'Return Data'!$B$7:$R$2700,9,0)</f>
        <v>3.6417999999999999</v>
      </c>
      <c r="M17" s="66">
        <f t="shared" si="4"/>
        <v>9</v>
      </c>
      <c r="N17" s="65">
        <f>VLOOKUP($A17,'Return Data'!$B$7:$R$2700,10,0)</f>
        <v>3.9451999999999998</v>
      </c>
      <c r="O17" s="66">
        <f t="shared" si="5"/>
        <v>11</v>
      </c>
      <c r="P17" s="65">
        <f>VLOOKUP($A17,'Return Data'!$B$7:$R$2700,11,0)</f>
        <v>4.6553000000000004</v>
      </c>
      <c r="Q17" s="66">
        <f t="shared" si="6"/>
        <v>12</v>
      </c>
      <c r="R17" s="65">
        <f>VLOOKUP($A17,'Return Data'!$B$7:$R$2700,12,0)</f>
        <v>6.1414</v>
      </c>
      <c r="S17" s="66">
        <f t="shared" si="7"/>
        <v>9</v>
      </c>
      <c r="T17" s="65">
        <f>VLOOKUP($A17,'Return Data'!$B$7:$R$2700,13,0)</f>
        <v>6.1894</v>
      </c>
      <c r="U17" s="66">
        <f t="shared" si="8"/>
        <v>9</v>
      </c>
      <c r="V17" s="65">
        <f>VLOOKUP($A17,'Return Data'!$B$7:$R$2700,17,0)</f>
        <v>6.8055000000000003</v>
      </c>
      <c r="W17" s="66">
        <f t="shared" si="10"/>
        <v>12</v>
      </c>
      <c r="X17" s="65">
        <f>VLOOKUP($A17,'Return Data'!$B$7:$R$2700,14,0)</f>
        <v>7.1055000000000001</v>
      </c>
      <c r="Y17" s="66">
        <f>RANK(X17,X$8:X$26,0)</f>
        <v>11</v>
      </c>
      <c r="Z17" s="65">
        <f>VLOOKUP($A17,'Return Data'!$B$7:$R$2700,16,0)</f>
        <v>8.3955000000000002</v>
      </c>
      <c r="AA17" s="67">
        <f t="shared" si="9"/>
        <v>1</v>
      </c>
    </row>
    <row r="18" spans="1:27" x14ac:dyDescent="0.3">
      <c r="A18" s="63" t="s">
        <v>1261</v>
      </c>
      <c r="B18" s="64">
        <f>VLOOKUP($A18,'Return Data'!$B$7:$R$2700,3,0)</f>
        <v>44174</v>
      </c>
      <c r="C18" s="65">
        <f>VLOOKUP($A18,'Return Data'!$B$7:$R$2700,4,0)</f>
        <v>3444.5790000000002</v>
      </c>
      <c r="D18" s="65">
        <f>VLOOKUP($A18,'Return Data'!$B$7:$R$2700,5,0)</f>
        <v>0.746</v>
      </c>
      <c r="E18" s="66">
        <f t="shared" si="0"/>
        <v>16</v>
      </c>
      <c r="F18" s="65">
        <f>VLOOKUP($A18,'Return Data'!$B$7:$R$2700,6,0)</f>
        <v>2.6112000000000002</v>
      </c>
      <c r="G18" s="66">
        <f t="shared" si="1"/>
        <v>14</v>
      </c>
      <c r="H18" s="65">
        <f>VLOOKUP($A18,'Return Data'!$B$7:$R$2700,7,0)</f>
        <v>3.0548999999999999</v>
      </c>
      <c r="I18" s="66">
        <f t="shared" si="2"/>
        <v>9</v>
      </c>
      <c r="J18" s="65">
        <f>VLOOKUP($A18,'Return Data'!$B$7:$R$2700,8,0)</f>
        <v>2.7404000000000002</v>
      </c>
      <c r="K18" s="66">
        <f t="shared" si="3"/>
        <v>12</v>
      </c>
      <c r="L18" s="65">
        <f>VLOOKUP($A18,'Return Data'!$B$7:$R$2700,9,0)</f>
        <v>3.6076000000000001</v>
      </c>
      <c r="M18" s="66">
        <f t="shared" si="4"/>
        <v>10</v>
      </c>
      <c r="N18" s="65">
        <f>VLOOKUP($A18,'Return Data'!$B$7:$R$2700,10,0)</f>
        <v>4.3209999999999997</v>
      </c>
      <c r="O18" s="66">
        <f t="shared" si="5"/>
        <v>5</v>
      </c>
      <c r="P18" s="65">
        <f>VLOOKUP($A18,'Return Data'!$B$7:$R$2700,11,0)</f>
        <v>4.7937000000000003</v>
      </c>
      <c r="Q18" s="66">
        <f t="shared" si="6"/>
        <v>10</v>
      </c>
      <c r="R18" s="65">
        <f>VLOOKUP($A18,'Return Data'!$B$7:$R$2700,12,0)</f>
        <v>5.6837999999999997</v>
      </c>
      <c r="S18" s="66">
        <f t="shared" si="7"/>
        <v>14</v>
      </c>
      <c r="T18" s="65">
        <f>VLOOKUP($A18,'Return Data'!$B$7:$R$2700,13,0)</f>
        <v>5.8468</v>
      </c>
      <c r="U18" s="66">
        <f t="shared" si="8"/>
        <v>14</v>
      </c>
      <c r="V18" s="65">
        <f>VLOOKUP($A18,'Return Data'!$B$7:$R$2700,17,0)</f>
        <v>7.0835999999999997</v>
      </c>
      <c r="W18" s="66">
        <f t="shared" si="10"/>
        <v>11</v>
      </c>
      <c r="X18" s="65">
        <f>VLOOKUP($A18,'Return Data'!$B$7:$R$2700,14,0)</f>
        <v>7.2478999999999996</v>
      </c>
      <c r="Y18" s="66">
        <f>RANK(X18,X$8:X$26,0)</f>
        <v>9</v>
      </c>
      <c r="Z18" s="65">
        <f>VLOOKUP($A18,'Return Data'!$B$7:$R$2700,16,0)</f>
        <v>7.9074</v>
      </c>
      <c r="AA18" s="67">
        <f t="shared" si="9"/>
        <v>11</v>
      </c>
    </row>
    <row r="19" spans="1:27" x14ac:dyDescent="0.3">
      <c r="A19" s="63" t="s">
        <v>1262</v>
      </c>
      <c r="B19" s="64">
        <f>VLOOKUP($A19,'Return Data'!$B$7:$R$2700,3,0)</f>
        <v>44174</v>
      </c>
      <c r="C19" s="65">
        <f>VLOOKUP($A19,'Return Data'!$B$7:$R$2700,4,0)</f>
        <v>31.878056097195099</v>
      </c>
      <c r="D19" s="65">
        <f>VLOOKUP($A19,'Return Data'!$B$7:$R$2700,5,0)</f>
        <v>0.51519999999999999</v>
      </c>
      <c r="E19" s="66">
        <f t="shared" si="0"/>
        <v>19</v>
      </c>
      <c r="F19" s="65">
        <f>VLOOKUP($A19,'Return Data'!$B$7:$R$2700,6,0)</f>
        <v>2.5426000000000002</v>
      </c>
      <c r="G19" s="66">
        <f t="shared" si="1"/>
        <v>15</v>
      </c>
      <c r="H19" s="65">
        <f>VLOOKUP($A19,'Return Data'!$B$7:$R$2700,7,0)</f>
        <v>2.9458000000000002</v>
      </c>
      <c r="I19" s="66">
        <f t="shared" si="2"/>
        <v>12</v>
      </c>
      <c r="J19" s="65">
        <f>VLOOKUP($A19,'Return Data'!$B$7:$R$2700,8,0)</f>
        <v>2.6278000000000001</v>
      </c>
      <c r="K19" s="66">
        <f t="shared" si="3"/>
        <v>15</v>
      </c>
      <c r="L19" s="65">
        <f>VLOOKUP($A19,'Return Data'!$B$7:$R$2700,9,0)</f>
        <v>3.5366</v>
      </c>
      <c r="M19" s="66">
        <f t="shared" si="4"/>
        <v>12</v>
      </c>
      <c r="N19" s="65">
        <f>VLOOKUP($A19,'Return Data'!$B$7:$R$2700,10,0)</f>
        <v>3.9180999999999999</v>
      </c>
      <c r="O19" s="66">
        <f t="shared" si="5"/>
        <v>12</v>
      </c>
      <c r="P19" s="65">
        <f>VLOOKUP($A19,'Return Data'!$B$7:$R$2700,11,0)</f>
        <v>4.3624999999999998</v>
      </c>
      <c r="Q19" s="66">
        <f t="shared" si="6"/>
        <v>15</v>
      </c>
      <c r="R19" s="65">
        <f>VLOOKUP($A19,'Return Data'!$B$7:$R$2700,12,0)</f>
        <v>5.7343999999999999</v>
      </c>
      <c r="S19" s="66">
        <f t="shared" si="7"/>
        <v>13</v>
      </c>
      <c r="T19" s="65">
        <f>VLOOKUP($A19,'Return Data'!$B$7:$R$2700,13,0)</f>
        <v>5.9413999999999998</v>
      </c>
      <c r="U19" s="66">
        <f t="shared" si="8"/>
        <v>12</v>
      </c>
      <c r="V19" s="65">
        <f>VLOOKUP($A19,'Return Data'!$B$7:$R$2700,17,0)</f>
        <v>7.4573999999999998</v>
      </c>
      <c r="W19" s="66">
        <f t="shared" si="10"/>
        <v>6</v>
      </c>
      <c r="X19" s="65">
        <f>VLOOKUP($A19,'Return Data'!$B$7:$R$2700,14,0)</f>
        <v>7.5134999999999996</v>
      </c>
      <c r="Y19" s="66">
        <f>RANK(X19,X$8:X$26,0)</f>
        <v>3</v>
      </c>
      <c r="Z19" s="65">
        <f>VLOOKUP($A19,'Return Data'!$B$7:$R$2700,16,0)</f>
        <v>8.3638999999999992</v>
      </c>
      <c r="AA19" s="67">
        <f t="shared" si="9"/>
        <v>2</v>
      </c>
    </row>
    <row r="20" spans="1:27" x14ac:dyDescent="0.3">
      <c r="A20" s="63" t="s">
        <v>1265</v>
      </c>
      <c r="B20" s="64">
        <f>VLOOKUP($A20,'Return Data'!$B$7:$R$2700,3,0)</f>
        <v>44174</v>
      </c>
      <c r="C20" s="65">
        <f>VLOOKUP($A20,'Return Data'!$B$7:$R$2700,4,0)</f>
        <v>3182.1197000000002</v>
      </c>
      <c r="D20" s="65">
        <f>VLOOKUP($A20,'Return Data'!$B$7:$R$2700,5,0)</f>
        <v>2.8919000000000001</v>
      </c>
      <c r="E20" s="66">
        <f t="shared" si="0"/>
        <v>10</v>
      </c>
      <c r="F20" s="65">
        <f>VLOOKUP($A20,'Return Data'!$B$7:$R$2700,6,0)</f>
        <v>3.1168999999999998</v>
      </c>
      <c r="G20" s="66">
        <f t="shared" si="1"/>
        <v>5</v>
      </c>
      <c r="H20" s="65">
        <f>VLOOKUP($A20,'Return Data'!$B$7:$R$2700,7,0)</f>
        <v>3.1983000000000001</v>
      </c>
      <c r="I20" s="66">
        <f t="shared" si="2"/>
        <v>6</v>
      </c>
      <c r="J20" s="65">
        <f>VLOOKUP($A20,'Return Data'!$B$7:$R$2700,8,0)</f>
        <v>2.9424000000000001</v>
      </c>
      <c r="K20" s="66">
        <f t="shared" si="3"/>
        <v>5</v>
      </c>
      <c r="L20" s="65">
        <f>VLOOKUP($A20,'Return Data'!$B$7:$R$2700,9,0)</f>
        <v>3.7826</v>
      </c>
      <c r="M20" s="66">
        <f t="shared" si="4"/>
        <v>5</v>
      </c>
      <c r="N20" s="65">
        <f>VLOOKUP($A20,'Return Data'!$B$7:$R$2700,10,0)</f>
        <v>4.3074000000000003</v>
      </c>
      <c r="O20" s="66">
        <f t="shared" si="5"/>
        <v>6</v>
      </c>
      <c r="P20" s="65">
        <f>VLOOKUP($A20,'Return Data'!$B$7:$R$2700,11,0)</f>
        <v>4.9409000000000001</v>
      </c>
      <c r="Q20" s="66">
        <f t="shared" si="6"/>
        <v>8</v>
      </c>
      <c r="R20" s="65">
        <f>VLOOKUP($A20,'Return Data'!$B$7:$R$2700,12,0)</f>
        <v>6.0506000000000002</v>
      </c>
      <c r="S20" s="66">
        <f t="shared" si="7"/>
        <v>11</v>
      </c>
      <c r="T20" s="65">
        <f>VLOOKUP($A20,'Return Data'!$B$7:$R$2700,13,0)</f>
        <v>6.1654</v>
      </c>
      <c r="U20" s="66">
        <f t="shared" si="8"/>
        <v>10</v>
      </c>
      <c r="V20" s="65">
        <f>VLOOKUP($A20,'Return Data'!$B$7:$R$2700,17,0)</f>
        <v>7.2994000000000003</v>
      </c>
      <c r="W20" s="66">
        <f t="shared" si="10"/>
        <v>8</v>
      </c>
      <c r="X20" s="65">
        <f>VLOOKUP($A20,'Return Data'!$B$7:$R$2700,14,0)</f>
        <v>7.4762000000000004</v>
      </c>
      <c r="Y20" s="66">
        <f>RANK(X20,X$8:X$26,0)</f>
        <v>5</v>
      </c>
      <c r="Z20" s="65">
        <f>VLOOKUP($A20,'Return Data'!$B$7:$R$2700,16,0)</f>
        <v>7.9730999999999996</v>
      </c>
      <c r="AA20" s="67">
        <f t="shared" si="9"/>
        <v>9</v>
      </c>
    </row>
    <row r="21" spans="1:27" x14ac:dyDescent="0.3">
      <c r="A21" s="63" t="s">
        <v>1266</v>
      </c>
      <c r="B21" s="64">
        <f>VLOOKUP($A21,'Return Data'!$B$7:$R$2700,3,0)</f>
        <v>44174</v>
      </c>
      <c r="C21" s="65">
        <f>VLOOKUP($A21,'Return Data'!$B$7:$R$2700,4,0)</f>
        <v>1041.5562</v>
      </c>
      <c r="D21" s="65">
        <f>VLOOKUP($A21,'Return Data'!$B$7:$R$2700,5,0)</f>
        <v>5.8532000000000002</v>
      </c>
      <c r="E21" s="66">
        <f t="shared" si="0"/>
        <v>1</v>
      </c>
      <c r="F21" s="65">
        <f>VLOOKUP($A21,'Return Data'!$B$7:$R$2700,6,0)</f>
        <v>4.3255999999999997</v>
      </c>
      <c r="G21" s="66">
        <f t="shared" si="1"/>
        <v>1</v>
      </c>
      <c r="H21" s="65">
        <f>VLOOKUP($A21,'Return Data'!$B$7:$R$2700,7,0)</f>
        <v>3.3904000000000001</v>
      </c>
      <c r="I21" s="66">
        <f t="shared" si="2"/>
        <v>4</v>
      </c>
      <c r="J21" s="65">
        <f>VLOOKUP($A21,'Return Data'!$B$7:$R$2700,8,0)</f>
        <v>2.8258000000000001</v>
      </c>
      <c r="K21" s="66">
        <f t="shared" si="3"/>
        <v>8</v>
      </c>
      <c r="L21" s="65">
        <f>VLOOKUP($A21,'Return Data'!$B$7:$R$2700,9,0)</f>
        <v>3.6945000000000001</v>
      </c>
      <c r="M21" s="66">
        <f t="shared" si="4"/>
        <v>7</v>
      </c>
      <c r="N21" s="65">
        <f>VLOOKUP($A21,'Return Data'!$B$7:$R$2700,10,0)</f>
        <v>4.1784999999999997</v>
      </c>
      <c r="O21" s="66">
        <f t="shared" si="5"/>
        <v>9</v>
      </c>
      <c r="P21" s="65">
        <f>VLOOKUP($A21,'Return Data'!$B$7:$R$2700,11,0)</f>
        <v>4.6284000000000001</v>
      </c>
      <c r="Q21" s="66">
        <f t="shared" ref="Q21:Q26" si="11">RANK(P21,P$8:P$26,0)</f>
        <v>13</v>
      </c>
      <c r="R21" s="65"/>
      <c r="S21" s="66"/>
      <c r="T21" s="65"/>
      <c r="U21" s="66"/>
      <c r="V21" s="65"/>
      <c r="W21" s="66"/>
      <c r="X21" s="65"/>
      <c r="Y21" s="66"/>
      <c r="Z21" s="65">
        <f>VLOOKUP($A21,'Return Data'!$B$7:$R$2700,16,0)</f>
        <v>5.4561000000000002</v>
      </c>
      <c r="AA21" s="67">
        <f t="shared" si="9"/>
        <v>18</v>
      </c>
    </row>
    <row r="22" spans="1:27" x14ac:dyDescent="0.3">
      <c r="A22" s="63" t="s">
        <v>1269</v>
      </c>
      <c r="B22" s="64">
        <f>VLOOKUP($A22,'Return Data'!$B$7:$R$2700,3,0)</f>
        <v>44174</v>
      </c>
      <c r="C22" s="65">
        <f>VLOOKUP($A22,'Return Data'!$B$7:$R$2700,4,0)</f>
        <v>32.247700000000002</v>
      </c>
      <c r="D22" s="65">
        <f>VLOOKUP($A22,'Return Data'!$B$7:$R$2700,5,0)</f>
        <v>3.0562999999999998</v>
      </c>
      <c r="E22" s="66">
        <f t="shared" si="0"/>
        <v>7</v>
      </c>
      <c r="F22" s="65">
        <f>VLOOKUP($A22,'Return Data'!$B$7:$R$2700,6,0)</f>
        <v>2.9214000000000002</v>
      </c>
      <c r="G22" s="66">
        <f t="shared" si="1"/>
        <v>11</v>
      </c>
      <c r="H22" s="65">
        <f>VLOOKUP($A22,'Return Data'!$B$7:$R$2700,7,0)</f>
        <v>2.9121000000000001</v>
      </c>
      <c r="I22" s="66">
        <f t="shared" si="2"/>
        <v>15</v>
      </c>
      <c r="J22" s="65">
        <f>VLOOKUP($A22,'Return Data'!$B$7:$R$2700,8,0)</f>
        <v>2.8570000000000002</v>
      </c>
      <c r="K22" s="66">
        <f t="shared" si="3"/>
        <v>6</v>
      </c>
      <c r="L22" s="65">
        <f>VLOOKUP($A22,'Return Data'!$B$7:$R$2700,9,0)</f>
        <v>2.7073999999999998</v>
      </c>
      <c r="M22" s="66">
        <f t="shared" si="4"/>
        <v>18</v>
      </c>
      <c r="N22" s="65">
        <f>VLOOKUP($A22,'Return Data'!$B$7:$R$2700,10,0)</f>
        <v>2.9116</v>
      </c>
      <c r="O22" s="66">
        <f t="shared" si="5"/>
        <v>18</v>
      </c>
      <c r="P22" s="65">
        <f>VLOOKUP($A22,'Return Data'!$B$7:$R$2700,11,0)</f>
        <v>3.4594999999999998</v>
      </c>
      <c r="Q22" s="66">
        <f t="shared" si="11"/>
        <v>17</v>
      </c>
      <c r="R22" s="65">
        <f>VLOOKUP($A22,'Return Data'!$B$7:$R$2700,12,0)</f>
        <v>3.903</v>
      </c>
      <c r="S22" s="66">
        <f>RANK(R22,R$8:R$26,0)</f>
        <v>17</v>
      </c>
      <c r="T22" s="65">
        <f>VLOOKUP($A22,'Return Data'!$B$7:$R$2700,13,0)</f>
        <v>4.5994000000000002</v>
      </c>
      <c r="U22" s="66">
        <f>RANK(T22,T$8:T$26,0)</f>
        <v>16</v>
      </c>
      <c r="V22" s="65">
        <f>VLOOKUP($A22,'Return Data'!$B$7:$R$2700,17,0)</f>
        <v>6.2506000000000004</v>
      </c>
      <c r="W22" s="66">
        <f>RANK(V22,V$8:V$26,0)</f>
        <v>15</v>
      </c>
      <c r="X22" s="65">
        <f>VLOOKUP($A22,'Return Data'!$B$7:$R$2700,14,0)</f>
        <v>6.5688000000000004</v>
      </c>
      <c r="Y22" s="66">
        <f>RANK(X22,X$8:X$26,0)</f>
        <v>13</v>
      </c>
      <c r="Z22" s="65">
        <f>VLOOKUP($A22,'Return Data'!$B$7:$R$2700,16,0)</f>
        <v>8.1381999999999994</v>
      </c>
      <c r="AA22" s="67">
        <f t="shared" si="9"/>
        <v>5</v>
      </c>
    </row>
    <row r="23" spans="1:27" x14ac:dyDescent="0.3">
      <c r="A23" s="63" t="s">
        <v>1270</v>
      </c>
      <c r="B23" s="64">
        <f>VLOOKUP($A23,'Return Data'!$B$7:$R$2700,3,0)</f>
        <v>44174</v>
      </c>
      <c r="C23" s="65">
        <f>VLOOKUP($A23,'Return Data'!$B$7:$R$2700,4,0)</f>
        <v>33.798000000000002</v>
      </c>
      <c r="D23" s="65">
        <f>VLOOKUP($A23,'Return Data'!$B$7:$R$2700,5,0)</f>
        <v>3.0240999999999998</v>
      </c>
      <c r="E23" s="66">
        <f t="shared" si="0"/>
        <v>8</v>
      </c>
      <c r="F23" s="65">
        <f>VLOOKUP($A23,'Return Data'!$B$7:$R$2700,6,0)</f>
        <v>3.4575</v>
      </c>
      <c r="G23" s="66">
        <f t="shared" si="1"/>
        <v>2</v>
      </c>
      <c r="H23" s="65">
        <f>VLOOKUP($A23,'Return Data'!$B$7:$R$2700,7,0)</f>
        <v>3.3963000000000001</v>
      </c>
      <c r="I23" s="66">
        <f t="shared" si="2"/>
        <v>3</v>
      </c>
      <c r="J23" s="65">
        <f>VLOOKUP($A23,'Return Data'!$B$7:$R$2700,8,0)</f>
        <v>3.0506000000000002</v>
      </c>
      <c r="K23" s="66">
        <f t="shared" si="3"/>
        <v>2</v>
      </c>
      <c r="L23" s="65">
        <f>VLOOKUP($A23,'Return Data'!$B$7:$R$2700,9,0)</f>
        <v>3.7879999999999998</v>
      </c>
      <c r="M23" s="66">
        <f t="shared" si="4"/>
        <v>4</v>
      </c>
      <c r="N23" s="65">
        <f>VLOOKUP($A23,'Return Data'!$B$7:$R$2700,10,0)</f>
        <v>4.4516999999999998</v>
      </c>
      <c r="O23" s="66">
        <f t="shared" si="5"/>
        <v>3</v>
      </c>
      <c r="P23" s="65">
        <f>VLOOKUP($A23,'Return Data'!$B$7:$R$2700,11,0)</f>
        <v>5.3544</v>
      </c>
      <c r="Q23" s="66">
        <f t="shared" si="11"/>
        <v>4</v>
      </c>
      <c r="R23" s="65">
        <f>VLOOKUP($A23,'Return Data'!$B$7:$R$2700,12,0)</f>
        <v>6.2545999999999999</v>
      </c>
      <c r="S23" s="66">
        <f>RANK(R23,R$8:R$26,0)</f>
        <v>6</v>
      </c>
      <c r="T23" s="65">
        <f>VLOOKUP($A23,'Return Data'!$B$7:$R$2700,13,0)</f>
        <v>6.3726000000000003</v>
      </c>
      <c r="U23" s="66">
        <f>RANK(T23,T$8:T$26,0)</f>
        <v>6</v>
      </c>
      <c r="V23" s="65">
        <f>VLOOKUP($A23,'Return Data'!$B$7:$R$2700,17,0)</f>
        <v>7.4691000000000001</v>
      </c>
      <c r="W23" s="66">
        <f>RANK(V23,V$8:V$26,0)</f>
        <v>5</v>
      </c>
      <c r="X23" s="65">
        <f>VLOOKUP($A23,'Return Data'!$B$7:$R$2700,14,0)</f>
        <v>7.4591000000000003</v>
      </c>
      <c r="Y23" s="66">
        <f>RANK(X23,X$8:X$26,0)</f>
        <v>6</v>
      </c>
      <c r="Z23" s="65">
        <f>VLOOKUP($A23,'Return Data'!$B$7:$R$2700,16,0)</f>
        <v>8.3581000000000003</v>
      </c>
      <c r="AA23" s="67">
        <f t="shared" si="9"/>
        <v>3</v>
      </c>
    </row>
    <row r="24" spans="1:27" x14ac:dyDescent="0.3">
      <c r="A24" s="63" t="s">
        <v>1272</v>
      </c>
      <c r="B24" s="64">
        <f>VLOOKUP($A24,'Return Data'!$B$7:$R$2700,3,0)</f>
        <v>44174</v>
      </c>
      <c r="C24" s="65">
        <f>VLOOKUP($A24,'Return Data'!$B$7:$R$2700,4,0)</f>
        <v>11.5883</v>
      </c>
      <c r="D24" s="65">
        <f>VLOOKUP($A24,'Return Data'!$B$7:$R$2700,5,0)</f>
        <v>3.15</v>
      </c>
      <c r="E24" s="66">
        <f t="shared" si="0"/>
        <v>5</v>
      </c>
      <c r="F24" s="65">
        <f>VLOOKUP($A24,'Return Data'!$B$7:$R$2700,6,0)</f>
        <v>2.9619</v>
      </c>
      <c r="G24" s="66">
        <f t="shared" si="1"/>
        <v>9</v>
      </c>
      <c r="H24" s="65">
        <f>VLOOKUP($A24,'Return Data'!$B$7:$R$2700,7,0)</f>
        <v>3.0615000000000001</v>
      </c>
      <c r="I24" s="66">
        <f t="shared" si="2"/>
        <v>8</v>
      </c>
      <c r="J24" s="65">
        <f>VLOOKUP($A24,'Return Data'!$B$7:$R$2700,8,0)</f>
        <v>2.8378000000000001</v>
      </c>
      <c r="K24" s="66">
        <f t="shared" si="3"/>
        <v>7</v>
      </c>
      <c r="L24" s="65">
        <f>VLOOKUP($A24,'Return Data'!$B$7:$R$2700,9,0)</f>
        <v>3.3479000000000001</v>
      </c>
      <c r="M24" s="66">
        <f t="shared" si="4"/>
        <v>15</v>
      </c>
      <c r="N24" s="65">
        <f>VLOOKUP($A24,'Return Data'!$B$7:$R$2700,10,0)</f>
        <v>3.5371999999999999</v>
      </c>
      <c r="O24" s="66">
        <f t="shared" si="5"/>
        <v>16</v>
      </c>
      <c r="P24" s="65">
        <f>VLOOKUP($A24,'Return Data'!$B$7:$R$2700,11,0)</f>
        <v>4.0961999999999996</v>
      </c>
      <c r="Q24" s="66">
        <f t="shared" si="11"/>
        <v>16</v>
      </c>
      <c r="R24" s="65">
        <f>VLOOKUP($A24,'Return Data'!$B$7:$R$2700,12,0)</f>
        <v>5.0087000000000002</v>
      </c>
      <c r="S24" s="66">
        <f>RANK(R24,R$8:R$26,0)</f>
        <v>15</v>
      </c>
      <c r="T24" s="65">
        <f>VLOOKUP($A24,'Return Data'!$B$7:$R$2700,13,0)</f>
        <v>5.2934999999999999</v>
      </c>
      <c r="U24" s="66">
        <f>RANK(T24,T$8:T$26,0)</f>
        <v>15</v>
      </c>
      <c r="V24" s="65">
        <f>VLOOKUP($A24,'Return Data'!$B$7:$R$2700,17,0)</f>
        <v>6.7164000000000001</v>
      </c>
      <c r="W24" s="66">
        <f>RANK(V24,V$8:V$26,0)</f>
        <v>14</v>
      </c>
      <c r="X24" s="65"/>
      <c r="Y24" s="66"/>
      <c r="Z24" s="65">
        <f>VLOOKUP($A24,'Return Data'!$B$7:$R$2700,16,0)</f>
        <v>6.9123000000000001</v>
      </c>
      <c r="AA24" s="67">
        <f t="shared" si="9"/>
        <v>15</v>
      </c>
    </row>
    <row r="25" spans="1:27" x14ac:dyDescent="0.3">
      <c r="A25" s="63" t="s">
        <v>1274</v>
      </c>
      <c r="B25" s="64">
        <f>VLOOKUP($A25,'Return Data'!$B$7:$R$2700,3,0)</f>
        <v>44174</v>
      </c>
      <c r="C25" s="65">
        <f>VLOOKUP($A25,'Return Data'!$B$7:$R$2700,4,0)</f>
        <v>3624.0322000000001</v>
      </c>
      <c r="D25" s="65">
        <f>VLOOKUP($A25,'Return Data'!$B$7:$R$2700,5,0)</f>
        <v>2.1534</v>
      </c>
      <c r="E25" s="66">
        <f t="shared" si="0"/>
        <v>13</v>
      </c>
      <c r="F25" s="65">
        <f>VLOOKUP($A25,'Return Data'!$B$7:$R$2700,6,0)</f>
        <v>3.1650999999999998</v>
      </c>
      <c r="G25" s="66">
        <f t="shared" si="1"/>
        <v>3</v>
      </c>
      <c r="H25" s="65">
        <f>VLOOKUP($A25,'Return Data'!$B$7:$R$2700,7,0)</f>
        <v>3.5851000000000002</v>
      </c>
      <c r="I25" s="66">
        <f t="shared" si="2"/>
        <v>1</v>
      </c>
      <c r="J25" s="65">
        <f>VLOOKUP($A25,'Return Data'!$B$7:$R$2700,8,0)</f>
        <v>3.0148000000000001</v>
      </c>
      <c r="K25" s="66">
        <f t="shared" si="3"/>
        <v>4</v>
      </c>
      <c r="L25" s="65">
        <f>VLOOKUP($A25,'Return Data'!$B$7:$R$2700,9,0)</f>
        <v>3.8071000000000002</v>
      </c>
      <c r="M25" s="66">
        <f t="shared" si="4"/>
        <v>3</v>
      </c>
      <c r="N25" s="65">
        <f>VLOOKUP($A25,'Return Data'!$B$7:$R$2700,10,0)</f>
        <v>4.5225999999999997</v>
      </c>
      <c r="O25" s="66">
        <f t="shared" si="5"/>
        <v>1</v>
      </c>
      <c r="P25" s="65">
        <f>VLOOKUP($A25,'Return Data'!$B$7:$R$2700,11,0)</f>
        <v>5.3891</v>
      </c>
      <c r="Q25" s="66">
        <f t="shared" si="11"/>
        <v>2</v>
      </c>
      <c r="R25" s="65">
        <f>VLOOKUP($A25,'Return Data'!$B$7:$R$2700,12,0)</f>
        <v>6.6558000000000002</v>
      </c>
      <c r="S25" s="66">
        <f>RANK(R25,R$8:R$26,0)</f>
        <v>3</v>
      </c>
      <c r="T25" s="65">
        <f>VLOOKUP($A25,'Return Data'!$B$7:$R$2700,13,0)</f>
        <v>6.6151999999999997</v>
      </c>
      <c r="U25" s="66">
        <f>RANK(T25,T$8:T$26,0)</f>
        <v>3</v>
      </c>
      <c r="V25" s="65">
        <f>VLOOKUP($A25,'Return Data'!$B$7:$R$2700,17,0)</f>
        <v>7.5785999999999998</v>
      </c>
      <c r="W25" s="66">
        <f>RANK(V25,V$8:V$26,0)</f>
        <v>3</v>
      </c>
      <c r="X25" s="65">
        <f>VLOOKUP($A25,'Return Data'!$B$7:$R$2700,14,0)</f>
        <v>4.9272</v>
      </c>
      <c r="Y25" s="66">
        <f>RANK(X25,X$8:X$26,0)</f>
        <v>14</v>
      </c>
      <c r="Z25" s="65">
        <f>VLOOKUP($A25,'Return Data'!$B$7:$R$2700,16,0)</f>
        <v>6.9766000000000004</v>
      </c>
      <c r="AA25" s="67">
        <f t="shared" si="9"/>
        <v>14</v>
      </c>
    </row>
    <row r="26" spans="1:27" x14ac:dyDescent="0.3">
      <c r="A26" s="63" t="s">
        <v>1276</v>
      </c>
      <c r="B26" s="64">
        <f>VLOOKUP($A26,'Return Data'!$B$7:$R$2700,3,0)</f>
        <v>44174</v>
      </c>
      <c r="C26" s="65">
        <f>VLOOKUP($A26,'Return Data'!$B$7:$R$2700,4,0)</f>
        <v>2367.2606000000001</v>
      </c>
      <c r="D26" s="65">
        <f>VLOOKUP($A26,'Return Data'!$B$7:$R$2700,5,0)</f>
        <v>2.9312999999999998</v>
      </c>
      <c r="E26" s="66">
        <f t="shared" si="0"/>
        <v>9</v>
      </c>
      <c r="F26" s="65">
        <f>VLOOKUP($A26,'Return Data'!$B$7:$R$2700,6,0)</f>
        <v>2.9866000000000001</v>
      </c>
      <c r="G26" s="66">
        <f t="shared" si="1"/>
        <v>8</v>
      </c>
      <c r="H26" s="65">
        <f>VLOOKUP($A26,'Return Data'!$B$7:$R$2700,7,0)</f>
        <v>3.1137999999999999</v>
      </c>
      <c r="I26" s="66">
        <f t="shared" si="2"/>
        <v>7</v>
      </c>
      <c r="J26" s="65">
        <f>VLOOKUP($A26,'Return Data'!$B$7:$R$2700,8,0)</f>
        <v>2.7808999999999999</v>
      </c>
      <c r="K26" s="66">
        <f t="shared" si="3"/>
        <v>10</v>
      </c>
      <c r="L26" s="65">
        <f>VLOOKUP($A26,'Return Data'!$B$7:$R$2700,9,0)</f>
        <v>3.6850999999999998</v>
      </c>
      <c r="M26" s="66">
        <f t="shared" si="4"/>
        <v>8</v>
      </c>
      <c r="N26" s="65">
        <f>VLOOKUP($A26,'Return Data'!$B$7:$R$2700,10,0)</f>
        <v>4.2529000000000003</v>
      </c>
      <c r="O26" s="66">
        <f t="shared" si="5"/>
        <v>7</v>
      </c>
      <c r="P26" s="65">
        <f>VLOOKUP($A26,'Return Data'!$B$7:$R$2700,11,0)</f>
        <v>5.2069000000000001</v>
      </c>
      <c r="Q26" s="66">
        <f t="shared" si="11"/>
        <v>5</v>
      </c>
      <c r="R26" s="65">
        <f>VLOOKUP($A26,'Return Data'!$B$7:$R$2700,12,0)</f>
        <v>6.1548999999999996</v>
      </c>
      <c r="S26" s="66">
        <f>RANK(R26,R$8:R$26,0)</f>
        <v>8</v>
      </c>
      <c r="T26" s="65">
        <f>VLOOKUP($A26,'Return Data'!$B$7:$R$2700,13,0)</f>
        <v>6.2286000000000001</v>
      </c>
      <c r="U26" s="66">
        <f>RANK(T26,T$8:T$26,0)</f>
        <v>8</v>
      </c>
      <c r="V26" s="65">
        <f>VLOOKUP($A26,'Return Data'!$B$7:$R$2700,17,0)</f>
        <v>7.2763</v>
      </c>
      <c r="W26" s="66">
        <f>RANK(V26,V$8:V$26,0)</f>
        <v>9</v>
      </c>
      <c r="X26" s="65">
        <f>VLOOKUP($A26,'Return Data'!$B$7:$R$2700,14,0)</f>
        <v>7.4379</v>
      </c>
      <c r="Y26" s="66">
        <f>RANK(X26,X$8:X$26,0)</f>
        <v>7</v>
      </c>
      <c r="Z26" s="65">
        <f>VLOOKUP($A26,'Return Data'!$B$7:$R$2700,16,0)</f>
        <v>7.9790999999999999</v>
      </c>
      <c r="AA26" s="67">
        <f t="shared" si="9"/>
        <v>8</v>
      </c>
    </row>
    <row r="27" spans="1:27" x14ac:dyDescent="0.3">
      <c r="A27" s="69"/>
      <c r="B27" s="70"/>
      <c r="C27" s="70"/>
      <c r="D27" s="71"/>
      <c r="E27" s="70"/>
      <c r="F27" s="71"/>
      <c r="G27" s="70"/>
      <c r="H27" s="71"/>
      <c r="I27" s="70"/>
      <c r="J27" s="71"/>
      <c r="K27" s="70"/>
      <c r="L27" s="71"/>
      <c r="M27" s="70"/>
      <c r="N27" s="71"/>
      <c r="O27" s="70"/>
      <c r="P27" s="71"/>
      <c r="Q27" s="70"/>
      <c r="R27" s="71"/>
      <c r="S27" s="70"/>
      <c r="T27" s="71"/>
      <c r="U27" s="70"/>
      <c r="V27" s="71"/>
      <c r="W27" s="70"/>
      <c r="X27" s="71"/>
      <c r="Y27" s="70"/>
      <c r="Z27" s="71"/>
      <c r="AA27" s="72"/>
    </row>
    <row r="28" spans="1:27" x14ac:dyDescent="0.3">
      <c r="A28" s="73" t="s">
        <v>27</v>
      </c>
      <c r="B28" s="74"/>
      <c r="C28" s="74"/>
      <c r="D28" s="75">
        <f>AVERAGE(D8:D26)</f>
        <v>2.5705947368421049</v>
      </c>
      <c r="E28" s="74"/>
      <c r="F28" s="75">
        <f>AVERAGE(F8:F26)</f>
        <v>2.9300210526315795</v>
      </c>
      <c r="G28" s="74"/>
      <c r="H28" s="75">
        <f>AVERAGE(H8:H26)</f>
        <v>3.0698631578947371</v>
      </c>
      <c r="I28" s="74"/>
      <c r="J28" s="75">
        <f>AVERAGE(J8:J26)</f>
        <v>2.7848842105263163</v>
      </c>
      <c r="K28" s="74"/>
      <c r="L28" s="75">
        <f>AVERAGE(L8:L26)</f>
        <v>3.4831894736842104</v>
      </c>
      <c r="M28" s="74"/>
      <c r="N28" s="75">
        <f>AVERAGE(N8:N26)</f>
        <v>3.9514315789473677</v>
      </c>
      <c r="O28" s="74"/>
      <c r="P28" s="75">
        <f>AVERAGE(P8:P26)</f>
        <v>4.6306157894736844</v>
      </c>
      <c r="Q28" s="74"/>
      <c r="R28" s="75">
        <f>AVERAGE(R8:R26)</f>
        <v>5.7452388888888892</v>
      </c>
      <c r="S28" s="74"/>
      <c r="T28" s="75">
        <f>AVERAGE(T8:T26)</f>
        <v>5.8909833333333337</v>
      </c>
      <c r="U28" s="74"/>
      <c r="V28" s="75">
        <f>AVERAGE(V8:V26)</f>
        <v>7.11625</v>
      </c>
      <c r="W28" s="74"/>
      <c r="X28" s="75">
        <f>AVERAGE(X8:X26)</f>
        <v>7.132657142857143</v>
      </c>
      <c r="Y28" s="74"/>
      <c r="Z28" s="75">
        <f>AVERAGE(Z8:Z26)</f>
        <v>7.5148157894736842</v>
      </c>
      <c r="AA28" s="76"/>
    </row>
    <row r="29" spans="1:27" x14ac:dyDescent="0.3">
      <c r="A29" s="73" t="s">
        <v>28</v>
      </c>
      <c r="B29" s="74"/>
      <c r="C29" s="74"/>
      <c r="D29" s="75">
        <f>MIN(D8:D26)</f>
        <v>0.51519999999999999</v>
      </c>
      <c r="E29" s="74"/>
      <c r="F29" s="75">
        <f>MIN(F8:F26)</f>
        <v>2.4615999999999998</v>
      </c>
      <c r="G29" s="74"/>
      <c r="H29" s="75">
        <f>MIN(H8:H26)</f>
        <v>2.6059999999999999</v>
      </c>
      <c r="I29" s="74"/>
      <c r="J29" s="75">
        <f>MIN(J8:J26)</f>
        <v>2.5333000000000001</v>
      </c>
      <c r="K29" s="74"/>
      <c r="L29" s="75">
        <f>MIN(L8:L26)</f>
        <v>2.4361999999999999</v>
      </c>
      <c r="M29" s="74"/>
      <c r="N29" s="75">
        <f>MIN(N8:N26)</f>
        <v>2.6581000000000001</v>
      </c>
      <c r="O29" s="74"/>
      <c r="P29" s="75">
        <f>MIN(P8:P26)</f>
        <v>2.6271</v>
      </c>
      <c r="Q29" s="74"/>
      <c r="R29" s="75">
        <f>MIN(R8:R26)</f>
        <v>3.0156999999999998</v>
      </c>
      <c r="S29" s="74"/>
      <c r="T29" s="75">
        <f>MIN(T8:T26)</f>
        <v>3.7498999999999998</v>
      </c>
      <c r="U29" s="74"/>
      <c r="V29" s="75">
        <f>MIN(V8:V26)</f>
        <v>5.8289</v>
      </c>
      <c r="W29" s="74"/>
      <c r="X29" s="75">
        <f>MIN(X8:X26)</f>
        <v>4.9272</v>
      </c>
      <c r="Y29" s="74"/>
      <c r="Z29" s="75">
        <f>MIN(Z8:Z26)</f>
        <v>5.4359999999999999</v>
      </c>
      <c r="AA29" s="76"/>
    </row>
    <row r="30" spans="1:27" ht="15" thickBot="1" x14ac:dyDescent="0.35">
      <c r="A30" s="77" t="s">
        <v>29</v>
      </c>
      <c r="B30" s="78"/>
      <c r="C30" s="78"/>
      <c r="D30" s="79">
        <f>MAX(D8:D26)</f>
        <v>5.8532000000000002</v>
      </c>
      <c r="E30" s="78"/>
      <c r="F30" s="79">
        <f>MAX(F8:F26)</f>
        <v>4.3255999999999997</v>
      </c>
      <c r="G30" s="78"/>
      <c r="H30" s="79">
        <f>MAX(H8:H26)</f>
        <v>3.5851000000000002</v>
      </c>
      <c r="I30" s="78"/>
      <c r="J30" s="79">
        <f>MAX(J8:J26)</f>
        <v>3.0712999999999999</v>
      </c>
      <c r="K30" s="78"/>
      <c r="L30" s="79">
        <f>MAX(L8:L26)</f>
        <v>3.9523999999999999</v>
      </c>
      <c r="M30" s="78"/>
      <c r="N30" s="79">
        <f>MAX(N8:N26)</f>
        <v>4.5225999999999997</v>
      </c>
      <c r="O30" s="78"/>
      <c r="P30" s="79">
        <f>MAX(P8:P26)</f>
        <v>5.4762000000000004</v>
      </c>
      <c r="Q30" s="78"/>
      <c r="R30" s="79">
        <f>MAX(R8:R26)</f>
        <v>6.9280999999999997</v>
      </c>
      <c r="S30" s="78"/>
      <c r="T30" s="79">
        <f>MAX(T8:T26)</f>
        <v>6.8663999999999996</v>
      </c>
      <c r="U30" s="78"/>
      <c r="V30" s="79">
        <f>MAX(V8:V26)</f>
        <v>7.6388999999999996</v>
      </c>
      <c r="W30" s="78"/>
      <c r="X30" s="79">
        <f>MAX(X8:X26)</f>
        <v>7.7229999999999999</v>
      </c>
      <c r="Y30" s="78"/>
      <c r="Z30" s="79">
        <f>MAX(Z8:Z26)</f>
        <v>8.3955000000000002</v>
      </c>
      <c r="AA30" s="80"/>
    </row>
    <row r="31" spans="1:27" x14ac:dyDescent="0.3">
      <c r="A31" s="112" t="s">
        <v>433</v>
      </c>
    </row>
    <row r="32" spans="1:27" x14ac:dyDescent="0.3">
      <c r="A32" s="14" t="s">
        <v>340</v>
      </c>
    </row>
  </sheetData>
  <sheetProtection algorithmName="SHA-512" hashValue="hvZLMLyZvaGMUBYF85w5x3mSavG21f86E/GEA7Jh4FI8ZYBXUnvA7zPPM3D8vJ+ni/gWasM/qUKYexSt7XjuRQ==" saltValue="/le7RMyw4nNTXm7EI/nrXQ=="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2205FBF6-0607-4C5D-BD5E-5BF29F167123}"/>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8439-11BE-4B82-BDE2-D5C1BA0CD070}">
  <sheetPr codeName="Sheet66"/>
  <dimension ref="A1:AA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1698</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1238</v>
      </c>
      <c r="B8" s="64">
        <f>VLOOKUP($A8,'Return Data'!$B$7:$R$2700,3,0)</f>
        <v>44174</v>
      </c>
      <c r="C8" s="65">
        <f>VLOOKUP($A8,'Return Data'!$B$7:$R$2700,4,0)</f>
        <v>281.72609999999997</v>
      </c>
      <c r="D8" s="65">
        <f>VLOOKUP($A8,'Return Data'!$B$7:$R$2700,5,0)</f>
        <v>2.9411999999999998</v>
      </c>
      <c r="E8" s="66">
        <f t="shared" ref="E8:E26" si="0">RANK(D8,D$8:D$26,0)</f>
        <v>7</v>
      </c>
      <c r="F8" s="65">
        <f>VLOOKUP($A8,'Return Data'!$B$7:$R$2700,6,0)</f>
        <v>3.0354999999999999</v>
      </c>
      <c r="G8" s="66">
        <f t="shared" ref="G8:G26" si="1">RANK(F8,F$8:F$26,0)</f>
        <v>2</v>
      </c>
      <c r="H8" s="65">
        <f>VLOOKUP($A8,'Return Data'!$B$7:$R$2700,7,0)</f>
        <v>3.3485</v>
      </c>
      <c r="I8" s="66">
        <f t="shared" ref="I8:I26" si="2">RANK(H8,H$8:H$26,0)</f>
        <v>2</v>
      </c>
      <c r="J8" s="65">
        <f>VLOOKUP($A8,'Return Data'!$B$7:$R$2700,8,0)</f>
        <v>2.8961000000000001</v>
      </c>
      <c r="K8" s="66">
        <f t="shared" ref="K8:K26" si="3">RANK(J8,J$8:J$26,0)</f>
        <v>2</v>
      </c>
      <c r="L8" s="65">
        <f>VLOOKUP($A8,'Return Data'!$B$7:$R$2700,9,0)</f>
        <v>3.8239999999999998</v>
      </c>
      <c r="M8" s="66">
        <f t="shared" ref="M8:M26" si="4">RANK(L8,L$8:L$26,0)</f>
        <v>1</v>
      </c>
      <c r="N8" s="65">
        <f>VLOOKUP($A8,'Return Data'!$B$7:$R$2700,10,0)</f>
        <v>4.4008000000000003</v>
      </c>
      <c r="O8" s="66">
        <f t="shared" ref="O8:O26" si="5">RANK(N8,N$8:N$26,0)</f>
        <v>1</v>
      </c>
      <c r="P8" s="65">
        <f>VLOOKUP($A8,'Return Data'!$B$7:$R$2700,11,0)</f>
        <v>5.3486000000000002</v>
      </c>
      <c r="Q8" s="66">
        <f t="shared" ref="Q8:Q20" si="6">RANK(P8,P$8:P$26,0)</f>
        <v>1</v>
      </c>
      <c r="R8" s="65">
        <f>VLOOKUP($A8,'Return Data'!$B$7:$R$2700,12,0)</f>
        <v>6.6352000000000002</v>
      </c>
      <c r="S8" s="66">
        <f t="shared" ref="S8:S20" si="7">RANK(R8,R$8:R$26,0)</f>
        <v>2</v>
      </c>
      <c r="T8" s="65">
        <f>VLOOKUP($A8,'Return Data'!$B$7:$R$2700,13,0)</f>
        <v>6.7369000000000003</v>
      </c>
      <c r="U8" s="66">
        <f t="shared" ref="U8:U20" si="8">RANK(T8,T$8:T$26,0)</f>
        <v>1</v>
      </c>
      <c r="V8" s="65">
        <f>VLOOKUP($A8,'Return Data'!$B$7:$R$2700,17,0)</f>
        <v>7.4960000000000004</v>
      </c>
      <c r="W8" s="66">
        <f t="shared" ref="W8:W22" si="9">RANK(V8,V$8:V$26,0)</f>
        <v>1</v>
      </c>
      <c r="X8" s="65">
        <f>VLOOKUP($A8,'Return Data'!$B$7:$R$2700,14,0)</f>
        <v>7.5856000000000003</v>
      </c>
      <c r="Y8" s="66">
        <f t="shared" ref="Y8:Y22" si="10">RANK(X8,X$8:X$26,0)</f>
        <v>1</v>
      </c>
      <c r="Z8" s="65">
        <f>VLOOKUP($A8,'Return Data'!$B$7:$R$2700,16,0)</f>
        <v>7.0664999999999996</v>
      </c>
      <c r="AA8" s="67">
        <f t="shared" ref="AA8:AA26" si="11">RANK(Z8,Z$8:Z$26,0)</f>
        <v>11</v>
      </c>
    </row>
    <row r="9" spans="1:27" x14ac:dyDescent="0.3">
      <c r="A9" s="63" t="s">
        <v>1241</v>
      </c>
      <c r="B9" s="64">
        <f>VLOOKUP($A9,'Return Data'!$B$7:$R$2700,3,0)</f>
        <v>44174</v>
      </c>
      <c r="C9" s="65">
        <f>VLOOKUP($A9,'Return Data'!$B$7:$R$2700,4,0)</f>
        <v>1091.9387999999999</v>
      </c>
      <c r="D9" s="65">
        <f>VLOOKUP($A9,'Return Data'!$B$7:$R$2700,5,0)</f>
        <v>4.2290000000000001</v>
      </c>
      <c r="E9" s="66">
        <f t="shared" si="0"/>
        <v>3</v>
      </c>
      <c r="F9" s="65">
        <f>VLOOKUP($A9,'Return Data'!$B$7:$R$2700,6,0)</f>
        <v>2.9647999999999999</v>
      </c>
      <c r="G9" s="66">
        <f t="shared" si="1"/>
        <v>5</v>
      </c>
      <c r="H9" s="65">
        <f>VLOOKUP($A9,'Return Data'!$B$7:$R$2700,7,0)</f>
        <v>3.2334000000000001</v>
      </c>
      <c r="I9" s="66">
        <f t="shared" si="2"/>
        <v>3</v>
      </c>
      <c r="J9" s="65">
        <f>VLOOKUP($A9,'Return Data'!$B$7:$R$2700,8,0)</f>
        <v>2.9257</v>
      </c>
      <c r="K9" s="66">
        <f t="shared" si="3"/>
        <v>1</v>
      </c>
      <c r="L9" s="65">
        <f>VLOOKUP($A9,'Return Data'!$B$7:$R$2700,9,0)</f>
        <v>3.8014000000000001</v>
      </c>
      <c r="M9" s="66">
        <f t="shared" si="4"/>
        <v>2</v>
      </c>
      <c r="N9" s="65">
        <f>VLOOKUP($A9,'Return Data'!$B$7:$R$2700,10,0)</f>
        <v>4.2613000000000003</v>
      </c>
      <c r="O9" s="66">
        <f t="shared" si="5"/>
        <v>3</v>
      </c>
      <c r="P9" s="65">
        <f>VLOOKUP($A9,'Return Data'!$B$7:$R$2700,11,0)</f>
        <v>4.9958</v>
      </c>
      <c r="Q9" s="66">
        <f t="shared" si="6"/>
        <v>6</v>
      </c>
      <c r="R9" s="65">
        <f>VLOOKUP($A9,'Return Data'!$B$7:$R$2700,12,0)</f>
        <v>6.2572999999999999</v>
      </c>
      <c r="S9" s="66">
        <f t="shared" si="7"/>
        <v>5</v>
      </c>
      <c r="T9" s="65">
        <f>VLOOKUP($A9,'Return Data'!$B$7:$R$2700,13,0)</f>
        <v>6.3174000000000001</v>
      </c>
      <c r="U9" s="66">
        <f t="shared" si="8"/>
        <v>4</v>
      </c>
      <c r="V9" s="65"/>
      <c r="W9" s="66"/>
      <c r="X9" s="65"/>
      <c r="Y9" s="66"/>
      <c r="Z9" s="65">
        <f>VLOOKUP($A9,'Return Data'!$B$7:$R$2700,16,0)</f>
        <v>6.7568999999999999</v>
      </c>
      <c r="AA9" s="67">
        <f t="shared" si="11"/>
        <v>15</v>
      </c>
    </row>
    <row r="10" spans="1:27" x14ac:dyDescent="0.3">
      <c r="A10" s="63" t="s">
        <v>1243</v>
      </c>
      <c r="B10" s="64">
        <f>VLOOKUP($A10,'Return Data'!$B$7:$R$2700,3,0)</f>
        <v>44174</v>
      </c>
      <c r="C10" s="65">
        <f>VLOOKUP($A10,'Return Data'!$B$7:$R$2700,4,0)</f>
        <v>1076.4156</v>
      </c>
      <c r="D10" s="65">
        <f>VLOOKUP($A10,'Return Data'!$B$7:$R$2700,5,0)</f>
        <v>4.4696999999999996</v>
      </c>
      <c r="E10" s="66">
        <f t="shared" si="0"/>
        <v>2</v>
      </c>
      <c r="F10" s="65">
        <f>VLOOKUP($A10,'Return Data'!$B$7:$R$2700,6,0)</f>
        <v>2.7456</v>
      </c>
      <c r="G10" s="66">
        <f t="shared" si="1"/>
        <v>11</v>
      </c>
      <c r="H10" s="65">
        <f>VLOOKUP($A10,'Return Data'!$B$7:$R$2700,7,0)</f>
        <v>2.4367999999999999</v>
      </c>
      <c r="I10" s="66">
        <f t="shared" si="2"/>
        <v>18</v>
      </c>
      <c r="J10" s="65">
        <f>VLOOKUP($A10,'Return Data'!$B$7:$R$2700,8,0)</f>
        <v>2.3048999999999999</v>
      </c>
      <c r="K10" s="66">
        <f t="shared" si="3"/>
        <v>15</v>
      </c>
      <c r="L10" s="65">
        <f>VLOOKUP($A10,'Return Data'!$B$7:$R$2700,9,0)</f>
        <v>2.4967999999999999</v>
      </c>
      <c r="M10" s="66">
        <f t="shared" si="4"/>
        <v>18</v>
      </c>
      <c r="N10" s="65">
        <f>VLOOKUP($A10,'Return Data'!$B$7:$R$2700,10,0)</f>
        <v>3.1255999999999999</v>
      </c>
      <c r="O10" s="66">
        <f t="shared" si="5"/>
        <v>16</v>
      </c>
      <c r="P10" s="65">
        <f>VLOOKUP($A10,'Return Data'!$B$7:$R$2700,11,0)</f>
        <v>2.9839000000000002</v>
      </c>
      <c r="Q10" s="66">
        <f t="shared" si="6"/>
        <v>18</v>
      </c>
      <c r="R10" s="65">
        <f>VLOOKUP($A10,'Return Data'!$B$7:$R$2700,12,0)</f>
        <v>3.7965</v>
      </c>
      <c r="S10" s="66">
        <f t="shared" si="7"/>
        <v>17</v>
      </c>
      <c r="T10" s="65">
        <f>VLOOKUP($A10,'Return Data'!$B$7:$R$2700,13,0)</f>
        <v>4.0233999999999996</v>
      </c>
      <c r="U10" s="66">
        <f t="shared" si="8"/>
        <v>17</v>
      </c>
      <c r="V10" s="65"/>
      <c r="W10" s="66"/>
      <c r="X10" s="65"/>
      <c r="Y10" s="66"/>
      <c r="Z10" s="65">
        <f>VLOOKUP($A10,'Return Data'!$B$7:$R$2700,16,0)</f>
        <v>5.1128999999999998</v>
      </c>
      <c r="AA10" s="67">
        <f t="shared" si="11"/>
        <v>18</v>
      </c>
    </row>
    <row r="11" spans="1:27" x14ac:dyDescent="0.3">
      <c r="A11" s="63" t="s">
        <v>1245</v>
      </c>
      <c r="B11" s="64">
        <f>VLOOKUP($A11,'Return Data'!$B$7:$R$2700,3,0)</f>
        <v>44174</v>
      </c>
      <c r="C11" s="65">
        <f>VLOOKUP($A11,'Return Data'!$B$7:$R$2700,4,0)</f>
        <v>40.8386</v>
      </c>
      <c r="D11" s="65">
        <f>VLOOKUP($A11,'Return Data'!$B$7:$R$2700,5,0)</f>
        <v>2.2345000000000002</v>
      </c>
      <c r="E11" s="66">
        <f t="shared" si="0"/>
        <v>12</v>
      </c>
      <c r="F11" s="65">
        <f>VLOOKUP($A11,'Return Data'!$B$7:$R$2700,6,0)</f>
        <v>2.2709000000000001</v>
      </c>
      <c r="G11" s="66">
        <f t="shared" si="1"/>
        <v>17</v>
      </c>
      <c r="H11" s="65">
        <f>VLOOKUP($A11,'Return Data'!$B$7:$R$2700,7,0)</f>
        <v>2.6187999999999998</v>
      </c>
      <c r="I11" s="66">
        <f t="shared" si="2"/>
        <v>13</v>
      </c>
      <c r="J11" s="65">
        <f>VLOOKUP($A11,'Return Data'!$B$7:$R$2700,8,0)</f>
        <v>2.3195000000000001</v>
      </c>
      <c r="K11" s="66">
        <f t="shared" si="3"/>
        <v>14</v>
      </c>
      <c r="L11" s="65">
        <f>VLOOKUP($A11,'Return Data'!$B$7:$R$2700,9,0)</f>
        <v>3.1871</v>
      </c>
      <c r="M11" s="66">
        <f t="shared" si="4"/>
        <v>13</v>
      </c>
      <c r="N11" s="65">
        <f>VLOOKUP($A11,'Return Data'!$B$7:$R$2700,10,0)</f>
        <v>3.4862000000000002</v>
      </c>
      <c r="O11" s="66">
        <f t="shared" si="5"/>
        <v>12</v>
      </c>
      <c r="P11" s="65">
        <f>VLOOKUP($A11,'Return Data'!$B$7:$R$2700,11,0)</f>
        <v>4.5324</v>
      </c>
      <c r="Q11" s="66">
        <f t="shared" si="6"/>
        <v>11</v>
      </c>
      <c r="R11" s="65">
        <f>VLOOKUP($A11,'Return Data'!$B$7:$R$2700,12,0)</f>
        <v>5.9145000000000003</v>
      </c>
      <c r="S11" s="66">
        <f t="shared" si="7"/>
        <v>9</v>
      </c>
      <c r="T11" s="65">
        <f>VLOOKUP($A11,'Return Data'!$B$7:$R$2700,13,0)</f>
        <v>5.7495000000000003</v>
      </c>
      <c r="U11" s="66">
        <f t="shared" si="8"/>
        <v>11</v>
      </c>
      <c r="V11" s="65">
        <f>VLOOKUP($A11,'Return Data'!$B$7:$R$2700,17,0)</f>
        <v>6.9103000000000003</v>
      </c>
      <c r="W11" s="66">
        <f t="shared" si="9"/>
        <v>10</v>
      </c>
      <c r="X11" s="65">
        <f>VLOOKUP($A11,'Return Data'!$B$7:$R$2700,14,0)</f>
        <v>6.9619999999999997</v>
      </c>
      <c r="Y11" s="66">
        <f t="shared" si="10"/>
        <v>9</v>
      </c>
      <c r="Z11" s="65">
        <f>VLOOKUP($A11,'Return Data'!$B$7:$R$2700,16,0)</f>
        <v>6.8593999999999999</v>
      </c>
      <c r="AA11" s="67">
        <f t="shared" si="11"/>
        <v>13</v>
      </c>
    </row>
    <row r="12" spans="1:27" x14ac:dyDescent="0.3">
      <c r="A12" s="63" t="s">
        <v>1246</v>
      </c>
      <c r="B12" s="64">
        <f>VLOOKUP($A12,'Return Data'!$B$7:$R$2700,3,0)</f>
        <v>44174</v>
      </c>
      <c r="C12" s="65">
        <f>VLOOKUP($A12,'Return Data'!$B$7:$R$2700,4,0)</f>
        <v>38.529899999999998</v>
      </c>
      <c r="D12" s="65">
        <f>VLOOKUP($A12,'Return Data'!$B$7:$R$2700,5,0)</f>
        <v>3.5053999999999998</v>
      </c>
      <c r="E12" s="66">
        <f t="shared" si="0"/>
        <v>4</v>
      </c>
      <c r="F12" s="65">
        <f>VLOOKUP($A12,'Return Data'!$B$7:$R$2700,6,0)</f>
        <v>2.7862</v>
      </c>
      <c r="G12" s="66">
        <f t="shared" si="1"/>
        <v>9</v>
      </c>
      <c r="H12" s="65">
        <f>VLOOKUP($A12,'Return Data'!$B$7:$R$2700,7,0)</f>
        <v>2.8841000000000001</v>
      </c>
      <c r="I12" s="66">
        <f t="shared" si="2"/>
        <v>8</v>
      </c>
      <c r="J12" s="65">
        <f>VLOOKUP($A12,'Return Data'!$B$7:$R$2700,8,0)</f>
        <v>2.6213000000000002</v>
      </c>
      <c r="K12" s="66">
        <f t="shared" si="3"/>
        <v>10</v>
      </c>
      <c r="L12" s="65">
        <f>VLOOKUP($A12,'Return Data'!$B$7:$R$2700,9,0)</f>
        <v>3.2515999999999998</v>
      </c>
      <c r="M12" s="66">
        <f t="shared" si="4"/>
        <v>11</v>
      </c>
      <c r="N12" s="65">
        <f>VLOOKUP($A12,'Return Data'!$B$7:$R$2700,10,0)</f>
        <v>3.7098</v>
      </c>
      <c r="O12" s="66">
        <f t="shared" si="5"/>
        <v>10</v>
      </c>
      <c r="P12" s="65">
        <f>VLOOKUP($A12,'Return Data'!$B$7:$R$2700,11,0)</f>
        <v>4.6444999999999999</v>
      </c>
      <c r="Q12" s="66">
        <f t="shared" si="6"/>
        <v>10</v>
      </c>
      <c r="R12" s="65">
        <f>VLOOKUP($A12,'Return Data'!$B$7:$R$2700,12,0)</f>
        <v>6.0419999999999998</v>
      </c>
      <c r="S12" s="66">
        <f t="shared" si="7"/>
        <v>7</v>
      </c>
      <c r="T12" s="65">
        <f>VLOOKUP($A12,'Return Data'!$B$7:$R$2700,13,0)</f>
        <v>6.0909000000000004</v>
      </c>
      <c r="U12" s="66">
        <f t="shared" si="8"/>
        <v>7</v>
      </c>
      <c r="V12" s="65">
        <f>VLOOKUP($A12,'Return Data'!$B$7:$R$2700,17,0)</f>
        <v>7.3962000000000003</v>
      </c>
      <c r="W12" s="66">
        <f t="shared" si="9"/>
        <v>4</v>
      </c>
      <c r="X12" s="65">
        <f>VLOOKUP($A12,'Return Data'!$B$7:$R$2700,14,0)</f>
        <v>7.3105000000000002</v>
      </c>
      <c r="Y12" s="66">
        <f t="shared" si="10"/>
        <v>5</v>
      </c>
      <c r="Z12" s="65">
        <f>VLOOKUP($A12,'Return Data'!$B$7:$R$2700,16,0)</f>
        <v>7.4226999999999999</v>
      </c>
      <c r="AA12" s="67">
        <f t="shared" si="11"/>
        <v>7</v>
      </c>
    </row>
    <row r="13" spans="1:27" x14ac:dyDescent="0.3">
      <c r="A13" s="63" t="s">
        <v>1248</v>
      </c>
      <c r="B13" s="64">
        <f>VLOOKUP($A13,'Return Data'!$B$7:$R$2700,3,0)</f>
        <v>44174</v>
      </c>
      <c r="C13" s="65">
        <f>VLOOKUP($A13,'Return Data'!$B$7:$R$2700,4,0)</f>
        <v>4369.3068999999996</v>
      </c>
      <c r="D13" s="65">
        <f>VLOOKUP($A13,'Return Data'!$B$7:$R$2700,5,0)</f>
        <v>0.55889999999999995</v>
      </c>
      <c r="E13" s="66">
        <f t="shared" si="0"/>
        <v>16</v>
      </c>
      <c r="F13" s="65">
        <f>VLOOKUP($A13,'Return Data'!$B$7:$R$2700,6,0)</f>
        <v>2.3612000000000002</v>
      </c>
      <c r="G13" s="66">
        <f t="shared" si="1"/>
        <v>15</v>
      </c>
      <c r="H13" s="65">
        <f>VLOOKUP($A13,'Return Data'!$B$7:$R$2700,7,0)</f>
        <v>2.8414999999999999</v>
      </c>
      <c r="I13" s="66">
        <f t="shared" si="2"/>
        <v>10</v>
      </c>
      <c r="J13" s="65">
        <f>VLOOKUP($A13,'Return Data'!$B$7:$R$2700,8,0)</f>
        <v>2.6835</v>
      </c>
      <c r="K13" s="66">
        <f t="shared" si="3"/>
        <v>8</v>
      </c>
      <c r="L13" s="65">
        <f>VLOOKUP($A13,'Return Data'!$B$7:$R$2700,9,0)</f>
        <v>3.5661</v>
      </c>
      <c r="M13" s="66">
        <f t="shared" si="4"/>
        <v>6</v>
      </c>
      <c r="N13" s="65">
        <f>VLOOKUP($A13,'Return Data'!$B$7:$R$2700,10,0)</f>
        <v>4.0293000000000001</v>
      </c>
      <c r="O13" s="66">
        <f t="shared" si="5"/>
        <v>8</v>
      </c>
      <c r="P13" s="65">
        <f>VLOOKUP($A13,'Return Data'!$B$7:$R$2700,11,0)</f>
        <v>5.2428999999999997</v>
      </c>
      <c r="Q13" s="66">
        <f t="shared" si="6"/>
        <v>2</v>
      </c>
      <c r="R13" s="65">
        <f>VLOOKUP($A13,'Return Data'!$B$7:$R$2700,12,0)</f>
        <v>6.7591000000000001</v>
      </c>
      <c r="S13" s="66">
        <f t="shared" si="7"/>
        <v>1</v>
      </c>
      <c r="T13" s="65">
        <f>VLOOKUP($A13,'Return Data'!$B$7:$R$2700,13,0)</f>
        <v>6.6125999999999996</v>
      </c>
      <c r="U13" s="66">
        <f t="shared" si="8"/>
        <v>2</v>
      </c>
      <c r="V13" s="65">
        <f>VLOOKUP($A13,'Return Data'!$B$7:$R$2700,17,0)</f>
        <v>7.4398</v>
      </c>
      <c r="W13" s="66">
        <f t="shared" si="9"/>
        <v>2</v>
      </c>
      <c r="X13" s="65">
        <f>VLOOKUP($A13,'Return Data'!$B$7:$R$2700,14,0)</f>
        <v>7.3895</v>
      </c>
      <c r="Y13" s="66">
        <f t="shared" si="10"/>
        <v>2</v>
      </c>
      <c r="Z13" s="65">
        <f>VLOOKUP($A13,'Return Data'!$B$7:$R$2700,16,0)</f>
        <v>7.2354000000000003</v>
      </c>
      <c r="AA13" s="67">
        <f t="shared" si="11"/>
        <v>10</v>
      </c>
    </row>
    <row r="14" spans="1:27" x14ac:dyDescent="0.3">
      <c r="A14" s="63" t="s">
        <v>1250</v>
      </c>
      <c r="B14" s="64">
        <f>VLOOKUP($A14,'Return Data'!$B$7:$R$2700,3,0)</f>
        <v>44174</v>
      </c>
      <c r="C14" s="65">
        <f>VLOOKUP($A14,'Return Data'!$B$7:$R$2700,4,0)</f>
        <v>289.83760000000001</v>
      </c>
      <c r="D14" s="65">
        <f>VLOOKUP($A14,'Return Data'!$B$7:$R$2700,5,0)</f>
        <v>0.52890000000000004</v>
      </c>
      <c r="E14" s="66">
        <f t="shared" si="0"/>
        <v>17</v>
      </c>
      <c r="F14" s="65">
        <f>VLOOKUP($A14,'Return Data'!$B$7:$R$2700,6,0)</f>
        <v>2.3405999999999998</v>
      </c>
      <c r="G14" s="66">
        <f t="shared" si="1"/>
        <v>16</v>
      </c>
      <c r="H14" s="65">
        <f>VLOOKUP($A14,'Return Data'!$B$7:$R$2700,7,0)</f>
        <v>2.8134000000000001</v>
      </c>
      <c r="I14" s="66">
        <f t="shared" si="2"/>
        <v>11</v>
      </c>
      <c r="J14" s="65">
        <f>VLOOKUP($A14,'Return Data'!$B$7:$R$2700,8,0)</f>
        <v>2.5318999999999998</v>
      </c>
      <c r="K14" s="66">
        <f t="shared" si="3"/>
        <v>11</v>
      </c>
      <c r="L14" s="65">
        <f>VLOOKUP($A14,'Return Data'!$B$7:$R$2700,9,0)</f>
        <v>3.4376000000000002</v>
      </c>
      <c r="M14" s="66">
        <f t="shared" si="4"/>
        <v>8</v>
      </c>
      <c r="N14" s="65">
        <f>VLOOKUP($A14,'Return Data'!$B$7:$R$2700,10,0)</f>
        <v>4.0875000000000004</v>
      </c>
      <c r="O14" s="66">
        <f t="shared" si="5"/>
        <v>7</v>
      </c>
      <c r="P14" s="65">
        <f>VLOOKUP($A14,'Return Data'!$B$7:$R$2700,11,0)</f>
        <v>5.0346000000000002</v>
      </c>
      <c r="Q14" s="66">
        <f t="shared" si="6"/>
        <v>5</v>
      </c>
      <c r="R14" s="65">
        <f>VLOOKUP($A14,'Return Data'!$B$7:$R$2700,12,0)</f>
        <v>6.3773</v>
      </c>
      <c r="S14" s="66">
        <f t="shared" si="7"/>
        <v>4</v>
      </c>
      <c r="T14" s="65">
        <f>VLOOKUP($A14,'Return Data'!$B$7:$R$2700,13,0)</f>
        <v>6.298</v>
      </c>
      <c r="U14" s="66">
        <f t="shared" si="8"/>
        <v>5</v>
      </c>
      <c r="V14" s="65">
        <f>VLOOKUP($A14,'Return Data'!$B$7:$R$2700,17,0)</f>
        <v>7.2042999999999999</v>
      </c>
      <c r="W14" s="66">
        <f t="shared" si="9"/>
        <v>5</v>
      </c>
      <c r="X14" s="65">
        <f>VLOOKUP($A14,'Return Data'!$B$7:$R$2700,14,0)</f>
        <v>7.3066000000000004</v>
      </c>
      <c r="Y14" s="66">
        <f t="shared" si="10"/>
        <v>6</v>
      </c>
      <c r="Z14" s="65">
        <f>VLOOKUP($A14,'Return Data'!$B$7:$R$2700,16,0)</f>
        <v>7.4722</v>
      </c>
      <c r="AA14" s="67">
        <f t="shared" si="11"/>
        <v>6</v>
      </c>
    </row>
    <row r="15" spans="1:27" x14ac:dyDescent="0.3">
      <c r="A15" s="63" t="s">
        <v>1253</v>
      </c>
      <c r="B15" s="64">
        <f>VLOOKUP($A15,'Return Data'!$B$7:$R$2700,3,0)</f>
        <v>44174</v>
      </c>
      <c r="C15" s="65">
        <f>VLOOKUP($A15,'Return Data'!$B$7:$R$2700,4,0)</f>
        <v>31.616</v>
      </c>
      <c r="D15" s="65">
        <f>VLOOKUP($A15,'Return Data'!$B$7:$R$2700,5,0)</f>
        <v>0.1154</v>
      </c>
      <c r="E15" s="66">
        <f t="shared" si="0"/>
        <v>19</v>
      </c>
      <c r="F15" s="65">
        <f>VLOOKUP($A15,'Return Data'!$B$7:$R$2700,6,0)</f>
        <v>1.7090000000000001</v>
      </c>
      <c r="G15" s="66">
        <f t="shared" si="1"/>
        <v>19</v>
      </c>
      <c r="H15" s="65">
        <f>VLOOKUP($A15,'Return Data'!$B$7:$R$2700,7,0)</f>
        <v>1.9468000000000001</v>
      </c>
      <c r="I15" s="66">
        <f t="shared" si="2"/>
        <v>19</v>
      </c>
      <c r="J15" s="65">
        <f>VLOOKUP($A15,'Return Data'!$B$7:$R$2700,8,0)</f>
        <v>1.7576000000000001</v>
      </c>
      <c r="K15" s="66">
        <f t="shared" si="3"/>
        <v>19</v>
      </c>
      <c r="L15" s="65">
        <f>VLOOKUP($A15,'Return Data'!$B$7:$R$2700,9,0)</f>
        <v>2.5143</v>
      </c>
      <c r="M15" s="66">
        <f t="shared" si="4"/>
        <v>17</v>
      </c>
      <c r="N15" s="65">
        <f>VLOOKUP($A15,'Return Data'!$B$7:$R$2700,10,0)</f>
        <v>2.9238</v>
      </c>
      <c r="O15" s="66">
        <f t="shared" si="5"/>
        <v>17</v>
      </c>
      <c r="P15" s="65">
        <f>VLOOKUP($A15,'Return Data'!$B$7:$R$2700,11,0)</f>
        <v>3.6135000000000002</v>
      </c>
      <c r="Q15" s="66">
        <f t="shared" si="6"/>
        <v>16</v>
      </c>
      <c r="R15" s="65">
        <f>VLOOKUP($A15,'Return Data'!$B$7:$R$2700,12,0)</f>
        <v>4.9340999999999999</v>
      </c>
      <c r="S15" s="66">
        <f t="shared" si="7"/>
        <v>15</v>
      </c>
      <c r="T15" s="65">
        <f>VLOOKUP($A15,'Return Data'!$B$7:$R$2700,13,0)</f>
        <v>5.0834000000000001</v>
      </c>
      <c r="U15" s="66">
        <f t="shared" si="8"/>
        <v>15</v>
      </c>
      <c r="V15" s="65">
        <f>VLOOKUP($A15,'Return Data'!$B$7:$R$2700,17,0)</f>
        <v>5.9931999999999999</v>
      </c>
      <c r="W15" s="66">
        <f t="shared" si="9"/>
        <v>15</v>
      </c>
      <c r="X15" s="65">
        <f>VLOOKUP($A15,'Return Data'!$B$7:$R$2700,14,0)</f>
        <v>5.9203000000000001</v>
      </c>
      <c r="Y15" s="66">
        <f t="shared" si="10"/>
        <v>13</v>
      </c>
      <c r="Z15" s="65">
        <f>VLOOKUP($A15,'Return Data'!$B$7:$R$2700,16,0)</f>
        <v>6.673</v>
      </c>
      <c r="AA15" s="67">
        <f t="shared" si="11"/>
        <v>16</v>
      </c>
    </row>
    <row r="16" spans="1:27" x14ac:dyDescent="0.3">
      <c r="A16" s="63" t="s">
        <v>1255</v>
      </c>
      <c r="B16" s="64">
        <f>VLOOKUP($A16,'Return Data'!$B$7:$R$2700,3,0)</f>
        <v>44174</v>
      </c>
      <c r="C16" s="65">
        <f>VLOOKUP($A16,'Return Data'!$B$7:$R$2700,4,0)</f>
        <v>1136.5426</v>
      </c>
      <c r="D16" s="65">
        <f>VLOOKUP($A16,'Return Data'!$B$7:$R$2700,5,0)</f>
        <v>2.5726</v>
      </c>
      <c r="E16" s="66">
        <f t="shared" si="0"/>
        <v>10</v>
      </c>
      <c r="F16" s="65">
        <f>VLOOKUP($A16,'Return Data'!$B$7:$R$2700,6,0)</f>
        <v>2.4994000000000001</v>
      </c>
      <c r="G16" s="66">
        <f t="shared" si="1"/>
        <v>13</v>
      </c>
      <c r="H16" s="65">
        <f>VLOOKUP($A16,'Return Data'!$B$7:$R$2700,7,0)</f>
        <v>2.4744999999999999</v>
      </c>
      <c r="I16" s="66">
        <f t="shared" si="2"/>
        <v>16</v>
      </c>
      <c r="J16" s="65">
        <f>VLOOKUP($A16,'Return Data'!$B$7:$R$2700,8,0)</f>
        <v>2.4188999999999998</v>
      </c>
      <c r="K16" s="66">
        <f t="shared" si="3"/>
        <v>13</v>
      </c>
      <c r="L16" s="65">
        <f>VLOOKUP($A16,'Return Data'!$B$7:$R$2700,9,0)</f>
        <v>2.3024</v>
      </c>
      <c r="M16" s="66">
        <f t="shared" si="4"/>
        <v>19</v>
      </c>
      <c r="N16" s="65">
        <f>VLOOKUP($A16,'Return Data'!$B$7:$R$2700,10,0)</f>
        <v>2.5234999999999999</v>
      </c>
      <c r="O16" s="66">
        <f t="shared" si="5"/>
        <v>19</v>
      </c>
      <c r="P16" s="65">
        <f>VLOOKUP($A16,'Return Data'!$B$7:$R$2700,11,0)</f>
        <v>2.4944000000000002</v>
      </c>
      <c r="Q16" s="66">
        <f t="shared" si="6"/>
        <v>19</v>
      </c>
      <c r="R16" s="65">
        <f>VLOOKUP($A16,'Return Data'!$B$7:$R$2700,12,0)</f>
        <v>2.8818999999999999</v>
      </c>
      <c r="S16" s="66">
        <f t="shared" si="7"/>
        <v>18</v>
      </c>
      <c r="T16" s="65">
        <f>VLOOKUP($A16,'Return Data'!$B$7:$R$2700,13,0)</f>
        <v>3.6162000000000001</v>
      </c>
      <c r="U16" s="66">
        <f t="shared" si="8"/>
        <v>18</v>
      </c>
      <c r="V16" s="65">
        <f>VLOOKUP($A16,'Return Data'!$B$7:$R$2700,17,0)</f>
        <v>5.7167000000000003</v>
      </c>
      <c r="W16" s="66">
        <f t="shared" si="9"/>
        <v>16</v>
      </c>
      <c r="X16" s="65"/>
      <c r="Y16" s="66"/>
      <c r="Z16" s="65">
        <f>VLOOKUP($A16,'Return Data'!$B$7:$R$2700,16,0)</f>
        <v>5.9130000000000003</v>
      </c>
      <c r="AA16" s="67">
        <f t="shared" si="11"/>
        <v>17</v>
      </c>
    </row>
    <row r="17" spans="1:27" x14ac:dyDescent="0.3">
      <c r="A17" s="63" t="s">
        <v>1256</v>
      </c>
      <c r="B17" s="64">
        <f>VLOOKUP($A17,'Return Data'!$B$7:$R$2700,3,0)</f>
        <v>44174</v>
      </c>
      <c r="C17" s="65">
        <f>VLOOKUP($A17,'Return Data'!$B$7:$R$2700,4,0)</f>
        <v>2366.1129999999998</v>
      </c>
      <c r="D17" s="65">
        <f>VLOOKUP($A17,'Return Data'!$B$7:$R$2700,5,0)</f>
        <v>0.75129999999999997</v>
      </c>
      <c r="E17" s="66">
        <f t="shared" si="0"/>
        <v>14</v>
      </c>
      <c r="F17" s="65">
        <f>VLOOKUP($A17,'Return Data'!$B$7:$R$2700,6,0)</f>
        <v>2.3986000000000001</v>
      </c>
      <c r="G17" s="66">
        <f t="shared" si="1"/>
        <v>14</v>
      </c>
      <c r="H17" s="65">
        <f>VLOOKUP($A17,'Return Data'!$B$7:$R$2700,7,0)</f>
        <v>2.5720999999999998</v>
      </c>
      <c r="I17" s="66">
        <f t="shared" si="2"/>
        <v>14</v>
      </c>
      <c r="J17" s="65">
        <f>VLOOKUP($A17,'Return Data'!$B$7:$R$2700,8,0)</f>
        <v>2.2566999999999999</v>
      </c>
      <c r="K17" s="66">
        <f t="shared" si="3"/>
        <v>16</v>
      </c>
      <c r="L17" s="65">
        <f>VLOOKUP($A17,'Return Data'!$B$7:$R$2700,9,0)</f>
        <v>3.2911999999999999</v>
      </c>
      <c r="M17" s="66">
        <f t="shared" si="4"/>
        <v>9</v>
      </c>
      <c r="N17" s="65">
        <f>VLOOKUP($A17,'Return Data'!$B$7:$R$2700,10,0)</f>
        <v>3.5920999999999998</v>
      </c>
      <c r="O17" s="66">
        <f t="shared" si="5"/>
        <v>11</v>
      </c>
      <c r="P17" s="65">
        <f>VLOOKUP($A17,'Return Data'!$B$7:$R$2700,11,0)</f>
        <v>4.2976999999999999</v>
      </c>
      <c r="Q17" s="66">
        <f t="shared" si="6"/>
        <v>12</v>
      </c>
      <c r="R17" s="65">
        <f>VLOOKUP($A17,'Return Data'!$B$7:$R$2700,12,0)</f>
        <v>5.7835999999999999</v>
      </c>
      <c r="S17" s="66">
        <f t="shared" si="7"/>
        <v>10</v>
      </c>
      <c r="T17" s="65">
        <f>VLOOKUP($A17,'Return Data'!$B$7:$R$2700,13,0)</f>
        <v>5.843</v>
      </c>
      <c r="U17" s="66">
        <f t="shared" si="8"/>
        <v>9</v>
      </c>
      <c r="V17" s="65">
        <f>VLOOKUP($A17,'Return Data'!$B$7:$R$2700,17,0)</f>
        <v>6.4984999999999999</v>
      </c>
      <c r="W17" s="66">
        <f t="shared" si="9"/>
        <v>13</v>
      </c>
      <c r="X17" s="65">
        <f>VLOOKUP($A17,'Return Data'!$B$7:$R$2700,14,0)</f>
        <v>6.8121</v>
      </c>
      <c r="Y17" s="66">
        <f t="shared" si="10"/>
        <v>10</v>
      </c>
      <c r="Z17" s="65">
        <f>VLOOKUP($A17,'Return Data'!$B$7:$R$2700,16,0)</f>
        <v>7.9265999999999996</v>
      </c>
      <c r="AA17" s="67">
        <f t="shared" si="11"/>
        <v>2</v>
      </c>
    </row>
    <row r="18" spans="1:27" x14ac:dyDescent="0.3">
      <c r="A18" s="63" t="s">
        <v>1260</v>
      </c>
      <c r="B18" s="64">
        <f>VLOOKUP($A18,'Return Data'!$B$7:$R$2700,3,0)</f>
        <v>44174</v>
      </c>
      <c r="C18" s="65">
        <f>VLOOKUP($A18,'Return Data'!$B$7:$R$2700,4,0)</f>
        <v>3429.0099</v>
      </c>
      <c r="D18" s="65">
        <f>VLOOKUP($A18,'Return Data'!$B$7:$R$2700,5,0)</f>
        <v>0.64400000000000002</v>
      </c>
      <c r="E18" s="66">
        <f t="shared" si="0"/>
        <v>15</v>
      </c>
      <c r="F18" s="65">
        <f>VLOOKUP($A18,'Return Data'!$B$7:$R$2700,6,0)</f>
        <v>2.5089000000000001</v>
      </c>
      <c r="G18" s="66">
        <f t="shared" si="1"/>
        <v>12</v>
      </c>
      <c r="H18" s="65">
        <f>VLOOKUP($A18,'Return Data'!$B$7:$R$2700,7,0)</f>
        <v>2.9525000000000001</v>
      </c>
      <c r="I18" s="66">
        <f t="shared" si="2"/>
        <v>7</v>
      </c>
      <c r="J18" s="65">
        <f>VLOOKUP($A18,'Return Data'!$B$7:$R$2700,8,0)</f>
        <v>2.6379000000000001</v>
      </c>
      <c r="K18" s="66">
        <f t="shared" si="3"/>
        <v>9</v>
      </c>
      <c r="L18" s="65">
        <f>VLOOKUP($A18,'Return Data'!$B$7:$R$2700,9,0)</f>
        <v>3.5036</v>
      </c>
      <c r="M18" s="66">
        <f t="shared" si="4"/>
        <v>7</v>
      </c>
      <c r="N18" s="65">
        <f>VLOOKUP($A18,'Return Data'!$B$7:$R$2700,10,0)</f>
        <v>4.2319000000000004</v>
      </c>
      <c r="O18" s="66">
        <f t="shared" si="5"/>
        <v>4</v>
      </c>
      <c r="P18" s="65">
        <f>VLOOKUP($A18,'Return Data'!$B$7:$R$2700,11,0)</f>
        <v>4.6933999999999996</v>
      </c>
      <c r="Q18" s="66">
        <f t="shared" si="6"/>
        <v>9</v>
      </c>
      <c r="R18" s="65">
        <f>VLOOKUP($A18,'Return Data'!$B$7:$R$2700,12,0)</f>
        <v>5.5834999999999999</v>
      </c>
      <c r="S18" s="66">
        <f t="shared" si="7"/>
        <v>12</v>
      </c>
      <c r="T18" s="65">
        <f>VLOOKUP($A18,'Return Data'!$B$7:$R$2700,13,0)</f>
        <v>5.7460000000000004</v>
      </c>
      <c r="U18" s="66">
        <f t="shared" si="8"/>
        <v>12</v>
      </c>
      <c r="V18" s="65">
        <f>VLOOKUP($A18,'Return Data'!$B$7:$R$2700,17,0)</f>
        <v>7.0008999999999997</v>
      </c>
      <c r="W18" s="66">
        <f t="shared" si="9"/>
        <v>8</v>
      </c>
      <c r="X18" s="65">
        <f>VLOOKUP($A18,'Return Data'!$B$7:$R$2700,14,0)</f>
        <v>7.1731999999999996</v>
      </c>
      <c r="Y18" s="66">
        <f t="shared" si="10"/>
        <v>7</v>
      </c>
      <c r="Z18" s="65">
        <f>VLOOKUP($A18,'Return Data'!$B$7:$R$2700,16,0)</f>
        <v>7.3304999999999998</v>
      </c>
      <c r="AA18" s="67">
        <f t="shared" si="11"/>
        <v>9</v>
      </c>
    </row>
    <row r="19" spans="1:27" x14ac:dyDescent="0.3">
      <c r="A19" s="63" t="s">
        <v>1263</v>
      </c>
      <c r="B19" s="64">
        <f>VLOOKUP($A19,'Return Data'!$B$7:$R$2700,3,0)</f>
        <v>44174</v>
      </c>
      <c r="C19" s="65">
        <f>VLOOKUP($A19,'Return Data'!$B$7:$R$2700,4,0)</f>
        <v>30.902654867256601</v>
      </c>
      <c r="D19" s="65">
        <f>VLOOKUP($A19,'Return Data'!$B$7:$R$2700,5,0)</f>
        <v>0.1772</v>
      </c>
      <c r="E19" s="66">
        <f t="shared" si="0"/>
        <v>18</v>
      </c>
      <c r="F19" s="65">
        <f>VLOOKUP($A19,'Return Data'!$B$7:$R$2700,6,0)</f>
        <v>2.0911</v>
      </c>
      <c r="G19" s="66">
        <f t="shared" si="1"/>
        <v>18</v>
      </c>
      <c r="H19" s="65">
        <f>VLOOKUP($A19,'Return Data'!$B$7:$R$2700,7,0)</f>
        <v>2.4561000000000002</v>
      </c>
      <c r="I19" s="66">
        <f t="shared" si="2"/>
        <v>17</v>
      </c>
      <c r="J19" s="65">
        <f>VLOOKUP($A19,'Return Data'!$B$7:$R$2700,8,0)</f>
        <v>2.153</v>
      </c>
      <c r="K19" s="66">
        <f t="shared" si="3"/>
        <v>17</v>
      </c>
      <c r="L19" s="65">
        <f>VLOOKUP($A19,'Return Data'!$B$7:$R$2700,9,0)</f>
        <v>3.0548000000000002</v>
      </c>
      <c r="M19" s="66">
        <f t="shared" si="4"/>
        <v>14</v>
      </c>
      <c r="N19" s="65">
        <f>VLOOKUP($A19,'Return Data'!$B$7:$R$2700,10,0)</f>
        <v>3.4321999999999999</v>
      </c>
      <c r="O19" s="66">
        <f t="shared" si="5"/>
        <v>14</v>
      </c>
      <c r="P19" s="65">
        <f>VLOOKUP($A19,'Return Data'!$B$7:$R$2700,11,0)</f>
        <v>3.8725000000000001</v>
      </c>
      <c r="Q19" s="66">
        <f t="shared" si="6"/>
        <v>14</v>
      </c>
      <c r="R19" s="65">
        <f>VLOOKUP($A19,'Return Data'!$B$7:$R$2700,12,0)</f>
        <v>5.2302999999999997</v>
      </c>
      <c r="S19" s="66">
        <f t="shared" si="7"/>
        <v>13</v>
      </c>
      <c r="T19" s="65">
        <f>VLOOKUP($A19,'Return Data'!$B$7:$R$2700,13,0)</f>
        <v>5.4259000000000004</v>
      </c>
      <c r="U19" s="66">
        <f t="shared" si="8"/>
        <v>13</v>
      </c>
      <c r="V19" s="65">
        <f>VLOOKUP($A19,'Return Data'!$B$7:$R$2700,17,0)</f>
        <v>6.9531999999999998</v>
      </c>
      <c r="W19" s="66">
        <f t="shared" si="9"/>
        <v>9</v>
      </c>
      <c r="X19" s="65">
        <f>VLOOKUP($A19,'Return Data'!$B$7:$R$2700,14,0)</f>
        <v>6.9943</v>
      </c>
      <c r="Y19" s="66">
        <f t="shared" si="10"/>
        <v>8</v>
      </c>
      <c r="Z19" s="65">
        <f>VLOOKUP($A19,'Return Data'!$B$7:$R$2700,16,0)</f>
        <v>7.6310000000000002</v>
      </c>
      <c r="AA19" s="67">
        <f t="shared" si="11"/>
        <v>5</v>
      </c>
    </row>
    <row r="20" spans="1:27" x14ac:dyDescent="0.3">
      <c r="A20" s="63" t="s">
        <v>1264</v>
      </c>
      <c r="B20" s="64">
        <f>VLOOKUP($A20,'Return Data'!$B$7:$R$2700,3,0)</f>
        <v>44174</v>
      </c>
      <c r="C20" s="65">
        <f>VLOOKUP($A20,'Return Data'!$B$7:$R$2700,4,0)</f>
        <v>3158.7359000000001</v>
      </c>
      <c r="D20" s="65">
        <f>VLOOKUP($A20,'Return Data'!$B$7:$R$2700,5,0)</f>
        <v>2.7919999999999998</v>
      </c>
      <c r="E20" s="66">
        <f t="shared" si="0"/>
        <v>9</v>
      </c>
      <c r="F20" s="65">
        <f>VLOOKUP($A20,'Return Data'!$B$7:$R$2700,6,0)</f>
        <v>3.0167000000000002</v>
      </c>
      <c r="G20" s="66">
        <f t="shared" si="1"/>
        <v>3</v>
      </c>
      <c r="H20" s="65">
        <f>VLOOKUP($A20,'Return Data'!$B$7:$R$2700,7,0)</f>
        <v>3.0981999999999998</v>
      </c>
      <c r="I20" s="66">
        <f t="shared" si="2"/>
        <v>4</v>
      </c>
      <c r="J20" s="65">
        <f>VLOOKUP($A20,'Return Data'!$B$7:$R$2700,8,0)</f>
        <v>2.8422999999999998</v>
      </c>
      <c r="K20" s="66">
        <f t="shared" si="3"/>
        <v>3</v>
      </c>
      <c r="L20" s="65">
        <f>VLOOKUP($A20,'Return Data'!$B$7:$R$2700,9,0)</f>
        <v>3.6823000000000001</v>
      </c>
      <c r="M20" s="66">
        <f t="shared" si="4"/>
        <v>3</v>
      </c>
      <c r="N20" s="65">
        <f>VLOOKUP($A20,'Return Data'!$B$7:$R$2700,10,0)</f>
        <v>4.2062999999999997</v>
      </c>
      <c r="O20" s="66">
        <f t="shared" si="5"/>
        <v>5</v>
      </c>
      <c r="P20" s="65">
        <f>VLOOKUP($A20,'Return Data'!$B$7:$R$2700,11,0)</f>
        <v>4.8384</v>
      </c>
      <c r="Q20" s="66">
        <f t="shared" si="6"/>
        <v>7</v>
      </c>
      <c r="R20" s="65">
        <f>VLOOKUP($A20,'Return Data'!$B$7:$R$2700,12,0)</f>
        <v>5.9459999999999997</v>
      </c>
      <c r="S20" s="66">
        <f t="shared" si="7"/>
        <v>8</v>
      </c>
      <c r="T20" s="65">
        <f>VLOOKUP($A20,'Return Data'!$B$7:$R$2700,13,0)</f>
        <v>6.0593000000000004</v>
      </c>
      <c r="U20" s="66">
        <f t="shared" si="8"/>
        <v>8</v>
      </c>
      <c r="V20" s="65">
        <f>VLOOKUP($A20,'Return Data'!$B$7:$R$2700,17,0)</f>
        <v>7.1924999999999999</v>
      </c>
      <c r="W20" s="66">
        <f t="shared" si="9"/>
        <v>6</v>
      </c>
      <c r="X20" s="65">
        <f>VLOOKUP($A20,'Return Data'!$B$7:$R$2700,14,0)</f>
        <v>7.3686999999999996</v>
      </c>
      <c r="Y20" s="66">
        <f t="shared" si="10"/>
        <v>3</v>
      </c>
      <c r="Z20" s="65">
        <f>VLOOKUP($A20,'Return Data'!$B$7:$R$2700,16,0)</f>
        <v>7.7047999999999996</v>
      </c>
      <c r="AA20" s="67">
        <f t="shared" si="11"/>
        <v>4</v>
      </c>
    </row>
    <row r="21" spans="1:27" x14ac:dyDescent="0.3">
      <c r="A21" s="63" t="s">
        <v>1267</v>
      </c>
      <c r="B21" s="64">
        <f>VLOOKUP($A21,'Return Data'!$B$7:$R$2700,3,0)</f>
        <v>44174</v>
      </c>
      <c r="C21" s="65">
        <f>VLOOKUP($A21,'Return Data'!$B$7:$R$2700,4,0)</f>
        <v>1034.8210999999999</v>
      </c>
      <c r="D21" s="65">
        <f>VLOOKUP($A21,'Return Data'!$B$7:$R$2700,5,0)</f>
        <v>5.0022000000000002</v>
      </c>
      <c r="E21" s="66">
        <f t="shared" si="0"/>
        <v>1</v>
      </c>
      <c r="F21" s="65">
        <f>VLOOKUP($A21,'Return Data'!$B$7:$R$2700,6,0)</f>
        <v>3.4689000000000001</v>
      </c>
      <c r="G21" s="66">
        <f t="shared" si="1"/>
        <v>1</v>
      </c>
      <c r="H21" s="65">
        <f>VLOOKUP($A21,'Return Data'!$B$7:$R$2700,7,0)</f>
        <v>2.5261999999999998</v>
      </c>
      <c r="I21" s="66">
        <f t="shared" si="2"/>
        <v>15</v>
      </c>
      <c r="J21" s="65">
        <f>VLOOKUP($A21,'Return Data'!$B$7:$R$2700,8,0)</f>
        <v>1.9374</v>
      </c>
      <c r="K21" s="66">
        <f t="shared" si="3"/>
        <v>18</v>
      </c>
      <c r="L21" s="65">
        <f>VLOOKUP($A21,'Return Data'!$B$7:$R$2700,9,0)</f>
        <v>2.7923</v>
      </c>
      <c r="M21" s="66">
        <f t="shared" si="4"/>
        <v>15</v>
      </c>
      <c r="N21" s="65">
        <f>VLOOKUP($A21,'Return Data'!$B$7:$R$2700,10,0)</f>
        <v>3.2726999999999999</v>
      </c>
      <c r="O21" s="66">
        <f t="shared" si="5"/>
        <v>15</v>
      </c>
      <c r="P21" s="65">
        <f>VLOOKUP($A21,'Return Data'!$B$7:$R$2700,11,0)</f>
        <v>3.7065999999999999</v>
      </c>
      <c r="Q21" s="66">
        <f t="shared" ref="Q21" si="12">RANK(P21,P$8:P$26,0)</f>
        <v>15</v>
      </c>
      <c r="R21" s="65"/>
      <c r="S21" s="66"/>
      <c r="T21" s="65"/>
      <c r="U21" s="66"/>
      <c r="V21" s="65"/>
      <c r="W21" s="66"/>
      <c r="X21" s="65"/>
      <c r="Y21" s="66"/>
      <c r="Z21" s="65">
        <f>VLOOKUP($A21,'Return Data'!$B$7:$R$2700,16,0)</f>
        <v>4.5717999999999996</v>
      </c>
      <c r="AA21" s="67">
        <f t="shared" si="11"/>
        <v>19</v>
      </c>
    </row>
    <row r="22" spans="1:27" x14ac:dyDescent="0.3">
      <c r="A22" s="63" t="s">
        <v>1268</v>
      </c>
      <c r="B22" s="64">
        <f>VLOOKUP($A22,'Return Data'!$B$7:$R$2700,3,0)</f>
        <v>44174</v>
      </c>
      <c r="C22" s="65">
        <f>VLOOKUP($A22,'Return Data'!$B$7:$R$2700,4,0)</f>
        <v>31.948499999999999</v>
      </c>
      <c r="D22" s="65">
        <f>VLOOKUP($A22,'Return Data'!$B$7:$R$2700,5,0)</f>
        <v>2.9706000000000001</v>
      </c>
      <c r="E22" s="66">
        <f t="shared" si="0"/>
        <v>6</v>
      </c>
      <c r="F22" s="65">
        <f>VLOOKUP($A22,'Return Data'!$B$7:$R$2700,6,0)</f>
        <v>2.7658</v>
      </c>
      <c r="G22" s="66">
        <f t="shared" si="1"/>
        <v>10</v>
      </c>
      <c r="H22" s="65">
        <f>VLOOKUP($A22,'Return Data'!$B$7:$R$2700,7,0)</f>
        <v>2.7597</v>
      </c>
      <c r="I22" s="66">
        <f t="shared" si="2"/>
        <v>12</v>
      </c>
      <c r="J22" s="65">
        <f>VLOOKUP($A22,'Return Data'!$B$7:$R$2700,8,0)</f>
        <v>2.7121</v>
      </c>
      <c r="K22" s="66">
        <f t="shared" si="3"/>
        <v>6</v>
      </c>
      <c r="L22" s="65">
        <f>VLOOKUP($A22,'Return Data'!$B$7:$R$2700,9,0)</f>
        <v>2.5912999999999999</v>
      </c>
      <c r="M22" s="66">
        <f t="shared" si="4"/>
        <v>16</v>
      </c>
      <c r="N22" s="65">
        <f>VLOOKUP($A22,'Return Data'!$B$7:$R$2700,10,0)</f>
        <v>2.8028</v>
      </c>
      <c r="O22" s="66">
        <f t="shared" si="5"/>
        <v>18</v>
      </c>
      <c r="P22" s="65">
        <f>VLOOKUP($A22,'Return Data'!$B$7:$R$2700,11,0)</f>
        <v>3.3567999999999998</v>
      </c>
      <c r="Q22" s="66">
        <f>RANK(P22,P$8:P$26,0)</f>
        <v>17</v>
      </c>
      <c r="R22" s="65">
        <f>VLOOKUP($A22,'Return Data'!$B$7:$R$2700,12,0)</f>
        <v>3.8047</v>
      </c>
      <c r="S22" s="66">
        <f>RANK(R22,R$8:R$26,0)</f>
        <v>16</v>
      </c>
      <c r="T22" s="65">
        <f>VLOOKUP($A22,'Return Data'!$B$7:$R$2700,13,0)</f>
        <v>4.5018000000000002</v>
      </c>
      <c r="U22" s="66">
        <f>RANK(T22,T$8:T$26,0)</f>
        <v>16</v>
      </c>
      <c r="V22" s="65">
        <f>VLOOKUP($A22,'Return Data'!$B$7:$R$2700,17,0)</f>
        <v>6.1249000000000002</v>
      </c>
      <c r="W22" s="66">
        <f t="shared" si="9"/>
        <v>14</v>
      </c>
      <c r="X22" s="65">
        <f>VLOOKUP($A22,'Return Data'!$B$7:$R$2700,14,0)</f>
        <v>6.44</v>
      </c>
      <c r="Y22" s="66">
        <f t="shared" si="10"/>
        <v>12</v>
      </c>
      <c r="Z22" s="65">
        <f>VLOOKUP($A22,'Return Data'!$B$7:$R$2700,16,0)</f>
        <v>8.1175999999999995</v>
      </c>
      <c r="AA22" s="67">
        <f t="shared" si="11"/>
        <v>1</v>
      </c>
    </row>
    <row r="23" spans="1:27" x14ac:dyDescent="0.3">
      <c r="A23" s="63" t="s">
        <v>1271</v>
      </c>
      <c r="B23" s="64">
        <f>VLOOKUP($A23,'Return Data'!$B$7:$R$2700,3,0)</f>
        <v>44174</v>
      </c>
      <c r="C23" s="65">
        <f>VLOOKUP($A23,'Return Data'!$B$7:$R$2700,4,0)</f>
        <v>32.235700000000001</v>
      </c>
      <c r="D23" s="65">
        <f>VLOOKUP($A23,'Return Data'!$B$7:$R$2700,5,0)</f>
        <v>2.4912000000000001</v>
      </c>
      <c r="E23" s="66">
        <f t="shared" si="0"/>
        <v>11</v>
      </c>
      <c r="F23" s="65">
        <f>VLOOKUP($A23,'Return Data'!$B$7:$R$2700,6,0)</f>
        <v>2.9451000000000001</v>
      </c>
      <c r="G23" s="66">
        <f t="shared" si="1"/>
        <v>6</v>
      </c>
      <c r="H23" s="65">
        <f>VLOOKUP($A23,'Return Data'!$B$7:$R$2700,7,0)</f>
        <v>2.8645999999999998</v>
      </c>
      <c r="I23" s="66">
        <f t="shared" si="2"/>
        <v>9</v>
      </c>
      <c r="J23" s="65">
        <f>VLOOKUP($A23,'Return Data'!$B$7:$R$2700,8,0)</f>
        <v>2.5177</v>
      </c>
      <c r="K23" s="66">
        <f t="shared" si="3"/>
        <v>12</v>
      </c>
      <c r="L23" s="65">
        <f>VLOOKUP($A23,'Return Data'!$B$7:$R$2700,9,0)</f>
        <v>3.2507999999999999</v>
      </c>
      <c r="M23" s="66">
        <f t="shared" si="4"/>
        <v>12</v>
      </c>
      <c r="N23" s="65">
        <f>VLOOKUP($A23,'Return Data'!$B$7:$R$2700,10,0)</f>
        <v>3.8719000000000001</v>
      </c>
      <c r="O23" s="66">
        <f t="shared" si="5"/>
        <v>9</v>
      </c>
      <c r="P23" s="65">
        <f>VLOOKUP($A23,'Return Data'!$B$7:$R$2700,11,0)</f>
        <v>4.7549000000000001</v>
      </c>
      <c r="Q23" s="66">
        <f>RANK(P23,P$8:P$26,0)</f>
        <v>8</v>
      </c>
      <c r="R23" s="65">
        <f>VLOOKUP($A23,'Return Data'!$B$7:$R$2700,12,0)</f>
        <v>5.6599000000000004</v>
      </c>
      <c r="S23" s="66">
        <f>RANK(R23,R$8:R$26,0)</f>
        <v>11</v>
      </c>
      <c r="T23" s="65">
        <f>VLOOKUP($A23,'Return Data'!$B$7:$R$2700,13,0)</f>
        <v>5.7645</v>
      </c>
      <c r="U23" s="66">
        <f>RANK(T23,T$8:T$26,0)</f>
        <v>10</v>
      </c>
      <c r="V23" s="65">
        <f>VLOOKUP($A23,'Return Data'!$B$7:$R$2700,17,0)</f>
        <v>6.8415999999999997</v>
      </c>
      <c r="W23" s="66">
        <f>RANK(V23,V$8:V$26,0)</f>
        <v>11</v>
      </c>
      <c r="X23" s="65">
        <f>VLOOKUP($A23,'Return Data'!$B$7:$R$2700,14,0)</f>
        <v>6.7874999999999996</v>
      </c>
      <c r="Y23" s="66">
        <f>RANK(X23,X$8:X$26,0)</f>
        <v>11</v>
      </c>
      <c r="Z23" s="65">
        <f>VLOOKUP($A23,'Return Data'!$B$7:$R$2700,16,0)</f>
        <v>7.3902999999999999</v>
      </c>
      <c r="AA23" s="67">
        <f t="shared" si="11"/>
        <v>8</v>
      </c>
    </row>
    <row r="24" spans="1:27" x14ac:dyDescent="0.3">
      <c r="A24" s="63" t="s">
        <v>1273</v>
      </c>
      <c r="B24" s="64">
        <f>VLOOKUP($A24,'Return Data'!$B$7:$R$2700,3,0)</f>
        <v>44174</v>
      </c>
      <c r="C24" s="65">
        <f>VLOOKUP($A24,'Return Data'!$B$7:$R$2700,4,0)</f>
        <v>11.562099999999999</v>
      </c>
      <c r="D24" s="65">
        <f>VLOOKUP($A24,'Return Data'!$B$7:$R$2700,5,0)</f>
        <v>3.1570999999999998</v>
      </c>
      <c r="E24" s="66">
        <f t="shared" si="0"/>
        <v>5</v>
      </c>
      <c r="F24" s="65">
        <f>VLOOKUP($A24,'Return Data'!$B$7:$R$2700,6,0)</f>
        <v>2.8422999999999998</v>
      </c>
      <c r="G24" s="66">
        <f t="shared" si="1"/>
        <v>8</v>
      </c>
      <c r="H24" s="65">
        <f>VLOOKUP($A24,'Return Data'!$B$7:$R$2700,7,0)</f>
        <v>2.9782000000000002</v>
      </c>
      <c r="I24" s="66">
        <f t="shared" si="2"/>
        <v>6</v>
      </c>
      <c r="J24" s="65">
        <f>VLOOKUP($A24,'Return Data'!$B$7:$R$2700,8,0)</f>
        <v>2.7313000000000001</v>
      </c>
      <c r="K24" s="66">
        <f t="shared" si="3"/>
        <v>5</v>
      </c>
      <c r="L24" s="65">
        <f>VLOOKUP($A24,'Return Data'!$B$7:$R$2700,9,0)</f>
        <v>3.2603</v>
      </c>
      <c r="M24" s="66">
        <f t="shared" si="4"/>
        <v>10</v>
      </c>
      <c r="N24" s="65">
        <f>VLOOKUP($A24,'Return Data'!$B$7:$R$2700,10,0)</f>
        <v>3.4464000000000001</v>
      </c>
      <c r="O24" s="66">
        <f t="shared" si="5"/>
        <v>13</v>
      </c>
      <c r="P24" s="65">
        <f>VLOOKUP($A24,'Return Data'!$B$7:$R$2700,11,0)</f>
        <v>3.9996999999999998</v>
      </c>
      <c r="Q24" s="66">
        <f>RANK(P24,P$8:P$26,0)</f>
        <v>13</v>
      </c>
      <c r="R24" s="65">
        <f>VLOOKUP($A24,'Return Data'!$B$7:$R$2700,12,0)</f>
        <v>4.9623999999999997</v>
      </c>
      <c r="S24" s="66">
        <f>RANK(R24,R$8:R$26,0)</f>
        <v>14</v>
      </c>
      <c r="T24" s="65">
        <f>VLOOKUP($A24,'Return Data'!$B$7:$R$2700,13,0)</f>
        <v>5.2314999999999996</v>
      </c>
      <c r="U24" s="66">
        <f>RANK(T24,T$8:T$26,0)</f>
        <v>14</v>
      </c>
      <c r="V24" s="65">
        <f>VLOOKUP($A24,'Return Data'!$B$7:$R$2700,17,0)</f>
        <v>6.6119000000000003</v>
      </c>
      <c r="W24" s="66">
        <f t="shared" ref="W24" si="13">RANK(V24,V$8:V$26,0)</f>
        <v>12</v>
      </c>
      <c r="X24" s="65"/>
      <c r="Y24" s="66"/>
      <c r="Z24" s="65">
        <f>VLOOKUP($A24,'Return Data'!$B$7:$R$2700,16,0)</f>
        <v>6.8026</v>
      </c>
      <c r="AA24" s="67">
        <f t="shared" si="11"/>
        <v>14</v>
      </c>
    </row>
    <row r="25" spans="1:27" x14ac:dyDescent="0.3">
      <c r="A25" s="63" t="s">
        <v>1275</v>
      </c>
      <c r="B25" s="64">
        <f>VLOOKUP($A25,'Return Data'!$B$7:$R$2700,3,0)</f>
        <v>44174</v>
      </c>
      <c r="C25" s="65">
        <f>VLOOKUP($A25,'Return Data'!$B$7:$R$2700,4,0)</f>
        <v>3596.7851999999998</v>
      </c>
      <c r="D25" s="65">
        <f>VLOOKUP($A25,'Return Data'!$B$7:$R$2700,5,0)</f>
        <v>1.9475</v>
      </c>
      <c r="E25" s="66">
        <f t="shared" si="0"/>
        <v>13</v>
      </c>
      <c r="F25" s="65">
        <f>VLOOKUP($A25,'Return Data'!$B$7:$R$2700,6,0)</f>
        <v>2.9653999999999998</v>
      </c>
      <c r="G25" s="66">
        <f t="shared" si="1"/>
        <v>4</v>
      </c>
      <c r="H25" s="65">
        <f>VLOOKUP($A25,'Return Data'!$B$7:$R$2700,7,0)</f>
        <v>3.3832</v>
      </c>
      <c r="I25" s="66">
        <f t="shared" si="2"/>
        <v>1</v>
      </c>
      <c r="J25" s="65">
        <f>VLOOKUP($A25,'Return Data'!$B$7:$R$2700,8,0)</f>
        <v>2.7970999999999999</v>
      </c>
      <c r="K25" s="66">
        <f t="shared" si="3"/>
        <v>4</v>
      </c>
      <c r="L25" s="65">
        <f>VLOOKUP($A25,'Return Data'!$B$7:$R$2700,9,0)</f>
        <v>3.5796999999999999</v>
      </c>
      <c r="M25" s="66">
        <f t="shared" si="4"/>
        <v>5</v>
      </c>
      <c r="N25" s="65">
        <f>VLOOKUP($A25,'Return Data'!$B$7:$R$2700,10,0)</f>
        <v>4.3167</v>
      </c>
      <c r="O25" s="66">
        <f t="shared" si="5"/>
        <v>2</v>
      </c>
      <c r="P25" s="65">
        <f>VLOOKUP($A25,'Return Data'!$B$7:$R$2700,11,0)</f>
        <v>5.1863999999999999</v>
      </c>
      <c r="Q25" s="66">
        <f>RANK(P25,P$8:P$26,0)</f>
        <v>3</v>
      </c>
      <c r="R25" s="65">
        <f>VLOOKUP($A25,'Return Data'!$B$7:$R$2700,12,0)</f>
        <v>6.5180999999999996</v>
      </c>
      <c r="S25" s="66">
        <f>RANK(R25,R$8:R$26,0)</f>
        <v>3</v>
      </c>
      <c r="T25" s="65">
        <f>VLOOKUP($A25,'Return Data'!$B$7:$R$2700,13,0)</f>
        <v>6.4574999999999996</v>
      </c>
      <c r="U25" s="66">
        <f>RANK(T25,T$8:T$26,0)</f>
        <v>3</v>
      </c>
      <c r="V25" s="65">
        <f>VLOOKUP($A25,'Return Data'!$B$7:$R$2700,17,0)</f>
        <v>7.4340000000000002</v>
      </c>
      <c r="W25" s="66">
        <f>RANK(V25,V$8:V$26,0)</f>
        <v>3</v>
      </c>
      <c r="X25" s="65">
        <f>VLOOKUP($A25,'Return Data'!$B$7:$R$2700,14,0)</f>
        <v>4.7888000000000002</v>
      </c>
      <c r="Y25" s="66">
        <f>RANK(X25,X$8:X$26,0)</f>
        <v>14</v>
      </c>
      <c r="Z25" s="65">
        <f>VLOOKUP($A25,'Return Data'!$B$7:$R$2700,16,0)</f>
        <v>6.9161999999999999</v>
      </c>
      <c r="AA25" s="67">
        <f t="shared" si="11"/>
        <v>12</v>
      </c>
    </row>
    <row r="26" spans="1:27" x14ac:dyDescent="0.3">
      <c r="A26" s="63" t="s">
        <v>1277</v>
      </c>
      <c r="B26" s="64">
        <f>VLOOKUP($A26,'Return Data'!$B$7:$R$2700,3,0)</f>
        <v>44174</v>
      </c>
      <c r="C26" s="65">
        <f>VLOOKUP($A26,'Return Data'!$B$7:$R$2700,4,0)</f>
        <v>2347.7676999999999</v>
      </c>
      <c r="D26" s="65">
        <f>VLOOKUP($A26,'Return Data'!$B$7:$R$2700,5,0)</f>
        <v>2.8422000000000001</v>
      </c>
      <c r="E26" s="66">
        <f t="shared" si="0"/>
        <v>8</v>
      </c>
      <c r="F26" s="65">
        <f>VLOOKUP($A26,'Return Data'!$B$7:$R$2700,6,0)</f>
        <v>2.8969</v>
      </c>
      <c r="G26" s="66">
        <f t="shared" si="1"/>
        <v>7</v>
      </c>
      <c r="H26" s="65">
        <f>VLOOKUP($A26,'Return Data'!$B$7:$R$2700,7,0)</f>
        <v>3.0238</v>
      </c>
      <c r="I26" s="66">
        <f t="shared" si="2"/>
        <v>5</v>
      </c>
      <c r="J26" s="65">
        <f>VLOOKUP($A26,'Return Data'!$B$7:$R$2700,8,0)</f>
        <v>2.6907999999999999</v>
      </c>
      <c r="K26" s="66">
        <f t="shared" si="3"/>
        <v>7</v>
      </c>
      <c r="L26" s="65">
        <f>VLOOKUP($A26,'Return Data'!$B$7:$R$2700,9,0)</f>
        <v>3.5948000000000002</v>
      </c>
      <c r="M26" s="66">
        <f t="shared" si="4"/>
        <v>4</v>
      </c>
      <c r="N26" s="65">
        <f>VLOOKUP($A26,'Return Data'!$B$7:$R$2700,10,0)</f>
        <v>4.1582999999999997</v>
      </c>
      <c r="O26" s="66">
        <f t="shared" si="5"/>
        <v>6</v>
      </c>
      <c r="P26" s="65">
        <f>VLOOKUP($A26,'Return Data'!$B$7:$R$2700,11,0)</f>
        <v>5.1075999999999997</v>
      </c>
      <c r="Q26" s="66">
        <f>RANK(P26,P$8:P$26,0)</f>
        <v>4</v>
      </c>
      <c r="R26" s="65">
        <f>VLOOKUP($A26,'Return Data'!$B$7:$R$2700,12,0)</f>
        <v>6.0525000000000002</v>
      </c>
      <c r="S26" s="66">
        <f>RANK(R26,R$8:R$26,0)</f>
        <v>6</v>
      </c>
      <c r="T26" s="65">
        <f>VLOOKUP($A26,'Return Data'!$B$7:$R$2700,13,0)</f>
        <v>6.1241000000000003</v>
      </c>
      <c r="U26" s="66">
        <f>RANK(T26,T$8:T$26,0)</f>
        <v>6</v>
      </c>
      <c r="V26" s="65">
        <f>VLOOKUP($A26,'Return Data'!$B$7:$R$2700,17,0)</f>
        <v>7.1616</v>
      </c>
      <c r="W26" s="66">
        <f>RANK(V26,V$8:V$26,0)</f>
        <v>7</v>
      </c>
      <c r="X26" s="65">
        <f>VLOOKUP($A26,'Return Data'!$B$7:$R$2700,14,0)</f>
        <v>7.3148</v>
      </c>
      <c r="Y26" s="66">
        <f>RANK(X26,X$8:X$26,0)</f>
        <v>4</v>
      </c>
      <c r="Z26" s="65">
        <f>VLOOKUP($A26,'Return Data'!$B$7:$R$2700,16,0)</f>
        <v>7.7545999999999999</v>
      </c>
      <c r="AA26" s="67">
        <f t="shared" si="11"/>
        <v>3</v>
      </c>
    </row>
    <row r="27" spans="1:27" x14ac:dyDescent="0.3">
      <c r="A27" s="69"/>
      <c r="B27" s="70"/>
      <c r="C27" s="70"/>
      <c r="D27" s="71"/>
      <c r="E27" s="70"/>
      <c r="F27" s="71"/>
      <c r="G27" s="70"/>
      <c r="H27" s="71"/>
      <c r="I27" s="70"/>
      <c r="J27" s="71"/>
      <c r="K27" s="70"/>
      <c r="L27" s="71"/>
      <c r="M27" s="70"/>
      <c r="N27" s="71"/>
      <c r="O27" s="70"/>
      <c r="P27" s="71"/>
      <c r="Q27" s="70"/>
      <c r="R27" s="71"/>
      <c r="S27" s="70"/>
      <c r="T27" s="71"/>
      <c r="U27" s="70"/>
      <c r="V27" s="71"/>
      <c r="W27" s="70"/>
      <c r="X27" s="71"/>
      <c r="Y27" s="70"/>
      <c r="Z27" s="71"/>
      <c r="AA27" s="72"/>
    </row>
    <row r="28" spans="1:27" x14ac:dyDescent="0.3">
      <c r="A28" s="73" t="s">
        <v>27</v>
      </c>
      <c r="B28" s="74"/>
      <c r="C28" s="74"/>
      <c r="D28" s="75">
        <f>AVERAGE(D8:D26)</f>
        <v>2.3121526315789471</v>
      </c>
      <c r="E28" s="74"/>
      <c r="F28" s="75">
        <f>AVERAGE(F8:F26)</f>
        <v>2.6638368421052632</v>
      </c>
      <c r="G28" s="74"/>
      <c r="H28" s="75">
        <f>AVERAGE(H8:H26)</f>
        <v>2.8006526315789477</v>
      </c>
      <c r="I28" s="74"/>
      <c r="J28" s="75">
        <f>AVERAGE(J8:J26)</f>
        <v>2.5124052631578944</v>
      </c>
      <c r="K28" s="74"/>
      <c r="L28" s="75">
        <f>AVERAGE(L8:L26)</f>
        <v>3.2095999999999996</v>
      </c>
      <c r="M28" s="74"/>
      <c r="N28" s="75">
        <f>AVERAGE(N8:N26)</f>
        <v>3.6778473684210522</v>
      </c>
      <c r="O28" s="74"/>
      <c r="P28" s="75">
        <f>AVERAGE(P8:P26)</f>
        <v>4.3528736842105271</v>
      </c>
      <c r="Q28" s="74"/>
      <c r="R28" s="75">
        <f>AVERAGE(R8:R26)</f>
        <v>5.5077166666666661</v>
      </c>
      <c r="S28" s="74"/>
      <c r="T28" s="75">
        <f>AVERAGE(T8:T26)</f>
        <v>5.6489944444444449</v>
      </c>
      <c r="U28" s="74"/>
      <c r="V28" s="75">
        <f>AVERAGE(V8:V26)</f>
        <v>6.8734750000000009</v>
      </c>
      <c r="W28" s="74"/>
      <c r="X28" s="75">
        <f>AVERAGE(X8:X26)</f>
        <v>6.8681357142857138</v>
      </c>
      <c r="Y28" s="74"/>
      <c r="Z28" s="75">
        <f>AVERAGE(Z8:Z26)</f>
        <v>6.9819999999999993</v>
      </c>
      <c r="AA28" s="76"/>
    </row>
    <row r="29" spans="1:27" x14ac:dyDescent="0.3">
      <c r="A29" s="73" t="s">
        <v>28</v>
      </c>
      <c r="B29" s="74"/>
      <c r="C29" s="74"/>
      <c r="D29" s="75">
        <f>MIN(D8:D26)</f>
        <v>0.1154</v>
      </c>
      <c r="E29" s="74"/>
      <c r="F29" s="75">
        <f>MIN(F8:F26)</f>
        <v>1.7090000000000001</v>
      </c>
      <c r="G29" s="74"/>
      <c r="H29" s="75">
        <f>MIN(H8:H26)</f>
        <v>1.9468000000000001</v>
      </c>
      <c r="I29" s="74"/>
      <c r="J29" s="75">
        <f>MIN(J8:J26)</f>
        <v>1.7576000000000001</v>
      </c>
      <c r="K29" s="74"/>
      <c r="L29" s="75">
        <f>MIN(L8:L26)</f>
        <v>2.3024</v>
      </c>
      <c r="M29" s="74"/>
      <c r="N29" s="75">
        <f>MIN(N8:N26)</f>
        <v>2.5234999999999999</v>
      </c>
      <c r="O29" s="74"/>
      <c r="P29" s="75">
        <f>MIN(P8:P26)</f>
        <v>2.4944000000000002</v>
      </c>
      <c r="Q29" s="74"/>
      <c r="R29" s="75">
        <f>MIN(R8:R26)</f>
        <v>2.8818999999999999</v>
      </c>
      <c r="S29" s="74"/>
      <c r="T29" s="75">
        <f>MIN(T8:T26)</f>
        <v>3.6162000000000001</v>
      </c>
      <c r="U29" s="74"/>
      <c r="V29" s="75">
        <f>MIN(V8:V26)</f>
        <v>5.7167000000000003</v>
      </c>
      <c r="W29" s="74"/>
      <c r="X29" s="75">
        <f>MIN(X8:X26)</f>
        <v>4.7888000000000002</v>
      </c>
      <c r="Y29" s="74"/>
      <c r="Z29" s="75">
        <f>MIN(Z8:Z26)</f>
        <v>4.5717999999999996</v>
      </c>
      <c r="AA29" s="76"/>
    </row>
    <row r="30" spans="1:27" ht="15" thickBot="1" x14ac:dyDescent="0.35">
      <c r="A30" s="77" t="s">
        <v>29</v>
      </c>
      <c r="B30" s="78"/>
      <c r="C30" s="78"/>
      <c r="D30" s="79">
        <f>MAX(D8:D26)</f>
        <v>5.0022000000000002</v>
      </c>
      <c r="E30" s="78"/>
      <c r="F30" s="79">
        <f>MAX(F8:F26)</f>
        <v>3.4689000000000001</v>
      </c>
      <c r="G30" s="78"/>
      <c r="H30" s="79">
        <f>MAX(H8:H26)</f>
        <v>3.3832</v>
      </c>
      <c r="I30" s="78"/>
      <c r="J30" s="79">
        <f>MAX(J8:J26)</f>
        <v>2.9257</v>
      </c>
      <c r="K30" s="78"/>
      <c r="L30" s="79">
        <f>MAX(L8:L26)</f>
        <v>3.8239999999999998</v>
      </c>
      <c r="M30" s="78"/>
      <c r="N30" s="79">
        <f>MAX(N8:N26)</f>
        <v>4.4008000000000003</v>
      </c>
      <c r="O30" s="78"/>
      <c r="P30" s="79">
        <f>MAX(P8:P26)</f>
        <v>5.3486000000000002</v>
      </c>
      <c r="Q30" s="78"/>
      <c r="R30" s="79">
        <f>MAX(R8:R26)</f>
        <v>6.7591000000000001</v>
      </c>
      <c r="S30" s="78"/>
      <c r="T30" s="79">
        <f>MAX(T8:T26)</f>
        <v>6.7369000000000003</v>
      </c>
      <c r="U30" s="78"/>
      <c r="V30" s="79">
        <f>MAX(V8:V26)</f>
        <v>7.4960000000000004</v>
      </c>
      <c r="W30" s="78"/>
      <c r="X30" s="79">
        <f>MAX(X8:X26)</f>
        <v>7.5856000000000003</v>
      </c>
      <c r="Y30" s="78"/>
      <c r="Z30" s="79">
        <f>MAX(Z8:Z26)</f>
        <v>8.1175999999999995</v>
      </c>
      <c r="AA30" s="80"/>
    </row>
    <row r="31" spans="1:27" x14ac:dyDescent="0.3">
      <c r="A31" s="112" t="s">
        <v>433</v>
      </c>
    </row>
    <row r="32" spans="1:27" x14ac:dyDescent="0.3">
      <c r="A32" s="14" t="s">
        <v>340</v>
      </c>
    </row>
  </sheetData>
  <sheetProtection algorithmName="SHA-512" hashValue="Mdq4KeMjlbLYJm4pifjzL0qN9NdGEtkW0hNVzHFLgTzroIfXqKthJ53MUvPiBMY5Nq8FVfc6O8a63mHH032wIg==" saltValue="mfF6Rsz0OksTlG6UpRheF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5149CB69-66AD-4AE9-AE3D-55775FBD4CE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9F6F9-D4E2-4B74-85DD-4C199A0FA4E9}">
  <sheetPr codeName="Sheet19"/>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1671</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1280</v>
      </c>
      <c r="B8" s="64">
        <f>VLOOKUP($A8,'Return Data'!$B$7:$R$2700,3,0)</f>
        <v>44174</v>
      </c>
      <c r="C8" s="65">
        <f>VLOOKUP($A8,'Return Data'!$B$7:$R$2700,4,0)</f>
        <v>27.029900000000001</v>
      </c>
      <c r="D8" s="65">
        <f>VLOOKUP($A8,'Return Data'!$B$7:$R$2700,10,0)</f>
        <v>15.5722</v>
      </c>
      <c r="E8" s="66">
        <f t="shared" ref="E8:E16" si="0">RANK(D8,D$8:D$16,0)</f>
        <v>2</v>
      </c>
      <c r="F8" s="65">
        <f>VLOOKUP($A8,'Return Data'!$B$7:$R$2700,11,0)</f>
        <v>27.945499999999999</v>
      </c>
      <c r="G8" s="66">
        <f t="shared" ref="G8:G14" si="1">RANK(F8,F$8:F$16,0)</f>
        <v>2</v>
      </c>
      <c r="H8" s="65">
        <f>VLOOKUP($A8,'Return Data'!$B$7:$R$2700,12,0)</f>
        <v>22.525099999999998</v>
      </c>
      <c r="I8" s="66">
        <f t="shared" ref="I8:I14" si="2">RANK(H8,H$8:H$16,0)</f>
        <v>3</v>
      </c>
      <c r="J8" s="65">
        <f>VLOOKUP($A8,'Return Data'!$B$7:$R$2700,13,0)</f>
        <v>19.325199999999999</v>
      </c>
      <c r="K8" s="66">
        <f t="shared" ref="K8:K14" si="3">RANK(J8,J$8:J$16,0)</f>
        <v>3</v>
      </c>
      <c r="L8" s="65">
        <f>VLOOKUP($A8,'Return Data'!$B$7:$R$2700,17,0)</f>
        <v>17.683499999999999</v>
      </c>
      <c r="M8" s="66">
        <f t="shared" ref="M8:M14" si="4">RANK(L8,L$8:L$16,0)</f>
        <v>2</v>
      </c>
      <c r="N8" s="65">
        <f>VLOOKUP($A8,'Return Data'!$B$7:$R$2700,14,0)</f>
        <v>12.5886</v>
      </c>
      <c r="O8" s="66">
        <f t="shared" ref="O8:O14" si="5">RANK(N8,N$8:N$16,0)</f>
        <v>2</v>
      </c>
      <c r="P8" s="65">
        <f>VLOOKUP($A8,'Return Data'!$B$7:$R$2700,15,0)</f>
        <v>12.368499999999999</v>
      </c>
      <c r="Q8" s="66">
        <f t="shared" ref="Q8:Q14" si="6">RANK(P8,P$8:P$16,0)</f>
        <v>1</v>
      </c>
      <c r="R8" s="65">
        <f>VLOOKUP($A8,'Return Data'!$B$7:$R$2700,16,0)</f>
        <v>9.9907000000000004</v>
      </c>
      <c r="S8" s="67">
        <f t="shared" ref="S8:S16" si="7">RANK(R8,R$8:R$16,0)</f>
        <v>4</v>
      </c>
    </row>
    <row r="9" spans="1:20" x14ac:dyDescent="0.3">
      <c r="A9" s="63" t="s">
        <v>1283</v>
      </c>
      <c r="B9" s="64">
        <f>VLOOKUP($A9,'Return Data'!$B$7:$R$2700,3,0)</f>
        <v>44174</v>
      </c>
      <c r="C9" s="65">
        <f>VLOOKUP($A9,'Return Data'!$B$7:$R$2700,4,0)</f>
        <v>22.995999999999999</v>
      </c>
      <c r="D9" s="65">
        <f>VLOOKUP($A9,'Return Data'!$B$7:$R$2700,10,0)</f>
        <v>12.877700000000001</v>
      </c>
      <c r="E9" s="66">
        <f t="shared" si="0"/>
        <v>6</v>
      </c>
      <c r="F9" s="65">
        <f>VLOOKUP($A9,'Return Data'!$B$7:$R$2700,11,0)</f>
        <v>23.07</v>
      </c>
      <c r="G9" s="66">
        <f t="shared" si="1"/>
        <v>6</v>
      </c>
      <c r="H9" s="65">
        <f>VLOOKUP($A9,'Return Data'!$B$7:$R$2700,12,0)</f>
        <v>18.688400000000001</v>
      </c>
      <c r="I9" s="66">
        <f t="shared" si="2"/>
        <v>6</v>
      </c>
      <c r="J9" s="65">
        <f>VLOOKUP($A9,'Return Data'!$B$7:$R$2700,13,0)</f>
        <v>13.622199999999999</v>
      </c>
      <c r="K9" s="66">
        <f t="shared" si="3"/>
        <v>6</v>
      </c>
      <c r="L9" s="65">
        <f>VLOOKUP($A9,'Return Data'!$B$7:$R$2700,17,0)</f>
        <v>11.8735</v>
      </c>
      <c r="M9" s="66">
        <f t="shared" si="4"/>
        <v>5</v>
      </c>
      <c r="N9" s="65">
        <f>VLOOKUP($A9,'Return Data'!$B$7:$R$2700,14,0)</f>
        <v>8.9322999999999997</v>
      </c>
      <c r="O9" s="66">
        <f t="shared" si="5"/>
        <v>4</v>
      </c>
      <c r="P9" s="65">
        <f>VLOOKUP($A9,'Return Data'!$B$7:$R$2700,15,0)</f>
        <v>9.2142999999999997</v>
      </c>
      <c r="Q9" s="66">
        <f t="shared" si="6"/>
        <v>7</v>
      </c>
      <c r="R9" s="65">
        <f>VLOOKUP($A9,'Return Data'!$B$7:$R$2700,16,0)</f>
        <v>8.5297999999999998</v>
      </c>
      <c r="S9" s="67">
        <f t="shared" si="7"/>
        <v>8</v>
      </c>
    </row>
    <row r="10" spans="1:20" x14ac:dyDescent="0.3">
      <c r="A10" s="63" t="s">
        <v>1285</v>
      </c>
      <c r="B10" s="64">
        <f>VLOOKUP($A10,'Return Data'!$B$7:$R$2700,3,0)</f>
        <v>44174</v>
      </c>
      <c r="C10" s="65">
        <f>VLOOKUP($A10,'Return Data'!$B$7:$R$2700,4,0)</f>
        <v>40.697000000000003</v>
      </c>
      <c r="D10" s="65">
        <f>VLOOKUP($A10,'Return Data'!$B$7:$R$2700,10,0)</f>
        <v>9.6539999999999999</v>
      </c>
      <c r="E10" s="66">
        <f t="shared" si="0"/>
        <v>7</v>
      </c>
      <c r="F10" s="65">
        <f>VLOOKUP($A10,'Return Data'!$B$7:$R$2700,11,0)</f>
        <v>24.087599999999998</v>
      </c>
      <c r="G10" s="66">
        <f t="shared" si="1"/>
        <v>5</v>
      </c>
      <c r="H10" s="65">
        <f>VLOOKUP($A10,'Return Data'!$B$7:$R$2700,12,0)</f>
        <v>21.694299999999998</v>
      </c>
      <c r="I10" s="66">
        <f t="shared" si="2"/>
        <v>4</v>
      </c>
      <c r="J10" s="65">
        <f>VLOOKUP($A10,'Return Data'!$B$7:$R$2700,13,0)</f>
        <v>19.788699999999999</v>
      </c>
      <c r="K10" s="66">
        <f t="shared" si="3"/>
        <v>2</v>
      </c>
      <c r="L10" s="65">
        <f>VLOOKUP($A10,'Return Data'!$B$7:$R$2700,17,0)</f>
        <v>14.288399999999999</v>
      </c>
      <c r="M10" s="66">
        <f t="shared" si="4"/>
        <v>3</v>
      </c>
      <c r="N10" s="65">
        <f>VLOOKUP($A10,'Return Data'!$B$7:$R$2700,14,0)</f>
        <v>8.4730000000000008</v>
      </c>
      <c r="O10" s="66">
        <f t="shared" si="5"/>
        <v>6</v>
      </c>
      <c r="P10" s="65">
        <f>VLOOKUP($A10,'Return Data'!$B$7:$R$2700,15,0)</f>
        <v>9.5016999999999996</v>
      </c>
      <c r="Q10" s="66">
        <f t="shared" si="6"/>
        <v>6</v>
      </c>
      <c r="R10" s="65">
        <f>VLOOKUP($A10,'Return Data'!$B$7:$R$2700,16,0)</f>
        <v>9.9570000000000007</v>
      </c>
      <c r="S10" s="67">
        <f t="shared" si="7"/>
        <v>5</v>
      </c>
    </row>
    <row r="11" spans="1:20" x14ac:dyDescent="0.3">
      <c r="A11" s="63" t="s">
        <v>1287</v>
      </c>
      <c r="B11" s="64">
        <f>VLOOKUP($A11,'Return Data'!$B$7:$R$2700,3,0)</f>
        <v>44174</v>
      </c>
      <c r="C11" s="65">
        <f>VLOOKUP($A11,'Return Data'!$B$7:$R$2700,4,0)</f>
        <v>318.58460000000002</v>
      </c>
      <c r="D11" s="65">
        <f>VLOOKUP($A11,'Return Data'!$B$7:$R$2700,10,0)</f>
        <v>13.7439</v>
      </c>
      <c r="E11" s="66">
        <f t="shared" si="0"/>
        <v>4</v>
      </c>
      <c r="F11" s="65">
        <f>VLOOKUP($A11,'Return Data'!$B$7:$R$2700,11,0)</f>
        <v>19.653300000000002</v>
      </c>
      <c r="G11" s="66">
        <f t="shared" si="1"/>
        <v>7</v>
      </c>
      <c r="H11" s="65">
        <f>VLOOKUP($A11,'Return Data'!$B$7:$R$2700,12,0)</f>
        <v>23.259399999999999</v>
      </c>
      <c r="I11" s="66">
        <f t="shared" si="2"/>
        <v>2</v>
      </c>
      <c r="J11" s="65">
        <f>VLOOKUP($A11,'Return Data'!$B$7:$R$2700,13,0)</f>
        <v>11.4672</v>
      </c>
      <c r="K11" s="66">
        <f t="shared" si="3"/>
        <v>8</v>
      </c>
      <c r="L11" s="65">
        <f>VLOOKUP($A11,'Return Data'!$B$7:$R$2700,17,0)</f>
        <v>10.478899999999999</v>
      </c>
      <c r="M11" s="66">
        <f t="shared" si="4"/>
        <v>7</v>
      </c>
      <c r="N11" s="65">
        <f>VLOOKUP($A11,'Return Data'!$B$7:$R$2700,14,0)</f>
        <v>5.8394000000000004</v>
      </c>
      <c r="O11" s="66">
        <f t="shared" si="5"/>
        <v>8</v>
      </c>
      <c r="P11" s="65">
        <f>VLOOKUP($A11,'Return Data'!$B$7:$R$2700,15,0)</f>
        <v>12.148099999999999</v>
      </c>
      <c r="Q11" s="66">
        <f t="shared" si="6"/>
        <v>2</v>
      </c>
      <c r="R11" s="65">
        <f>VLOOKUP($A11,'Return Data'!$B$7:$R$2700,16,0)</f>
        <v>13.432700000000001</v>
      </c>
      <c r="S11" s="67">
        <f t="shared" si="7"/>
        <v>2</v>
      </c>
    </row>
    <row r="12" spans="1:20" x14ac:dyDescent="0.3">
      <c r="A12" s="63" t="s">
        <v>1289</v>
      </c>
      <c r="B12" s="64">
        <f>VLOOKUP($A12,'Return Data'!$B$7:$R$2700,3,0)</f>
        <v>44174</v>
      </c>
      <c r="C12" s="65">
        <f>VLOOKUP($A12,'Return Data'!$B$7:$R$2700,4,0)</f>
        <v>50.7986</v>
      </c>
      <c r="D12" s="65">
        <f>VLOOKUP($A12,'Return Data'!$B$7:$R$2700,10,0)</f>
        <v>12.932499999999999</v>
      </c>
      <c r="E12" s="66">
        <f t="shared" si="0"/>
        <v>5</v>
      </c>
      <c r="F12" s="65">
        <f>VLOOKUP($A12,'Return Data'!$B$7:$R$2700,11,0)</f>
        <v>47.3568</v>
      </c>
      <c r="G12" s="66">
        <f t="shared" si="1"/>
        <v>1</v>
      </c>
      <c r="H12" s="65">
        <f>VLOOKUP($A12,'Return Data'!$B$7:$R$2700,12,0)</f>
        <v>35.534100000000002</v>
      </c>
      <c r="I12" s="66">
        <f t="shared" si="2"/>
        <v>1</v>
      </c>
      <c r="J12" s="65">
        <f>VLOOKUP($A12,'Return Data'!$B$7:$R$2700,13,0)</f>
        <v>27.193999999999999</v>
      </c>
      <c r="K12" s="66">
        <f t="shared" si="3"/>
        <v>1</v>
      </c>
      <c r="L12" s="65">
        <f>VLOOKUP($A12,'Return Data'!$B$7:$R$2700,17,0)</f>
        <v>18.7257</v>
      </c>
      <c r="M12" s="66">
        <f t="shared" si="4"/>
        <v>1</v>
      </c>
      <c r="N12" s="65">
        <f>VLOOKUP($A12,'Return Data'!$B$7:$R$2700,14,0)</f>
        <v>13.390599999999999</v>
      </c>
      <c r="O12" s="66">
        <f t="shared" si="5"/>
        <v>1</v>
      </c>
      <c r="P12" s="65">
        <f>VLOOKUP($A12,'Return Data'!$B$7:$R$2700,15,0)</f>
        <v>11.1976</v>
      </c>
      <c r="Q12" s="66">
        <f t="shared" si="6"/>
        <v>3</v>
      </c>
      <c r="R12" s="65">
        <f>VLOOKUP($A12,'Return Data'!$B$7:$R$2700,16,0)</f>
        <v>9.6742000000000008</v>
      </c>
      <c r="S12" s="67">
        <f t="shared" si="7"/>
        <v>6</v>
      </c>
    </row>
    <row r="13" spans="1:20" x14ac:dyDescent="0.3">
      <c r="A13" s="63" t="s">
        <v>777</v>
      </c>
      <c r="B13" s="64">
        <f>VLOOKUP($A13,'Return Data'!$B$7:$R$2700,3,0)</f>
        <v>44174</v>
      </c>
      <c r="C13" s="65">
        <f>VLOOKUP($A13,'Return Data'!$B$7:$R$2700,4,0)</f>
        <v>21.664999999999999</v>
      </c>
      <c r="D13" s="65">
        <f>VLOOKUP($A13,'Return Data'!$B$7:$R$2700,10,0)</f>
        <v>24.907599999999999</v>
      </c>
      <c r="E13" s="66">
        <f t="shared" si="0"/>
        <v>1</v>
      </c>
      <c r="F13" s="65">
        <f>VLOOKUP($A13,'Return Data'!$B$7:$R$2700,11,0)</f>
        <v>24.545300000000001</v>
      </c>
      <c r="G13" s="66">
        <f t="shared" si="1"/>
        <v>3</v>
      </c>
      <c r="H13" s="65">
        <f>VLOOKUP($A13,'Return Data'!$B$7:$R$2700,12,0)</f>
        <v>19.702999999999999</v>
      </c>
      <c r="I13" s="66">
        <f t="shared" si="2"/>
        <v>5</v>
      </c>
      <c r="J13" s="65">
        <f>VLOOKUP($A13,'Return Data'!$B$7:$R$2700,13,0)</f>
        <v>13.8893</v>
      </c>
      <c r="K13" s="66">
        <f t="shared" si="3"/>
        <v>5</v>
      </c>
      <c r="L13" s="65">
        <f>VLOOKUP($A13,'Return Data'!$B$7:$R$2700,17,0)</f>
        <v>10.6005</v>
      </c>
      <c r="M13" s="66">
        <f t="shared" si="4"/>
        <v>6</v>
      </c>
      <c r="N13" s="65">
        <f>VLOOKUP($A13,'Return Data'!$B$7:$R$2700,14,0)</f>
        <v>8.7233000000000001</v>
      </c>
      <c r="O13" s="66">
        <f t="shared" si="5"/>
        <v>5</v>
      </c>
      <c r="P13" s="65">
        <f>VLOOKUP($A13,'Return Data'!$B$7:$R$2700,15,0)</f>
        <v>9.8247</v>
      </c>
      <c r="Q13" s="66">
        <f t="shared" si="6"/>
        <v>5</v>
      </c>
      <c r="R13" s="65">
        <f>VLOOKUP($A13,'Return Data'!$B$7:$R$2700,16,0)</f>
        <v>9.6175999999999995</v>
      </c>
      <c r="S13" s="67">
        <f t="shared" si="7"/>
        <v>7</v>
      </c>
    </row>
    <row r="14" spans="1:20" x14ac:dyDescent="0.3">
      <c r="A14" s="63" t="s">
        <v>1290</v>
      </c>
      <c r="B14" s="64">
        <f>VLOOKUP($A14,'Return Data'!$B$7:$R$2700,3,0)</f>
        <v>44174</v>
      </c>
      <c r="C14" s="65">
        <f>VLOOKUP($A14,'Return Data'!$B$7:$R$2700,4,0)</f>
        <v>34.520200000000003</v>
      </c>
      <c r="D14" s="65">
        <f>VLOOKUP($A14,'Return Data'!$B$7:$R$2700,10,0)</f>
        <v>7.2398999999999996</v>
      </c>
      <c r="E14" s="66">
        <f t="shared" si="0"/>
        <v>9</v>
      </c>
      <c r="F14" s="65">
        <f>VLOOKUP($A14,'Return Data'!$B$7:$R$2700,11,0)</f>
        <v>12.6227</v>
      </c>
      <c r="G14" s="66">
        <f t="shared" si="1"/>
        <v>9</v>
      </c>
      <c r="H14" s="65">
        <f>VLOOKUP($A14,'Return Data'!$B$7:$R$2700,12,0)</f>
        <v>15.8878</v>
      </c>
      <c r="I14" s="66">
        <f t="shared" si="2"/>
        <v>7</v>
      </c>
      <c r="J14" s="65">
        <f>VLOOKUP($A14,'Return Data'!$B$7:$R$2700,13,0)</f>
        <v>15.5314</v>
      </c>
      <c r="K14" s="66">
        <f t="shared" si="3"/>
        <v>4</v>
      </c>
      <c r="L14" s="65">
        <f>VLOOKUP($A14,'Return Data'!$B$7:$R$2700,17,0)</f>
        <v>13.1082</v>
      </c>
      <c r="M14" s="66">
        <f t="shared" si="4"/>
        <v>4</v>
      </c>
      <c r="N14" s="65">
        <f>VLOOKUP($A14,'Return Data'!$B$7:$R$2700,14,0)</f>
        <v>9.0539000000000005</v>
      </c>
      <c r="O14" s="66">
        <f t="shared" si="5"/>
        <v>3</v>
      </c>
      <c r="P14" s="65">
        <f>VLOOKUP($A14,'Return Data'!$B$7:$R$2700,15,0)</f>
        <v>9.9126999999999992</v>
      </c>
      <c r="Q14" s="66">
        <f t="shared" si="6"/>
        <v>4</v>
      </c>
      <c r="R14" s="65">
        <f>VLOOKUP($A14,'Return Data'!$B$7:$R$2700,16,0)</f>
        <v>10.8779</v>
      </c>
      <c r="S14" s="67">
        <f t="shared" si="7"/>
        <v>3</v>
      </c>
    </row>
    <row r="15" spans="1:20" x14ac:dyDescent="0.3">
      <c r="A15" s="63" t="s">
        <v>1292</v>
      </c>
      <c r="B15" s="64">
        <f>VLOOKUP($A15,'Return Data'!$B$7:$R$2700,3,0)</f>
        <v>44174</v>
      </c>
      <c r="C15" s="65">
        <f>VLOOKUP($A15,'Return Data'!$B$7:$R$2700,4,0)</f>
        <v>12.436400000000001</v>
      </c>
      <c r="D15" s="65">
        <f>VLOOKUP($A15,'Return Data'!$B$7:$R$2700,10,0)</f>
        <v>14.252599999999999</v>
      </c>
      <c r="E15" s="66">
        <f t="shared" si="0"/>
        <v>3</v>
      </c>
      <c r="F15" s="65">
        <f>VLOOKUP($A15,'Return Data'!$B$7:$R$2700,11,0)</f>
        <v>24.336600000000001</v>
      </c>
      <c r="G15" s="66">
        <f t="shared" ref="G15" si="8">RANK(F15,F$8:F$16,0)</f>
        <v>4</v>
      </c>
      <c r="H15" s="65"/>
      <c r="I15" s="66"/>
      <c r="J15" s="65"/>
      <c r="K15" s="66"/>
      <c r="L15" s="65"/>
      <c r="M15" s="66"/>
      <c r="N15" s="65"/>
      <c r="O15" s="66"/>
      <c r="P15" s="65"/>
      <c r="Q15" s="66"/>
      <c r="R15" s="65">
        <f>VLOOKUP($A15,'Return Data'!$B$7:$R$2700,16,0)</f>
        <v>24.364000000000001</v>
      </c>
      <c r="S15" s="67">
        <f t="shared" si="7"/>
        <v>1</v>
      </c>
    </row>
    <row r="16" spans="1:20" x14ac:dyDescent="0.3">
      <c r="A16" s="63" t="s">
        <v>1294</v>
      </c>
      <c r="B16" s="64">
        <f>VLOOKUP($A16,'Return Data'!$B$7:$R$2700,3,0)</f>
        <v>44174</v>
      </c>
      <c r="C16" s="65">
        <f>VLOOKUP($A16,'Return Data'!$B$7:$R$2700,4,0)</f>
        <v>41.221299999999999</v>
      </c>
      <c r="D16" s="65">
        <f>VLOOKUP($A16,'Return Data'!$B$7:$R$2700,10,0)</f>
        <v>8.5673999999999992</v>
      </c>
      <c r="E16" s="66">
        <f t="shared" si="0"/>
        <v>8</v>
      </c>
      <c r="F16" s="65">
        <f>VLOOKUP($A16,'Return Data'!$B$7:$R$2700,11,0)</f>
        <v>18.9178</v>
      </c>
      <c r="G16" s="66">
        <f>RANK(F16,F$8:F$16,0)</f>
        <v>8</v>
      </c>
      <c r="H16" s="65">
        <f>VLOOKUP($A16,'Return Data'!$B$7:$R$2700,12,0)</f>
        <v>15.748200000000001</v>
      </c>
      <c r="I16" s="66">
        <f>RANK(H16,H$8:H$16,0)</f>
        <v>8</v>
      </c>
      <c r="J16" s="65">
        <f>VLOOKUP($A16,'Return Data'!$B$7:$R$2700,13,0)</f>
        <v>13.0602</v>
      </c>
      <c r="K16" s="66">
        <f>RANK(J16,J$8:J$16,0)</f>
        <v>7</v>
      </c>
      <c r="L16" s="65">
        <f>VLOOKUP($A16,'Return Data'!$B$7:$R$2700,17,0)</f>
        <v>9.4383999999999997</v>
      </c>
      <c r="M16" s="66">
        <f>RANK(L16,L$8:L$16,0)</f>
        <v>8</v>
      </c>
      <c r="N16" s="65">
        <f>VLOOKUP($A16,'Return Data'!$B$7:$R$2700,14,0)</f>
        <v>6.2672999999999996</v>
      </c>
      <c r="O16" s="66">
        <f>RANK(N16,N$8:N$16,0)</f>
        <v>7</v>
      </c>
      <c r="P16" s="65">
        <f>VLOOKUP($A16,'Return Data'!$B$7:$R$2700,15,0)</f>
        <v>9.1591000000000005</v>
      </c>
      <c r="Q16" s="66">
        <f>RANK(P16,P$8:P$16,0)</f>
        <v>8</v>
      </c>
      <c r="R16" s="65">
        <f>VLOOKUP($A16,'Return Data'!$B$7:$R$2700,16,0)</f>
        <v>7.2628000000000004</v>
      </c>
      <c r="S16" s="67">
        <f t="shared" si="7"/>
        <v>9</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13.305311111111113</v>
      </c>
      <c r="E18" s="74"/>
      <c r="F18" s="75">
        <f>AVERAGE(F8:F16)</f>
        <v>24.726177777777778</v>
      </c>
      <c r="G18" s="74"/>
      <c r="H18" s="75">
        <f>AVERAGE(H8:H16)</f>
        <v>21.6300375</v>
      </c>
      <c r="I18" s="74"/>
      <c r="J18" s="75">
        <f>AVERAGE(J8:J16)</f>
        <v>16.734775000000003</v>
      </c>
      <c r="K18" s="74"/>
      <c r="L18" s="75">
        <f>AVERAGE(L8:L16)</f>
        <v>13.274637499999999</v>
      </c>
      <c r="M18" s="74"/>
      <c r="N18" s="75">
        <f>AVERAGE(N8:N16)</f>
        <v>9.15855</v>
      </c>
      <c r="O18" s="74"/>
      <c r="P18" s="75">
        <f>AVERAGE(P8:P16)</f>
        <v>10.415837499999999</v>
      </c>
      <c r="Q18" s="74"/>
      <c r="R18" s="75">
        <f>AVERAGE(R8:R16)</f>
        <v>11.522966666666667</v>
      </c>
      <c r="S18" s="76"/>
    </row>
    <row r="19" spans="1:19" x14ac:dyDescent="0.3">
      <c r="A19" s="73" t="s">
        <v>28</v>
      </c>
      <c r="B19" s="74"/>
      <c r="C19" s="74"/>
      <c r="D19" s="75">
        <f>MIN(D8:D16)</f>
        <v>7.2398999999999996</v>
      </c>
      <c r="E19" s="74"/>
      <c r="F19" s="75">
        <f>MIN(F8:F16)</f>
        <v>12.6227</v>
      </c>
      <c r="G19" s="74"/>
      <c r="H19" s="75">
        <f>MIN(H8:H16)</f>
        <v>15.748200000000001</v>
      </c>
      <c r="I19" s="74"/>
      <c r="J19" s="75">
        <f>MIN(J8:J16)</f>
        <v>11.4672</v>
      </c>
      <c r="K19" s="74"/>
      <c r="L19" s="75">
        <f>MIN(L8:L16)</f>
        <v>9.4383999999999997</v>
      </c>
      <c r="M19" s="74"/>
      <c r="N19" s="75">
        <f>MIN(N8:N16)</f>
        <v>5.8394000000000004</v>
      </c>
      <c r="O19" s="74"/>
      <c r="P19" s="75">
        <f>MIN(P8:P16)</f>
        <v>9.1591000000000005</v>
      </c>
      <c r="Q19" s="74"/>
      <c r="R19" s="75">
        <f>MIN(R8:R16)</f>
        <v>7.2628000000000004</v>
      </c>
      <c r="S19" s="76"/>
    </row>
    <row r="20" spans="1:19" ht="15" thickBot="1" x14ac:dyDescent="0.35">
      <c r="A20" s="77" t="s">
        <v>29</v>
      </c>
      <c r="B20" s="78"/>
      <c r="C20" s="78"/>
      <c r="D20" s="79">
        <f>MAX(D8:D16)</f>
        <v>24.907599999999999</v>
      </c>
      <c r="E20" s="78"/>
      <c r="F20" s="79">
        <f>MAX(F8:F16)</f>
        <v>47.3568</v>
      </c>
      <c r="G20" s="78"/>
      <c r="H20" s="79">
        <f>MAX(H8:H16)</f>
        <v>35.534100000000002</v>
      </c>
      <c r="I20" s="78"/>
      <c r="J20" s="79">
        <f>MAX(J8:J16)</f>
        <v>27.193999999999999</v>
      </c>
      <c r="K20" s="78"/>
      <c r="L20" s="79">
        <f>MAX(L8:L16)</f>
        <v>18.7257</v>
      </c>
      <c r="M20" s="78"/>
      <c r="N20" s="79">
        <f>MAX(N8:N16)</f>
        <v>13.390599999999999</v>
      </c>
      <c r="O20" s="78"/>
      <c r="P20" s="79">
        <f>MAX(P8:P16)</f>
        <v>12.368499999999999</v>
      </c>
      <c r="Q20" s="78"/>
      <c r="R20" s="79">
        <f>MAX(R8:R16)</f>
        <v>24.364000000000001</v>
      </c>
      <c r="S20" s="80"/>
    </row>
    <row r="21" spans="1:19" x14ac:dyDescent="0.3">
      <c r="A21" s="112" t="s">
        <v>432</v>
      </c>
    </row>
    <row r="22" spans="1:19" x14ac:dyDescent="0.3">
      <c r="A22" s="14" t="s">
        <v>340</v>
      </c>
    </row>
  </sheetData>
  <sheetProtection algorithmName="SHA-512" hashValue="sgyU9thoH/ZTZpm2OPX+EWsdXn+E9+WuXuj9xtwNVfNEFe/oMf0EMvWm0z19ZRD7oMv39UWBzRW99nJyYSip3w==" saltValue="5xhMxTpK64LTzH8sQqeHB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2850225-2EEC-4792-A4E5-736C4B9892E9}"/>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DE925-578A-4A04-8734-145E08223842}">
  <sheetPr codeName="Sheet67"/>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1679</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820</v>
      </c>
      <c r="B8" s="64">
        <f>VLOOKUP($A8,'Return Data'!$B$7:$R$2700,3,0)</f>
        <v>44174</v>
      </c>
      <c r="C8" s="65">
        <f>VLOOKUP($A8,'Return Data'!$B$7:$R$2700,4,0)</f>
        <v>268.93819999999999</v>
      </c>
      <c r="D8" s="65">
        <f>VLOOKUP($A8,'Return Data'!$B$7:$R$2700,5,0)</f>
        <v>3.4203999999999999</v>
      </c>
      <c r="E8" s="66">
        <f>RANK(D8,D$8:D$14,0)</f>
        <v>6</v>
      </c>
      <c r="F8" s="65">
        <f>VLOOKUP($A8,'Return Data'!$B$7:$R$2700,6,0)</f>
        <v>5.3838999999999997</v>
      </c>
      <c r="G8" s="66">
        <f>RANK(F8,F$8:F$14,0)</f>
        <v>3</v>
      </c>
      <c r="H8" s="65">
        <f>VLOOKUP($A8,'Return Data'!$B$7:$R$2700,7,0)</f>
        <v>6.0717999999999996</v>
      </c>
      <c r="I8" s="66">
        <f>RANK(H8,H$8:H$14,0)</f>
        <v>6</v>
      </c>
      <c r="J8" s="65">
        <f>VLOOKUP($A8,'Return Data'!$B$7:$R$2700,8,0)</f>
        <v>3.6753999999999998</v>
      </c>
      <c r="K8" s="66">
        <f>RANK(J8,J$8:J$14,0)</f>
        <v>4</v>
      </c>
      <c r="L8" s="65">
        <f>VLOOKUP($A8,'Return Data'!$B$7:$R$2700,9,0)</f>
        <v>6.8414000000000001</v>
      </c>
      <c r="M8" s="66">
        <f>RANK(L8,L$8:L$14,0)</f>
        <v>5</v>
      </c>
      <c r="N8" s="65">
        <f>VLOOKUP($A8,'Return Data'!$B$7:$R$2700,10,0)</f>
        <v>7.6028000000000002</v>
      </c>
      <c r="O8" s="66">
        <f>RANK(N8,N$8:N$14,0)</f>
        <v>5</v>
      </c>
      <c r="P8" s="65">
        <f>VLOOKUP($A8,'Return Data'!$B$7:$R$2700,11,0)</f>
        <v>8.8232999999999997</v>
      </c>
      <c r="Q8" s="66">
        <f>RANK(P8,P$8:P$14,0)</f>
        <v>5</v>
      </c>
      <c r="R8" s="65">
        <f>VLOOKUP($A8,'Return Data'!$B$7:$R$2700,12,0)</f>
        <v>9.2433999999999994</v>
      </c>
      <c r="S8" s="66">
        <f>RANK(R8,R$8:R$14,0)</f>
        <v>5</v>
      </c>
      <c r="T8" s="65">
        <f>VLOOKUP($A8,'Return Data'!$B$7:$R$2700,13,0)</f>
        <v>8.8693000000000008</v>
      </c>
      <c r="U8" s="66">
        <f>RANK(T8,T$8:T$14,0)</f>
        <v>5</v>
      </c>
      <c r="V8" s="65">
        <f>VLOOKUP($A8,'Return Data'!$B$7:$R$2700,17,0)</f>
        <v>8.9573</v>
      </c>
      <c r="W8" s="66">
        <f>RANK(V8,V$8:V$14,0)</f>
        <v>5</v>
      </c>
      <c r="X8" s="65">
        <f>VLOOKUP($A8,'Return Data'!$B$7:$R$2700,14,0)</f>
        <v>8.4220000000000006</v>
      </c>
      <c r="Y8" s="66">
        <f>RANK(X8,X$8:X$14,0)</f>
        <v>3</v>
      </c>
      <c r="Z8" s="65">
        <f>VLOOKUP($A8,'Return Data'!$B$7:$R$2700,16,0)</f>
        <v>8.9107000000000003</v>
      </c>
      <c r="AA8" s="67">
        <f>RANK(Z8,Z$8:Z$14,0)</f>
        <v>5</v>
      </c>
    </row>
    <row r="9" spans="1:27" x14ac:dyDescent="0.3">
      <c r="A9" s="63" t="s">
        <v>822</v>
      </c>
      <c r="B9" s="64">
        <f>VLOOKUP($A9,'Return Data'!$B$7:$R$2700,3,0)</f>
        <v>44174</v>
      </c>
      <c r="C9" s="65">
        <f>VLOOKUP($A9,'Return Data'!$B$7:$R$2700,4,0)</f>
        <v>32.837400000000002</v>
      </c>
      <c r="D9" s="65">
        <f>VLOOKUP($A9,'Return Data'!$B$7:$R$2700,5,0)</f>
        <v>14.900700000000001</v>
      </c>
      <c r="E9" s="66">
        <f t="shared" ref="E9:E14" si="0">RANK(D9,D$8:D$14,0)</f>
        <v>2</v>
      </c>
      <c r="F9" s="65">
        <f>VLOOKUP($A9,'Return Data'!$B$7:$R$2700,6,0)</f>
        <v>2.7799</v>
      </c>
      <c r="G9" s="66">
        <f t="shared" ref="G9:G14" si="1">RANK(F9,F$8:F$14,0)</f>
        <v>6</v>
      </c>
      <c r="H9" s="65">
        <f>VLOOKUP($A9,'Return Data'!$B$7:$R$2700,7,0)</f>
        <v>6.9484000000000004</v>
      </c>
      <c r="I9" s="66">
        <f t="shared" ref="I9:I14" si="2">RANK(H9,H$8:H$14,0)</f>
        <v>5</v>
      </c>
      <c r="J9" s="65">
        <f>VLOOKUP($A9,'Return Data'!$B$7:$R$2700,8,0)</f>
        <v>2.8852000000000002</v>
      </c>
      <c r="K9" s="66">
        <f t="shared" ref="K9:K14" si="3">RANK(J9,J$8:J$14,0)</f>
        <v>5</v>
      </c>
      <c r="L9" s="65">
        <f>VLOOKUP($A9,'Return Data'!$B$7:$R$2700,9,0)</f>
        <v>5.4410999999999996</v>
      </c>
      <c r="M9" s="66">
        <f t="shared" ref="M9:M14" si="4">RANK(L9,L$8:L$14,0)</f>
        <v>6</v>
      </c>
      <c r="N9" s="65">
        <f>VLOOKUP($A9,'Return Data'!$B$7:$R$2700,10,0)</f>
        <v>6.8666</v>
      </c>
      <c r="O9" s="66">
        <f t="shared" ref="O9:O14" si="5">RANK(N9,N$8:N$14,0)</f>
        <v>6</v>
      </c>
      <c r="P9" s="65">
        <f>VLOOKUP($A9,'Return Data'!$B$7:$R$2700,11,0)</f>
        <v>7.3403999999999998</v>
      </c>
      <c r="Q9" s="66">
        <f t="shared" ref="Q9:Q14" si="6">RANK(P9,P$8:P$14,0)</f>
        <v>7</v>
      </c>
      <c r="R9" s="65">
        <f>VLOOKUP($A9,'Return Data'!$B$7:$R$2700,12,0)</f>
        <v>6.0754000000000001</v>
      </c>
      <c r="S9" s="66">
        <f t="shared" ref="S9:S14" si="7">RANK(R9,R$8:R$14,0)</f>
        <v>7</v>
      </c>
      <c r="T9" s="65">
        <f>VLOOKUP($A9,'Return Data'!$B$7:$R$2700,13,0)</f>
        <v>6.6779999999999999</v>
      </c>
      <c r="U9" s="66">
        <f t="shared" ref="U9:U14" si="8">RANK(T9,T$8:T$14,0)</f>
        <v>7</v>
      </c>
      <c r="V9" s="65">
        <f>VLOOKUP($A9,'Return Data'!$B$7:$R$2700,17,0)</f>
        <v>7.3590999999999998</v>
      </c>
      <c r="W9" s="66">
        <f t="shared" ref="W9:W13" si="9">RANK(V9,V$8:V$14,0)</f>
        <v>6</v>
      </c>
      <c r="X9" s="65">
        <f>VLOOKUP($A9,'Return Data'!$B$7:$R$2700,14,0)</f>
        <v>7.3086000000000002</v>
      </c>
      <c r="Y9" s="66">
        <f t="shared" ref="Y9:Y13" si="10">RANK(X9,X$8:X$14,0)</f>
        <v>5</v>
      </c>
      <c r="Z9" s="65">
        <f>VLOOKUP($A9,'Return Data'!$B$7:$R$2700,16,0)</f>
        <v>7.2870999999999997</v>
      </c>
      <c r="AA9" s="67">
        <f t="shared" ref="AA9:AA14" si="11">RANK(Z9,Z$8:Z$14,0)</f>
        <v>7</v>
      </c>
    </row>
    <row r="10" spans="1:27" x14ac:dyDescent="0.3">
      <c r="A10" s="63" t="s">
        <v>824</v>
      </c>
      <c r="B10" s="64">
        <f>VLOOKUP($A10,'Return Data'!$B$7:$R$2700,3,0)</f>
        <v>44174</v>
      </c>
      <c r="C10" s="65">
        <f>VLOOKUP($A10,'Return Data'!$B$7:$R$2700,4,0)</f>
        <v>37.896299999999997</v>
      </c>
      <c r="D10" s="65">
        <f>VLOOKUP($A10,'Return Data'!$B$7:$R$2700,5,0)</f>
        <v>5.5872000000000002</v>
      </c>
      <c r="E10" s="66">
        <f t="shared" si="0"/>
        <v>3</v>
      </c>
      <c r="F10" s="65">
        <f>VLOOKUP($A10,'Return Data'!$B$7:$R$2700,6,0)</f>
        <v>6.3238000000000003</v>
      </c>
      <c r="G10" s="66">
        <f t="shared" si="1"/>
        <v>2</v>
      </c>
      <c r="H10" s="65">
        <f>VLOOKUP($A10,'Return Data'!$B$7:$R$2700,7,0)</f>
        <v>8.9451000000000001</v>
      </c>
      <c r="I10" s="66">
        <f t="shared" si="2"/>
        <v>3</v>
      </c>
      <c r="J10" s="65">
        <f>VLOOKUP($A10,'Return Data'!$B$7:$R$2700,8,0)</f>
        <v>7.8179999999999996</v>
      </c>
      <c r="K10" s="66">
        <f t="shared" si="3"/>
        <v>2</v>
      </c>
      <c r="L10" s="65">
        <f>VLOOKUP($A10,'Return Data'!$B$7:$R$2700,9,0)</f>
        <v>9.1280000000000001</v>
      </c>
      <c r="M10" s="66">
        <f t="shared" si="4"/>
        <v>4</v>
      </c>
      <c r="N10" s="65">
        <f>VLOOKUP($A10,'Return Data'!$B$7:$R$2700,10,0)</f>
        <v>9.4200999999999997</v>
      </c>
      <c r="O10" s="66">
        <f t="shared" si="5"/>
        <v>4</v>
      </c>
      <c r="P10" s="65">
        <f>VLOOKUP($A10,'Return Data'!$B$7:$R$2700,11,0)</f>
        <v>10.1168</v>
      </c>
      <c r="Q10" s="66">
        <f t="shared" si="6"/>
        <v>4</v>
      </c>
      <c r="R10" s="65">
        <f>VLOOKUP($A10,'Return Data'!$B$7:$R$2700,12,0)</f>
        <v>9.8998000000000008</v>
      </c>
      <c r="S10" s="66">
        <f t="shared" si="7"/>
        <v>4</v>
      </c>
      <c r="T10" s="65">
        <f>VLOOKUP($A10,'Return Data'!$B$7:$R$2700,13,0)</f>
        <v>9.3797999999999995</v>
      </c>
      <c r="U10" s="66">
        <f t="shared" si="8"/>
        <v>4</v>
      </c>
      <c r="V10" s="65">
        <f>VLOOKUP($A10,'Return Data'!$B$7:$R$2700,17,0)</f>
        <v>9.0973000000000006</v>
      </c>
      <c r="W10" s="66">
        <f t="shared" si="9"/>
        <v>3</v>
      </c>
      <c r="X10" s="65">
        <f>VLOOKUP($A10,'Return Data'!$B$7:$R$2700,14,0)</f>
        <v>8.3657000000000004</v>
      </c>
      <c r="Y10" s="66">
        <f t="shared" si="10"/>
        <v>4</v>
      </c>
      <c r="Z10" s="65">
        <f>VLOOKUP($A10,'Return Data'!$B$7:$R$2700,16,0)</f>
        <v>8.6344999999999992</v>
      </c>
      <c r="AA10" s="67">
        <f t="shared" si="11"/>
        <v>6</v>
      </c>
    </row>
    <row r="11" spans="1:27" x14ac:dyDescent="0.3">
      <c r="A11" s="63" t="s">
        <v>826</v>
      </c>
      <c r="B11" s="64">
        <f>VLOOKUP($A11,'Return Data'!$B$7:$R$2700,3,0)</f>
        <v>44174</v>
      </c>
      <c r="C11" s="65">
        <f>VLOOKUP($A11,'Return Data'!$B$7:$R$2700,4,0)</f>
        <v>341.02379999999999</v>
      </c>
      <c r="D11" s="65">
        <f>VLOOKUP($A11,'Return Data'!$B$7:$R$2700,5,0)</f>
        <v>21.2151</v>
      </c>
      <c r="E11" s="66">
        <f t="shared" si="0"/>
        <v>1</v>
      </c>
      <c r="F11" s="65">
        <f>VLOOKUP($A11,'Return Data'!$B$7:$R$2700,6,0)</f>
        <v>10.411799999999999</v>
      </c>
      <c r="G11" s="66">
        <f t="shared" si="1"/>
        <v>1</v>
      </c>
      <c r="H11" s="65">
        <f>VLOOKUP($A11,'Return Data'!$B$7:$R$2700,7,0)</f>
        <v>16.330300000000001</v>
      </c>
      <c r="I11" s="66">
        <f t="shared" si="2"/>
        <v>1</v>
      </c>
      <c r="J11" s="65">
        <f>VLOOKUP($A11,'Return Data'!$B$7:$R$2700,8,0)</f>
        <v>11.4519</v>
      </c>
      <c r="K11" s="66">
        <f t="shared" si="3"/>
        <v>1</v>
      </c>
      <c r="L11" s="65">
        <f>VLOOKUP($A11,'Return Data'!$B$7:$R$2700,9,0)</f>
        <v>11.7684</v>
      </c>
      <c r="M11" s="66">
        <f t="shared" si="4"/>
        <v>2</v>
      </c>
      <c r="N11" s="65">
        <f>VLOOKUP($A11,'Return Data'!$B$7:$R$2700,10,0)</f>
        <v>10.3934</v>
      </c>
      <c r="O11" s="66">
        <f t="shared" si="5"/>
        <v>3</v>
      </c>
      <c r="P11" s="65">
        <f>VLOOKUP($A11,'Return Data'!$B$7:$R$2700,11,0)</f>
        <v>11.827400000000001</v>
      </c>
      <c r="Q11" s="66">
        <f t="shared" si="6"/>
        <v>2</v>
      </c>
      <c r="R11" s="65">
        <f>VLOOKUP($A11,'Return Data'!$B$7:$R$2700,12,0)</f>
        <v>10.5631</v>
      </c>
      <c r="S11" s="66">
        <f t="shared" si="7"/>
        <v>3</v>
      </c>
      <c r="T11" s="65">
        <f>VLOOKUP($A11,'Return Data'!$B$7:$R$2700,13,0)</f>
        <v>10.1723</v>
      </c>
      <c r="U11" s="66">
        <f t="shared" si="8"/>
        <v>3</v>
      </c>
      <c r="V11" s="65">
        <f>VLOOKUP($A11,'Return Data'!$B$7:$R$2700,17,0)</f>
        <v>9.766</v>
      </c>
      <c r="W11" s="66">
        <f t="shared" si="9"/>
        <v>2</v>
      </c>
      <c r="X11" s="65">
        <f>VLOOKUP($A11,'Return Data'!$B$7:$R$2700,14,0)</f>
        <v>8.7978000000000005</v>
      </c>
      <c r="Y11" s="66">
        <f t="shared" si="10"/>
        <v>2</v>
      </c>
      <c r="Z11" s="65">
        <f>VLOOKUP($A11,'Return Data'!$B$7:$R$2700,16,0)</f>
        <v>9.1128999999999998</v>
      </c>
      <c r="AA11" s="67">
        <f t="shared" si="11"/>
        <v>2</v>
      </c>
    </row>
    <row r="12" spans="1:27" x14ac:dyDescent="0.3">
      <c r="A12" s="63" t="s">
        <v>827</v>
      </c>
      <c r="B12" s="64">
        <f>VLOOKUP($A12,'Return Data'!$B$7:$R$2700,3,0)</f>
        <v>44174</v>
      </c>
      <c r="C12" s="65">
        <f>VLOOKUP($A12,'Return Data'!$B$7:$R$2700,4,0)</f>
        <v>1158.9135000000001</v>
      </c>
      <c r="D12" s="65">
        <f>VLOOKUP($A12,'Return Data'!$B$7:$R$2700,5,0)</f>
        <v>-25.405100000000001</v>
      </c>
      <c r="E12" s="66">
        <f t="shared" si="0"/>
        <v>7</v>
      </c>
      <c r="F12" s="65">
        <f>VLOOKUP($A12,'Return Data'!$B$7:$R$2700,6,0)</f>
        <v>0.41389999999999999</v>
      </c>
      <c r="G12" s="66">
        <f t="shared" si="1"/>
        <v>7</v>
      </c>
      <c r="H12" s="65">
        <f>VLOOKUP($A12,'Return Data'!$B$7:$R$2700,7,0)</f>
        <v>7.2972000000000001</v>
      </c>
      <c r="I12" s="66">
        <f t="shared" si="2"/>
        <v>4</v>
      </c>
      <c r="J12" s="65">
        <f>VLOOKUP($A12,'Return Data'!$B$7:$R$2700,8,0)</f>
        <v>4.6894999999999998</v>
      </c>
      <c r="K12" s="66">
        <f t="shared" si="3"/>
        <v>3</v>
      </c>
      <c r="L12" s="65">
        <f>VLOOKUP($A12,'Return Data'!$B$7:$R$2700,9,0)</f>
        <v>11.8026</v>
      </c>
      <c r="M12" s="66">
        <f t="shared" si="4"/>
        <v>1</v>
      </c>
      <c r="N12" s="65">
        <f>VLOOKUP($A12,'Return Data'!$B$7:$R$2700,10,0)</f>
        <v>11.7521</v>
      </c>
      <c r="O12" s="66">
        <f t="shared" si="5"/>
        <v>1</v>
      </c>
      <c r="P12" s="65">
        <f>VLOOKUP($A12,'Return Data'!$B$7:$R$2700,11,0)</f>
        <v>13.788399999999999</v>
      </c>
      <c r="Q12" s="66">
        <f t="shared" si="6"/>
        <v>1</v>
      </c>
      <c r="R12" s="65">
        <f>VLOOKUP($A12,'Return Data'!$B$7:$R$2700,12,0)</f>
        <v>12.4335</v>
      </c>
      <c r="S12" s="66">
        <f t="shared" si="7"/>
        <v>1</v>
      </c>
      <c r="T12" s="65">
        <f>VLOOKUP($A12,'Return Data'!$B$7:$R$2700,13,0)</f>
        <v>11.7936</v>
      </c>
      <c r="U12" s="66">
        <f t="shared" si="8"/>
        <v>1</v>
      </c>
      <c r="V12" s="65"/>
      <c r="W12" s="66"/>
      <c r="X12" s="65"/>
      <c r="Y12" s="66"/>
      <c r="Z12" s="65">
        <f>VLOOKUP($A12,'Return Data'!$B$7:$R$2700,16,0)</f>
        <v>9.8141999999999996</v>
      </c>
      <c r="AA12" s="67">
        <f t="shared" si="11"/>
        <v>1</v>
      </c>
    </row>
    <row r="13" spans="1:27" x14ac:dyDescent="0.3">
      <c r="A13" s="63" t="s">
        <v>830</v>
      </c>
      <c r="B13" s="64">
        <f>VLOOKUP($A13,'Return Data'!$B$7:$R$2700,3,0)</f>
        <v>44174</v>
      </c>
      <c r="C13" s="65">
        <f>VLOOKUP($A13,'Return Data'!$B$7:$R$2700,4,0)</f>
        <v>35.759799999999998</v>
      </c>
      <c r="D13" s="65">
        <f>VLOOKUP($A13,'Return Data'!$B$7:$R$2700,5,0)</f>
        <v>4.6958000000000002</v>
      </c>
      <c r="E13" s="66">
        <f t="shared" si="0"/>
        <v>5</v>
      </c>
      <c r="F13" s="65">
        <f>VLOOKUP($A13,'Return Data'!$B$7:$R$2700,6,0)</f>
        <v>3.4312</v>
      </c>
      <c r="G13" s="66">
        <f t="shared" si="1"/>
        <v>5</v>
      </c>
      <c r="H13" s="65">
        <f>VLOOKUP($A13,'Return Data'!$B$7:$R$2700,7,0)</f>
        <v>9.1440000000000001</v>
      </c>
      <c r="I13" s="66">
        <f t="shared" si="2"/>
        <v>2</v>
      </c>
      <c r="J13" s="65">
        <f>VLOOKUP($A13,'Return Data'!$B$7:$R$2700,8,0)</f>
        <v>2.1379000000000001</v>
      </c>
      <c r="K13" s="66">
        <f t="shared" si="3"/>
        <v>7</v>
      </c>
      <c r="L13" s="65">
        <f>VLOOKUP($A13,'Return Data'!$B$7:$R$2700,9,0)</f>
        <v>9.7711000000000006</v>
      </c>
      <c r="M13" s="66">
        <f t="shared" si="4"/>
        <v>3</v>
      </c>
      <c r="N13" s="65">
        <f>VLOOKUP($A13,'Return Data'!$B$7:$R$2700,10,0)</f>
        <v>11.125299999999999</v>
      </c>
      <c r="O13" s="66">
        <f t="shared" si="5"/>
        <v>2</v>
      </c>
      <c r="P13" s="65">
        <f>VLOOKUP($A13,'Return Data'!$B$7:$R$2700,11,0)</f>
        <v>11.548500000000001</v>
      </c>
      <c r="Q13" s="66">
        <f t="shared" si="6"/>
        <v>3</v>
      </c>
      <c r="R13" s="65">
        <f>VLOOKUP($A13,'Return Data'!$B$7:$R$2700,12,0)</f>
        <v>11.643800000000001</v>
      </c>
      <c r="S13" s="66">
        <f t="shared" si="7"/>
        <v>2</v>
      </c>
      <c r="T13" s="65">
        <f>VLOOKUP($A13,'Return Data'!$B$7:$R$2700,13,0)</f>
        <v>11.7013</v>
      </c>
      <c r="U13" s="66">
        <f t="shared" si="8"/>
        <v>2</v>
      </c>
      <c r="V13" s="65">
        <f>VLOOKUP($A13,'Return Data'!$B$7:$R$2700,17,0)</f>
        <v>10.7151</v>
      </c>
      <c r="W13" s="66">
        <f t="shared" si="9"/>
        <v>1</v>
      </c>
      <c r="X13" s="65">
        <f>VLOOKUP($A13,'Return Data'!$B$7:$R$2700,14,0)</f>
        <v>8.8986999999999998</v>
      </c>
      <c r="Y13" s="66">
        <f t="shared" si="10"/>
        <v>1</v>
      </c>
      <c r="Z13" s="65">
        <f>VLOOKUP($A13,'Return Data'!$B$7:$R$2700,16,0)</f>
        <v>8.9282000000000004</v>
      </c>
      <c r="AA13" s="67">
        <f t="shared" si="11"/>
        <v>4</v>
      </c>
    </row>
    <row r="14" spans="1:27" x14ac:dyDescent="0.3">
      <c r="A14" s="63" t="s">
        <v>831</v>
      </c>
      <c r="B14" s="64">
        <f>VLOOKUP($A14,'Return Data'!$B$7:$R$2700,3,0)</f>
        <v>44174</v>
      </c>
      <c r="C14" s="65">
        <f>VLOOKUP($A14,'Return Data'!$B$7:$R$2700,4,0)</f>
        <v>1198.0120999999999</v>
      </c>
      <c r="D14" s="65">
        <f>VLOOKUP($A14,'Return Data'!$B$7:$R$2700,5,0)</f>
        <v>5.3630000000000004</v>
      </c>
      <c r="E14" s="66">
        <f t="shared" si="0"/>
        <v>4</v>
      </c>
      <c r="F14" s="65">
        <f>VLOOKUP($A14,'Return Data'!$B$7:$R$2700,6,0)</f>
        <v>4.3837999999999999</v>
      </c>
      <c r="G14" s="66">
        <f t="shared" si="1"/>
        <v>4</v>
      </c>
      <c r="H14" s="65">
        <f>VLOOKUP($A14,'Return Data'!$B$7:$R$2700,7,0)</f>
        <v>5.5989000000000004</v>
      </c>
      <c r="I14" s="66">
        <f t="shared" si="2"/>
        <v>7</v>
      </c>
      <c r="J14" s="65">
        <f>VLOOKUP($A14,'Return Data'!$B$7:$R$2700,8,0)</f>
        <v>2.5467</v>
      </c>
      <c r="K14" s="66">
        <f t="shared" si="3"/>
        <v>6</v>
      </c>
      <c r="L14" s="65">
        <f>VLOOKUP($A14,'Return Data'!$B$7:$R$2700,9,0)</f>
        <v>5.0686999999999998</v>
      </c>
      <c r="M14" s="66">
        <f t="shared" si="4"/>
        <v>7</v>
      </c>
      <c r="N14" s="65">
        <f>VLOOKUP($A14,'Return Data'!$B$7:$R$2700,10,0)</f>
        <v>6.5839999999999996</v>
      </c>
      <c r="O14" s="66">
        <f t="shared" si="5"/>
        <v>7</v>
      </c>
      <c r="P14" s="65">
        <f>VLOOKUP($A14,'Return Data'!$B$7:$R$2700,11,0)</f>
        <v>7.556</v>
      </c>
      <c r="Q14" s="66">
        <f t="shared" si="6"/>
        <v>6</v>
      </c>
      <c r="R14" s="65">
        <f>VLOOKUP($A14,'Return Data'!$B$7:$R$2700,12,0)</f>
        <v>8.8241999999999994</v>
      </c>
      <c r="S14" s="66">
        <f t="shared" si="7"/>
        <v>6</v>
      </c>
      <c r="T14" s="65">
        <f>VLOOKUP($A14,'Return Data'!$B$7:$R$2700,13,0)</f>
        <v>8.5289000000000001</v>
      </c>
      <c r="U14" s="66">
        <f t="shared" si="8"/>
        <v>6</v>
      </c>
      <c r="V14" s="65">
        <f>VLOOKUP($A14,'Return Data'!$B$7:$R$2700,17,0)</f>
        <v>8.9985999999999997</v>
      </c>
      <c r="W14" s="66">
        <f t="shared" ref="W14" si="12">RANK(V14,V$8:V$14,0)</f>
        <v>4</v>
      </c>
      <c r="X14" s="65"/>
      <c r="Y14" s="66"/>
      <c r="Z14" s="65">
        <f>VLOOKUP($A14,'Return Data'!$B$7:$R$2700,16,0)</f>
        <v>8.9291999999999998</v>
      </c>
      <c r="AA14" s="67">
        <f t="shared" si="11"/>
        <v>3</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4.2538714285714292</v>
      </c>
      <c r="E16" s="74"/>
      <c r="F16" s="75">
        <f>AVERAGE(F8:F14)</f>
        <v>4.7326142857142859</v>
      </c>
      <c r="G16" s="74"/>
      <c r="H16" s="75">
        <f>AVERAGE(H8:H14)</f>
        <v>8.6193857142857144</v>
      </c>
      <c r="I16" s="74"/>
      <c r="J16" s="75">
        <f>AVERAGE(J8:J14)</f>
        <v>5.0292285714285709</v>
      </c>
      <c r="K16" s="74"/>
      <c r="L16" s="75">
        <f>AVERAGE(L8:L14)</f>
        <v>8.5458999999999996</v>
      </c>
      <c r="M16" s="74"/>
      <c r="N16" s="75">
        <f>AVERAGE(N8:N14)</f>
        <v>9.1063285714285715</v>
      </c>
      <c r="O16" s="74"/>
      <c r="P16" s="75">
        <f>AVERAGE(P8:P14)</f>
        <v>10.142971428571428</v>
      </c>
      <c r="Q16" s="74"/>
      <c r="R16" s="75">
        <f>AVERAGE(R8:R14)</f>
        <v>9.8118857142857134</v>
      </c>
      <c r="S16" s="74"/>
      <c r="T16" s="75">
        <f>AVERAGE(T8:T14)</f>
        <v>9.589028571428571</v>
      </c>
      <c r="U16" s="74"/>
      <c r="V16" s="75">
        <f>AVERAGE(V8:V14)</f>
        <v>9.1488999999999994</v>
      </c>
      <c r="W16" s="74"/>
      <c r="X16" s="75">
        <f>AVERAGE(X8:X14)</f>
        <v>8.3585600000000007</v>
      </c>
      <c r="Y16" s="74"/>
      <c r="Z16" s="75">
        <f>AVERAGE(Z8:Z14)</f>
        <v>8.8024000000000004</v>
      </c>
      <c r="AA16" s="76"/>
    </row>
    <row r="17" spans="1:27" x14ac:dyDescent="0.3">
      <c r="A17" s="73" t="s">
        <v>28</v>
      </c>
      <c r="B17" s="74"/>
      <c r="C17" s="74"/>
      <c r="D17" s="75">
        <f>MIN(D8:D14)</f>
        <v>-25.405100000000001</v>
      </c>
      <c r="E17" s="74"/>
      <c r="F17" s="75">
        <f>MIN(F8:F14)</f>
        <v>0.41389999999999999</v>
      </c>
      <c r="G17" s="74"/>
      <c r="H17" s="75">
        <f>MIN(H8:H14)</f>
        <v>5.5989000000000004</v>
      </c>
      <c r="I17" s="74"/>
      <c r="J17" s="75">
        <f>MIN(J8:J14)</f>
        <v>2.1379000000000001</v>
      </c>
      <c r="K17" s="74"/>
      <c r="L17" s="75">
        <f>MIN(L8:L14)</f>
        <v>5.0686999999999998</v>
      </c>
      <c r="M17" s="74"/>
      <c r="N17" s="75">
        <f>MIN(N8:N14)</f>
        <v>6.5839999999999996</v>
      </c>
      <c r="O17" s="74"/>
      <c r="P17" s="75">
        <f>MIN(P8:P14)</f>
        <v>7.3403999999999998</v>
      </c>
      <c r="Q17" s="74"/>
      <c r="R17" s="75">
        <f>MIN(R8:R14)</f>
        <v>6.0754000000000001</v>
      </c>
      <c r="S17" s="74"/>
      <c r="T17" s="75">
        <f>MIN(T8:T14)</f>
        <v>6.6779999999999999</v>
      </c>
      <c r="U17" s="74"/>
      <c r="V17" s="75">
        <f>MIN(V8:V14)</f>
        <v>7.3590999999999998</v>
      </c>
      <c r="W17" s="74"/>
      <c r="X17" s="75">
        <f>MIN(X8:X14)</f>
        <v>7.3086000000000002</v>
      </c>
      <c r="Y17" s="74"/>
      <c r="Z17" s="75">
        <f>MIN(Z8:Z14)</f>
        <v>7.2870999999999997</v>
      </c>
      <c r="AA17" s="76"/>
    </row>
    <row r="18" spans="1:27" ht="15" thickBot="1" x14ac:dyDescent="0.35">
      <c r="A18" s="77" t="s">
        <v>29</v>
      </c>
      <c r="B18" s="78"/>
      <c r="C18" s="78"/>
      <c r="D18" s="79">
        <f>MAX(D8:D14)</f>
        <v>21.2151</v>
      </c>
      <c r="E18" s="78"/>
      <c r="F18" s="79">
        <f>MAX(F8:F14)</f>
        <v>10.411799999999999</v>
      </c>
      <c r="G18" s="78"/>
      <c r="H18" s="79">
        <f>MAX(H8:H14)</f>
        <v>16.330300000000001</v>
      </c>
      <c r="I18" s="78"/>
      <c r="J18" s="79">
        <f>MAX(J8:J14)</f>
        <v>11.4519</v>
      </c>
      <c r="K18" s="78"/>
      <c r="L18" s="79">
        <f>MAX(L8:L14)</f>
        <v>11.8026</v>
      </c>
      <c r="M18" s="78"/>
      <c r="N18" s="79">
        <f>MAX(N8:N14)</f>
        <v>11.7521</v>
      </c>
      <c r="O18" s="78"/>
      <c r="P18" s="79">
        <f>MAX(P8:P14)</f>
        <v>13.788399999999999</v>
      </c>
      <c r="Q18" s="78"/>
      <c r="R18" s="79">
        <f>MAX(R8:R14)</f>
        <v>12.4335</v>
      </c>
      <c r="S18" s="78"/>
      <c r="T18" s="79">
        <f>MAX(T8:T14)</f>
        <v>11.7936</v>
      </c>
      <c r="U18" s="78"/>
      <c r="V18" s="79">
        <f>MAX(V8:V14)</f>
        <v>10.7151</v>
      </c>
      <c r="W18" s="78"/>
      <c r="X18" s="79">
        <f>MAX(X8:X14)</f>
        <v>8.8986999999999998</v>
      </c>
      <c r="Y18" s="78"/>
      <c r="Z18" s="79">
        <f>MAX(Z8:Z14)</f>
        <v>9.8141999999999996</v>
      </c>
      <c r="AA18" s="80"/>
    </row>
    <row r="19" spans="1:27" x14ac:dyDescent="0.3">
      <c r="A19" s="112" t="s">
        <v>433</v>
      </c>
    </row>
    <row r="20" spans="1:27" x14ac:dyDescent="0.3">
      <c r="A20" s="14" t="s">
        <v>340</v>
      </c>
    </row>
  </sheetData>
  <sheetProtection algorithmName="SHA-512" hashValue="Xk+9kaHLmtuX8TszfEsvtKeLLObGRukjYYvH0zZZtJciOFCmWqTYX8WKgz8TKBrNcDpjsl/4mqOHH4odIyRONQ==" saltValue="Y+u0tXxw+5Bg9Yk3nGxR4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4BA2060E-5D5A-4EB2-9B5D-E55D1511100B}"/>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646F-4490-4563-8C70-135B486F3573}">
  <sheetPr codeName="Sheet68"/>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1680</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819</v>
      </c>
      <c r="B8" s="64">
        <f>VLOOKUP($A8,'Return Data'!$B$7:$R$2700,3,0)</f>
        <v>44174</v>
      </c>
      <c r="C8" s="65">
        <f>VLOOKUP($A8,'Return Data'!$B$7:$R$2700,4,0)</f>
        <v>264.22820000000002</v>
      </c>
      <c r="D8" s="65">
        <f>VLOOKUP($A8,'Return Data'!$B$7:$R$2700,5,0)</f>
        <v>3.2465000000000002</v>
      </c>
      <c r="E8" s="66">
        <f>RANK(D8,D$8:D$14,0)</f>
        <v>6</v>
      </c>
      <c r="F8" s="65">
        <f>VLOOKUP($A8,'Return Data'!$B$7:$R$2700,6,0)</f>
        <v>5.2142999999999997</v>
      </c>
      <c r="G8" s="66">
        <f>RANK(F8,F$8:F$14,0)</f>
        <v>3</v>
      </c>
      <c r="H8" s="65">
        <f>VLOOKUP($A8,'Return Data'!$B$7:$R$2700,7,0)</f>
        <v>5.9012000000000002</v>
      </c>
      <c r="I8" s="66">
        <f>RANK(H8,H$8:H$14,0)</f>
        <v>6</v>
      </c>
      <c r="J8" s="65">
        <f>VLOOKUP($A8,'Return Data'!$B$7:$R$2700,8,0)</f>
        <v>3.5045000000000002</v>
      </c>
      <c r="K8" s="66">
        <f>RANK(J8,J$8:J$14,0)</f>
        <v>4</v>
      </c>
      <c r="L8" s="65">
        <f>VLOOKUP($A8,'Return Data'!$B$7:$R$2700,9,0)</f>
        <v>6.6702000000000004</v>
      </c>
      <c r="M8" s="66">
        <f>RANK(L8,L$8:L$14,0)</f>
        <v>5</v>
      </c>
      <c r="N8" s="65">
        <f>VLOOKUP($A8,'Return Data'!$B$7:$R$2700,10,0)</f>
        <v>7.4286000000000003</v>
      </c>
      <c r="O8" s="66">
        <f>RANK(N8,N$8:N$14,0)</f>
        <v>5</v>
      </c>
      <c r="P8" s="65">
        <f>VLOOKUP($A8,'Return Data'!$B$7:$R$2700,11,0)</f>
        <v>8.6433999999999997</v>
      </c>
      <c r="Q8" s="66">
        <f>RANK(P8,P$8:P$14,0)</f>
        <v>5</v>
      </c>
      <c r="R8" s="65">
        <f>VLOOKUP($A8,'Return Data'!$B$7:$R$2700,12,0)</f>
        <v>9.0503</v>
      </c>
      <c r="S8" s="66">
        <f>RANK(R8,R$8:R$14,0)</f>
        <v>5</v>
      </c>
      <c r="T8" s="65">
        <f>VLOOKUP($A8,'Return Data'!$B$7:$R$2700,13,0)</f>
        <v>8.6623999999999999</v>
      </c>
      <c r="U8" s="66">
        <f>RANK(T8,T$8:T$14,0)</f>
        <v>5</v>
      </c>
      <c r="V8" s="65">
        <f>VLOOKUP($A8,'Return Data'!$B$7:$R$2700,17,0)</f>
        <v>8.7315000000000005</v>
      </c>
      <c r="W8" s="66">
        <f>RANK(V8,V$8:V$14,0)</f>
        <v>4</v>
      </c>
      <c r="X8" s="65">
        <f>VLOOKUP($A8,'Return Data'!$B$7:$R$2700,14,0)</f>
        <v>8.1835000000000004</v>
      </c>
      <c r="Y8" s="66">
        <f>RANK(X8,X$8:X$14,0)</f>
        <v>2</v>
      </c>
      <c r="Z8" s="65">
        <f>VLOOKUP($A8,'Return Data'!$B$7:$R$2700,16,0)</f>
        <v>8.6435999999999993</v>
      </c>
      <c r="AA8" s="67">
        <f>RANK(Z8,Z$8:Z$14,0)</f>
        <v>2</v>
      </c>
    </row>
    <row r="9" spans="1:27" x14ac:dyDescent="0.3">
      <c r="A9" s="63" t="s">
        <v>821</v>
      </c>
      <c r="B9" s="64">
        <f>VLOOKUP($A9,'Return Data'!$B$7:$R$2700,3,0)</f>
        <v>44174</v>
      </c>
      <c r="C9" s="65">
        <f>VLOOKUP($A9,'Return Data'!$B$7:$R$2700,4,0)</f>
        <v>31.0565</v>
      </c>
      <c r="D9" s="65">
        <f>VLOOKUP($A9,'Return Data'!$B$7:$R$2700,5,0)</f>
        <v>14.343999999999999</v>
      </c>
      <c r="E9" s="66">
        <f t="shared" ref="E9:E14" si="0">RANK(D9,D$8:D$14,0)</f>
        <v>2</v>
      </c>
      <c r="F9" s="65">
        <f>VLOOKUP($A9,'Return Data'!$B$7:$R$2700,6,0)</f>
        <v>2.1396000000000002</v>
      </c>
      <c r="G9" s="66">
        <f t="shared" ref="G9:G14" si="1">RANK(F9,F$8:F$14,0)</f>
        <v>6</v>
      </c>
      <c r="H9" s="65">
        <f>VLOOKUP($A9,'Return Data'!$B$7:$R$2700,7,0)</f>
        <v>6.3205999999999998</v>
      </c>
      <c r="I9" s="66">
        <f t="shared" ref="I9:I14" si="2">RANK(H9,H$8:H$14,0)</f>
        <v>5</v>
      </c>
      <c r="J9" s="65">
        <f>VLOOKUP($A9,'Return Data'!$B$7:$R$2700,8,0)</f>
        <v>2.2433999999999998</v>
      </c>
      <c r="K9" s="66">
        <f t="shared" ref="K9:K14" si="3">RANK(J9,J$8:J$14,0)</f>
        <v>5</v>
      </c>
      <c r="L9" s="65">
        <f>VLOOKUP($A9,'Return Data'!$B$7:$R$2700,9,0)</f>
        <v>4.7786</v>
      </c>
      <c r="M9" s="66">
        <f t="shared" ref="M9:M14" si="4">RANK(L9,L$8:L$14,0)</f>
        <v>6</v>
      </c>
      <c r="N9" s="65">
        <f>VLOOKUP($A9,'Return Data'!$B$7:$R$2700,10,0)</f>
        <v>6.1607000000000003</v>
      </c>
      <c r="O9" s="66">
        <f t="shared" ref="O9:O14" si="5">RANK(N9,N$8:N$14,0)</f>
        <v>6</v>
      </c>
      <c r="P9" s="65">
        <f>VLOOKUP($A9,'Return Data'!$B$7:$R$2700,11,0)</f>
        <v>6.5674000000000001</v>
      </c>
      <c r="Q9" s="66">
        <f t="shared" ref="Q9:Q14" si="6">RANK(P9,P$8:P$14,0)</f>
        <v>7</v>
      </c>
      <c r="R9" s="65">
        <f>VLOOKUP($A9,'Return Data'!$B$7:$R$2700,12,0)</f>
        <v>5.2625000000000002</v>
      </c>
      <c r="S9" s="66">
        <f t="shared" ref="S9:S14" si="7">RANK(R9,R$8:R$14,0)</f>
        <v>7</v>
      </c>
      <c r="T9" s="65">
        <f>VLOOKUP($A9,'Return Data'!$B$7:$R$2700,13,0)</f>
        <v>5.9218999999999999</v>
      </c>
      <c r="U9" s="66">
        <f t="shared" ref="U9:U14" si="8">RANK(T9,T$8:T$14,0)</f>
        <v>7</v>
      </c>
      <c r="V9" s="65">
        <f>VLOOKUP($A9,'Return Data'!$B$7:$R$2700,17,0)</f>
        <v>6.7023000000000001</v>
      </c>
      <c r="W9" s="66">
        <f t="shared" ref="W9:W11" si="9">RANK(V9,V$8:V$14,0)</f>
        <v>6</v>
      </c>
      <c r="X9" s="65">
        <f>VLOOKUP($A9,'Return Data'!$B$7:$R$2700,14,0)</f>
        <v>6.6795999999999998</v>
      </c>
      <c r="Y9" s="66">
        <f t="shared" ref="Y9:Y11" si="10">RANK(X9,X$8:X$14,0)</f>
        <v>5</v>
      </c>
      <c r="Z9" s="65">
        <f>VLOOKUP($A9,'Return Data'!$B$7:$R$2700,16,0)</f>
        <v>5.9385000000000003</v>
      </c>
      <c r="AA9" s="67">
        <f t="shared" ref="AA9:AA14" si="11">RANK(Z9,Z$8:Z$14,0)</f>
        <v>7</v>
      </c>
    </row>
    <row r="10" spans="1:27" x14ac:dyDescent="0.3">
      <c r="A10" s="63" t="s">
        <v>823</v>
      </c>
      <c r="B10" s="64">
        <f>VLOOKUP($A10,'Return Data'!$B$7:$R$2700,3,0)</f>
        <v>44174</v>
      </c>
      <c r="C10" s="65">
        <f>VLOOKUP($A10,'Return Data'!$B$7:$R$2700,4,0)</f>
        <v>37.549999999999997</v>
      </c>
      <c r="D10" s="65">
        <f>VLOOKUP($A10,'Return Data'!$B$7:$R$2700,5,0)</f>
        <v>5.3470000000000004</v>
      </c>
      <c r="E10" s="66">
        <f t="shared" si="0"/>
        <v>3</v>
      </c>
      <c r="F10" s="65">
        <f>VLOOKUP($A10,'Return Data'!$B$7:$R$2700,6,0)</f>
        <v>6.09</v>
      </c>
      <c r="G10" s="66">
        <f t="shared" si="1"/>
        <v>2</v>
      </c>
      <c r="H10" s="65">
        <f>VLOOKUP($A10,'Return Data'!$B$7:$R$2700,7,0)</f>
        <v>8.6934000000000005</v>
      </c>
      <c r="I10" s="66">
        <f t="shared" si="2"/>
        <v>3</v>
      </c>
      <c r="J10" s="65">
        <f>VLOOKUP($A10,'Return Data'!$B$7:$R$2700,8,0)</f>
        <v>7.5621</v>
      </c>
      <c r="K10" s="66">
        <f t="shared" si="3"/>
        <v>2</v>
      </c>
      <c r="L10" s="65">
        <f>VLOOKUP($A10,'Return Data'!$B$7:$R$2700,9,0)</f>
        <v>8.8773999999999997</v>
      </c>
      <c r="M10" s="66">
        <f t="shared" si="4"/>
        <v>4</v>
      </c>
      <c r="N10" s="65">
        <f>VLOOKUP($A10,'Return Data'!$B$7:$R$2700,10,0)</f>
        <v>9.1633999999999993</v>
      </c>
      <c r="O10" s="66">
        <f t="shared" si="5"/>
        <v>4</v>
      </c>
      <c r="P10" s="65">
        <f>VLOOKUP($A10,'Return Data'!$B$7:$R$2700,11,0)</f>
        <v>9.8574000000000002</v>
      </c>
      <c r="Q10" s="66">
        <f t="shared" si="6"/>
        <v>4</v>
      </c>
      <c r="R10" s="65">
        <f>VLOOKUP($A10,'Return Data'!$B$7:$R$2700,12,0)</f>
        <v>9.6697000000000006</v>
      </c>
      <c r="S10" s="66">
        <f t="shared" si="7"/>
        <v>4</v>
      </c>
      <c r="T10" s="65">
        <f>VLOOKUP($A10,'Return Data'!$B$7:$R$2700,13,0)</f>
        <v>9.1632999999999996</v>
      </c>
      <c r="U10" s="66">
        <f t="shared" si="8"/>
        <v>4</v>
      </c>
      <c r="V10" s="65">
        <f>VLOOKUP($A10,'Return Data'!$B$7:$R$2700,17,0)</f>
        <v>8.9077999999999999</v>
      </c>
      <c r="W10" s="66">
        <f t="shared" si="9"/>
        <v>3</v>
      </c>
      <c r="X10" s="65">
        <f>VLOOKUP($A10,'Return Data'!$B$7:$R$2700,14,0)</f>
        <v>8.1830999999999996</v>
      </c>
      <c r="Y10" s="66">
        <f t="shared" si="10"/>
        <v>3</v>
      </c>
      <c r="Z10" s="65">
        <f>VLOOKUP($A10,'Return Data'!$B$7:$R$2700,16,0)</f>
        <v>8.2927</v>
      </c>
      <c r="AA10" s="67">
        <f t="shared" si="11"/>
        <v>3</v>
      </c>
    </row>
    <row r="11" spans="1:27" x14ac:dyDescent="0.3">
      <c r="A11" s="63" t="s">
        <v>825</v>
      </c>
      <c r="B11" s="64">
        <f>VLOOKUP($A11,'Return Data'!$B$7:$R$2700,3,0)</f>
        <v>44174</v>
      </c>
      <c r="C11" s="65">
        <f>VLOOKUP($A11,'Return Data'!$B$7:$R$2700,4,0)</f>
        <v>321.983</v>
      </c>
      <c r="D11" s="65">
        <f>VLOOKUP($A11,'Return Data'!$B$7:$R$2700,5,0)</f>
        <v>20.484300000000001</v>
      </c>
      <c r="E11" s="66">
        <f t="shared" si="0"/>
        <v>1</v>
      </c>
      <c r="F11" s="65">
        <f>VLOOKUP($A11,'Return Data'!$B$7:$R$2700,6,0)</f>
        <v>9.6892999999999994</v>
      </c>
      <c r="G11" s="66">
        <f t="shared" si="1"/>
        <v>1</v>
      </c>
      <c r="H11" s="65">
        <f>VLOOKUP($A11,'Return Data'!$B$7:$R$2700,7,0)</f>
        <v>15.607699999999999</v>
      </c>
      <c r="I11" s="66">
        <f t="shared" si="2"/>
        <v>1</v>
      </c>
      <c r="J11" s="65">
        <f>VLOOKUP($A11,'Return Data'!$B$7:$R$2700,8,0)</f>
        <v>10.728999999999999</v>
      </c>
      <c r="K11" s="66">
        <f t="shared" si="3"/>
        <v>1</v>
      </c>
      <c r="L11" s="65">
        <f>VLOOKUP($A11,'Return Data'!$B$7:$R$2700,9,0)</f>
        <v>11.042</v>
      </c>
      <c r="M11" s="66">
        <f t="shared" si="4"/>
        <v>2</v>
      </c>
      <c r="N11" s="65">
        <f>VLOOKUP($A11,'Return Data'!$B$7:$R$2700,10,0)</f>
        <v>9.6555</v>
      </c>
      <c r="O11" s="66">
        <f t="shared" si="5"/>
        <v>3</v>
      </c>
      <c r="P11" s="65">
        <f>VLOOKUP($A11,'Return Data'!$B$7:$R$2700,11,0)</f>
        <v>11.0662</v>
      </c>
      <c r="Q11" s="66">
        <f t="shared" si="6"/>
        <v>3</v>
      </c>
      <c r="R11" s="65">
        <f>VLOOKUP($A11,'Return Data'!$B$7:$R$2700,12,0)</f>
        <v>9.7850000000000001</v>
      </c>
      <c r="S11" s="66">
        <f t="shared" si="7"/>
        <v>3</v>
      </c>
      <c r="T11" s="65">
        <f>VLOOKUP($A11,'Return Data'!$B$7:$R$2700,13,0)</f>
        <v>9.3745999999999992</v>
      </c>
      <c r="U11" s="66">
        <f t="shared" si="8"/>
        <v>3</v>
      </c>
      <c r="V11" s="65">
        <f>VLOOKUP($A11,'Return Data'!$B$7:$R$2700,17,0)</f>
        <v>8.9443999999999999</v>
      </c>
      <c r="W11" s="66">
        <f t="shared" si="9"/>
        <v>2</v>
      </c>
      <c r="X11" s="65">
        <f>VLOOKUP($A11,'Return Data'!$B$7:$R$2700,14,0)</f>
        <v>7.9855999999999998</v>
      </c>
      <c r="Y11" s="66">
        <f t="shared" si="10"/>
        <v>4</v>
      </c>
      <c r="Z11" s="65">
        <f>VLOOKUP($A11,'Return Data'!$B$7:$R$2700,16,0)</f>
        <v>8.0676000000000005</v>
      </c>
      <c r="AA11" s="67">
        <f t="shared" si="11"/>
        <v>4</v>
      </c>
    </row>
    <row r="12" spans="1:27" x14ac:dyDescent="0.3">
      <c r="A12" s="63" t="s">
        <v>828</v>
      </c>
      <c r="B12" s="64">
        <f>VLOOKUP($A12,'Return Data'!$B$7:$R$2700,3,0)</f>
        <v>44174</v>
      </c>
      <c r="C12" s="65">
        <f>VLOOKUP($A12,'Return Data'!$B$7:$R$2700,4,0)</f>
        <v>1153.1097</v>
      </c>
      <c r="D12" s="65">
        <f>VLOOKUP($A12,'Return Data'!$B$7:$R$2700,5,0)</f>
        <v>-25.8047</v>
      </c>
      <c r="E12" s="66">
        <f t="shared" si="0"/>
        <v>7</v>
      </c>
      <c r="F12" s="65">
        <f>VLOOKUP($A12,'Return Data'!$B$7:$R$2700,6,0)</f>
        <v>1.3899999999999999E-2</v>
      </c>
      <c r="G12" s="66">
        <f t="shared" si="1"/>
        <v>7</v>
      </c>
      <c r="H12" s="65">
        <f>VLOOKUP($A12,'Return Data'!$B$7:$R$2700,7,0)</f>
        <v>6.8964999999999996</v>
      </c>
      <c r="I12" s="66">
        <f t="shared" si="2"/>
        <v>4</v>
      </c>
      <c r="J12" s="65">
        <f>VLOOKUP($A12,'Return Data'!$B$7:$R$2700,8,0)</f>
        <v>4.2877000000000001</v>
      </c>
      <c r="K12" s="66">
        <f t="shared" si="3"/>
        <v>3</v>
      </c>
      <c r="L12" s="65">
        <f>VLOOKUP($A12,'Return Data'!$B$7:$R$2700,9,0)</f>
        <v>11.398199999999999</v>
      </c>
      <c r="M12" s="66">
        <f t="shared" si="4"/>
        <v>1</v>
      </c>
      <c r="N12" s="65">
        <f>VLOOKUP($A12,'Return Data'!$B$7:$R$2700,10,0)</f>
        <v>11.3407</v>
      </c>
      <c r="O12" s="66">
        <f t="shared" si="5"/>
        <v>1</v>
      </c>
      <c r="P12" s="65">
        <f>VLOOKUP($A12,'Return Data'!$B$7:$R$2700,11,0)</f>
        <v>13.3606</v>
      </c>
      <c r="Q12" s="66">
        <f t="shared" si="6"/>
        <v>1</v>
      </c>
      <c r="R12" s="65">
        <f>VLOOKUP($A12,'Return Data'!$B$7:$R$2700,12,0)</f>
        <v>11.995100000000001</v>
      </c>
      <c r="S12" s="66">
        <f t="shared" si="7"/>
        <v>1</v>
      </c>
      <c r="T12" s="65">
        <f>VLOOKUP($A12,'Return Data'!$B$7:$R$2700,13,0)</f>
        <v>11.368600000000001</v>
      </c>
      <c r="U12" s="66">
        <f t="shared" si="8"/>
        <v>1</v>
      </c>
      <c r="V12" s="65"/>
      <c r="W12" s="66"/>
      <c r="X12" s="65"/>
      <c r="Y12" s="66"/>
      <c r="Z12" s="65">
        <f>VLOOKUP($A12,'Return Data'!$B$7:$R$2700,16,0)</f>
        <v>9.4648000000000003</v>
      </c>
      <c r="AA12" s="67">
        <f t="shared" si="11"/>
        <v>1</v>
      </c>
    </row>
    <row r="13" spans="1:27" x14ac:dyDescent="0.3">
      <c r="A13" s="63" t="s">
        <v>829</v>
      </c>
      <c r="B13" s="64">
        <f>VLOOKUP($A13,'Return Data'!$B$7:$R$2700,3,0)</f>
        <v>44174</v>
      </c>
      <c r="C13" s="65">
        <f>VLOOKUP($A13,'Return Data'!$B$7:$R$2700,4,0)</f>
        <v>34.474800000000002</v>
      </c>
      <c r="D13" s="65">
        <f>VLOOKUP($A13,'Return Data'!$B$7:$R$2700,5,0)</f>
        <v>4.3414000000000001</v>
      </c>
      <c r="E13" s="66">
        <f t="shared" si="0"/>
        <v>5</v>
      </c>
      <c r="F13" s="65">
        <f>VLOOKUP($A13,'Return Data'!$B$7:$R$2700,6,0)</f>
        <v>3.0716999999999999</v>
      </c>
      <c r="G13" s="66">
        <f t="shared" si="1"/>
        <v>5</v>
      </c>
      <c r="H13" s="65">
        <f>VLOOKUP($A13,'Return Data'!$B$7:$R$2700,7,0)</f>
        <v>8.7872000000000003</v>
      </c>
      <c r="I13" s="66">
        <f t="shared" si="2"/>
        <v>2</v>
      </c>
      <c r="J13" s="65">
        <f>VLOOKUP($A13,'Return Data'!$B$7:$R$2700,8,0)</f>
        <v>1.786</v>
      </c>
      <c r="K13" s="66">
        <f t="shared" si="3"/>
        <v>6</v>
      </c>
      <c r="L13" s="65">
        <f>VLOOKUP($A13,'Return Data'!$B$7:$R$2700,9,0)</f>
        <v>9.4175000000000004</v>
      </c>
      <c r="M13" s="66">
        <f t="shared" si="4"/>
        <v>3</v>
      </c>
      <c r="N13" s="65">
        <f>VLOOKUP($A13,'Return Data'!$B$7:$R$2700,10,0)</f>
        <v>10.7653</v>
      </c>
      <c r="O13" s="66">
        <f t="shared" si="5"/>
        <v>2</v>
      </c>
      <c r="P13" s="65">
        <f>VLOOKUP($A13,'Return Data'!$B$7:$R$2700,11,0)</f>
        <v>11.1822</v>
      </c>
      <c r="Q13" s="66">
        <f t="shared" si="6"/>
        <v>2</v>
      </c>
      <c r="R13" s="65">
        <f>VLOOKUP($A13,'Return Data'!$B$7:$R$2700,12,0)</f>
        <v>11.2692</v>
      </c>
      <c r="S13" s="66">
        <f t="shared" si="7"/>
        <v>2</v>
      </c>
      <c r="T13" s="65">
        <f>VLOOKUP($A13,'Return Data'!$B$7:$R$2700,13,0)</f>
        <v>11.2905</v>
      </c>
      <c r="U13" s="66">
        <f t="shared" si="8"/>
        <v>2</v>
      </c>
      <c r="V13" s="65">
        <f>VLOOKUP($A13,'Return Data'!$B$7:$R$2700,17,0)</f>
        <v>10.263500000000001</v>
      </c>
      <c r="W13" s="66">
        <f t="shared" ref="W13:W14" si="12">RANK(V13,V$8:V$14,0)</f>
        <v>1</v>
      </c>
      <c r="X13" s="65">
        <f>VLOOKUP($A13,'Return Data'!$B$7:$R$2700,14,0)</f>
        <v>8.4396000000000004</v>
      </c>
      <c r="Y13" s="66">
        <f t="shared" ref="Y13" si="13">RANK(X13,X$8:X$14,0)</f>
        <v>1</v>
      </c>
      <c r="Z13" s="65">
        <f>VLOOKUP($A13,'Return Data'!$B$7:$R$2700,16,0)</f>
        <v>7.8989000000000003</v>
      </c>
      <c r="AA13" s="67">
        <f t="shared" si="11"/>
        <v>5</v>
      </c>
    </row>
    <row r="14" spans="1:27" x14ac:dyDescent="0.3">
      <c r="A14" s="63" t="s">
        <v>832</v>
      </c>
      <c r="B14" s="64">
        <f>VLOOKUP($A14,'Return Data'!$B$7:$R$2700,3,0)</f>
        <v>44174</v>
      </c>
      <c r="C14" s="65">
        <f>VLOOKUP($A14,'Return Data'!$B$7:$R$2700,4,0)</f>
        <v>1173.4574</v>
      </c>
      <c r="D14" s="65">
        <f>VLOOKUP($A14,'Return Data'!$B$7:$R$2700,5,0)</f>
        <v>4.4546999999999999</v>
      </c>
      <c r="E14" s="66">
        <f t="shared" si="0"/>
        <v>4</v>
      </c>
      <c r="F14" s="65">
        <f>VLOOKUP($A14,'Return Data'!$B$7:$R$2700,6,0)</f>
        <v>3.4735999999999998</v>
      </c>
      <c r="G14" s="66">
        <f t="shared" si="1"/>
        <v>4</v>
      </c>
      <c r="H14" s="65">
        <f>VLOOKUP($A14,'Return Data'!$B$7:$R$2700,7,0)</f>
        <v>4.6881000000000004</v>
      </c>
      <c r="I14" s="66">
        <f t="shared" si="2"/>
        <v>7</v>
      </c>
      <c r="J14" s="65">
        <f>VLOOKUP($A14,'Return Data'!$B$7:$R$2700,8,0)</f>
        <v>1.6357999999999999</v>
      </c>
      <c r="K14" s="66">
        <f t="shared" si="3"/>
        <v>7</v>
      </c>
      <c r="L14" s="65">
        <f>VLOOKUP($A14,'Return Data'!$B$7:$R$2700,9,0)</f>
        <v>4.1551</v>
      </c>
      <c r="M14" s="66">
        <f t="shared" si="4"/>
        <v>7</v>
      </c>
      <c r="N14" s="65">
        <f>VLOOKUP($A14,'Return Data'!$B$7:$R$2700,10,0)</f>
        <v>5.6525999999999996</v>
      </c>
      <c r="O14" s="66">
        <f t="shared" si="5"/>
        <v>7</v>
      </c>
      <c r="P14" s="65">
        <f>VLOOKUP($A14,'Return Data'!$B$7:$R$2700,11,0)</f>
        <v>6.5949999999999998</v>
      </c>
      <c r="Q14" s="66">
        <f t="shared" si="6"/>
        <v>6</v>
      </c>
      <c r="R14" s="65">
        <f>VLOOKUP($A14,'Return Data'!$B$7:$R$2700,12,0)</f>
        <v>7.8265000000000002</v>
      </c>
      <c r="S14" s="66">
        <f t="shared" si="7"/>
        <v>6</v>
      </c>
      <c r="T14" s="65">
        <f>VLOOKUP($A14,'Return Data'!$B$7:$R$2700,13,0)</f>
        <v>7.5110999999999999</v>
      </c>
      <c r="U14" s="66">
        <f t="shared" si="8"/>
        <v>6</v>
      </c>
      <c r="V14" s="65">
        <f>VLOOKUP($A14,'Return Data'!$B$7:$R$2700,17,0)</f>
        <v>7.9413</v>
      </c>
      <c r="W14" s="66">
        <f t="shared" si="12"/>
        <v>5</v>
      </c>
      <c r="X14" s="65"/>
      <c r="Y14" s="66"/>
      <c r="Z14" s="65">
        <f>VLOOKUP($A14,'Return Data'!$B$7:$R$2700,16,0)</f>
        <v>7.8665000000000003</v>
      </c>
      <c r="AA14" s="67">
        <f t="shared" si="11"/>
        <v>6</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3.7733142857142861</v>
      </c>
      <c r="E16" s="74"/>
      <c r="F16" s="75">
        <f>AVERAGE(F8:F14)</f>
        <v>4.2417714285714281</v>
      </c>
      <c r="G16" s="74"/>
      <c r="H16" s="75">
        <f>AVERAGE(H8:H14)</f>
        <v>8.127814285714285</v>
      </c>
      <c r="I16" s="74"/>
      <c r="J16" s="75">
        <f>AVERAGE(J8:J14)</f>
        <v>4.5354999999999999</v>
      </c>
      <c r="K16" s="74"/>
      <c r="L16" s="75">
        <f>AVERAGE(L8:L14)</f>
        <v>8.0484285714285715</v>
      </c>
      <c r="M16" s="74"/>
      <c r="N16" s="75">
        <f>AVERAGE(N8:N14)</f>
        <v>8.5952571428571432</v>
      </c>
      <c r="O16" s="74"/>
      <c r="P16" s="75">
        <f>AVERAGE(P8:P14)</f>
        <v>9.6103142857142849</v>
      </c>
      <c r="Q16" s="74"/>
      <c r="R16" s="75">
        <f>AVERAGE(R8:R14)</f>
        <v>9.2654714285714288</v>
      </c>
      <c r="S16" s="74"/>
      <c r="T16" s="75">
        <f>AVERAGE(T8:T14)</f>
        <v>9.0417714285714279</v>
      </c>
      <c r="U16" s="74"/>
      <c r="V16" s="75">
        <f>AVERAGE(V8:V14)</f>
        <v>8.5817999999999994</v>
      </c>
      <c r="W16" s="74"/>
      <c r="X16" s="75">
        <f>AVERAGE(X8:X14)</f>
        <v>7.8942799999999993</v>
      </c>
      <c r="Y16" s="74"/>
      <c r="Z16" s="75">
        <f>AVERAGE(Z8:Z14)</f>
        <v>8.0246571428571425</v>
      </c>
      <c r="AA16" s="76"/>
    </row>
    <row r="17" spans="1:27" x14ac:dyDescent="0.3">
      <c r="A17" s="73" t="s">
        <v>28</v>
      </c>
      <c r="B17" s="74"/>
      <c r="C17" s="74"/>
      <c r="D17" s="75">
        <f>MIN(D8:D14)</f>
        <v>-25.8047</v>
      </c>
      <c r="E17" s="74"/>
      <c r="F17" s="75">
        <f>MIN(F8:F14)</f>
        <v>1.3899999999999999E-2</v>
      </c>
      <c r="G17" s="74"/>
      <c r="H17" s="75">
        <f>MIN(H8:H14)</f>
        <v>4.6881000000000004</v>
      </c>
      <c r="I17" s="74"/>
      <c r="J17" s="75">
        <f>MIN(J8:J14)</f>
        <v>1.6357999999999999</v>
      </c>
      <c r="K17" s="74"/>
      <c r="L17" s="75">
        <f>MIN(L8:L14)</f>
        <v>4.1551</v>
      </c>
      <c r="M17" s="74"/>
      <c r="N17" s="75">
        <f>MIN(N8:N14)</f>
        <v>5.6525999999999996</v>
      </c>
      <c r="O17" s="74"/>
      <c r="P17" s="75">
        <f>MIN(P8:P14)</f>
        <v>6.5674000000000001</v>
      </c>
      <c r="Q17" s="74"/>
      <c r="R17" s="75">
        <f>MIN(R8:R14)</f>
        <v>5.2625000000000002</v>
      </c>
      <c r="S17" s="74"/>
      <c r="T17" s="75">
        <f>MIN(T8:T14)</f>
        <v>5.9218999999999999</v>
      </c>
      <c r="U17" s="74"/>
      <c r="V17" s="75">
        <f>MIN(V8:V14)</f>
        <v>6.7023000000000001</v>
      </c>
      <c r="W17" s="74"/>
      <c r="X17" s="75">
        <f>MIN(X8:X14)</f>
        <v>6.6795999999999998</v>
      </c>
      <c r="Y17" s="74"/>
      <c r="Z17" s="75">
        <f>MIN(Z8:Z14)</f>
        <v>5.9385000000000003</v>
      </c>
      <c r="AA17" s="76"/>
    </row>
    <row r="18" spans="1:27" ht="15" thickBot="1" x14ac:dyDescent="0.35">
      <c r="A18" s="77" t="s">
        <v>29</v>
      </c>
      <c r="B18" s="78"/>
      <c r="C18" s="78"/>
      <c r="D18" s="79">
        <f>MAX(D8:D14)</f>
        <v>20.484300000000001</v>
      </c>
      <c r="E18" s="78"/>
      <c r="F18" s="79">
        <f>MAX(F8:F14)</f>
        <v>9.6892999999999994</v>
      </c>
      <c r="G18" s="78"/>
      <c r="H18" s="79">
        <f>MAX(H8:H14)</f>
        <v>15.607699999999999</v>
      </c>
      <c r="I18" s="78"/>
      <c r="J18" s="79">
        <f>MAX(J8:J14)</f>
        <v>10.728999999999999</v>
      </c>
      <c r="K18" s="78"/>
      <c r="L18" s="79">
        <f>MAX(L8:L14)</f>
        <v>11.398199999999999</v>
      </c>
      <c r="M18" s="78"/>
      <c r="N18" s="79">
        <f>MAX(N8:N14)</f>
        <v>11.3407</v>
      </c>
      <c r="O18" s="78"/>
      <c r="P18" s="79">
        <f>MAX(P8:P14)</f>
        <v>13.3606</v>
      </c>
      <c r="Q18" s="78"/>
      <c r="R18" s="79">
        <f>MAX(R8:R14)</f>
        <v>11.995100000000001</v>
      </c>
      <c r="S18" s="78"/>
      <c r="T18" s="79">
        <f>MAX(T8:T14)</f>
        <v>11.368600000000001</v>
      </c>
      <c r="U18" s="78"/>
      <c r="V18" s="79">
        <f>MAX(V8:V14)</f>
        <v>10.263500000000001</v>
      </c>
      <c r="W18" s="78"/>
      <c r="X18" s="79">
        <f>MAX(X8:X14)</f>
        <v>8.4396000000000004</v>
      </c>
      <c r="Y18" s="78"/>
      <c r="Z18" s="79">
        <f>MAX(Z8:Z14)</f>
        <v>9.4648000000000003</v>
      </c>
      <c r="AA18" s="80"/>
    </row>
    <row r="19" spans="1:27" x14ac:dyDescent="0.3">
      <c r="A19" s="112" t="s">
        <v>433</v>
      </c>
    </row>
    <row r="20" spans="1:27" x14ac:dyDescent="0.3">
      <c r="A20" s="14" t="s">
        <v>340</v>
      </c>
    </row>
  </sheetData>
  <sheetProtection algorithmName="SHA-512" hashValue="INxgz6OzOWo6K0nSxIvc0swJwap4uDrHLl5AEwgjwBRy+R1XHGWxZCG1M7snk3kOATOa6YOCVIadCT+G8BEH8g==" saltValue="5SppcfrnjXg5SAqTLfu11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E934513C-BC44-4846-B3FC-87C94EE4EC75}"/>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A56"/>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351</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118</v>
      </c>
      <c r="B8" s="64">
        <f>VLOOKUP($A8,'Return Data'!$B$7:$R$2700,3,0)</f>
        <v>44174</v>
      </c>
      <c r="C8" s="65">
        <f>VLOOKUP($A8,'Return Data'!$B$7:$R$2700,4,0)</f>
        <v>328.29259999999999</v>
      </c>
      <c r="D8" s="65">
        <f>VLOOKUP($A8,'Return Data'!$B$7:$R$2700,5,0)</f>
        <v>1.9569000000000001</v>
      </c>
      <c r="E8" s="66">
        <f t="shared" ref="E8" si="0">RANK(D8,D$8:D$50,0)</f>
        <v>40</v>
      </c>
      <c r="F8" s="65">
        <f>VLOOKUP($A8,'Return Data'!$B$7:$R$2700,6,0)</f>
        <v>2.4649999999999999</v>
      </c>
      <c r="G8" s="66">
        <f t="shared" ref="G8" si="1">RANK(F8,F$8:F$50,0)</f>
        <v>29</v>
      </c>
      <c r="H8" s="65">
        <f>VLOOKUP($A8,'Return Data'!$B$7:$R$2700,7,0)</f>
        <v>2.8334999999999999</v>
      </c>
      <c r="I8" s="66">
        <f t="shared" ref="I8" si="2">RANK(H8,H$8:H$50,0)</f>
        <v>20</v>
      </c>
      <c r="J8" s="65">
        <f>VLOOKUP($A8,'Return Data'!$B$7:$R$2700,8,0)</f>
        <v>2.5087999999999999</v>
      </c>
      <c r="K8" s="66">
        <f t="shared" ref="K8" si="3">RANK(J8,J$8:J$50,0)</f>
        <v>27</v>
      </c>
      <c r="L8" s="65">
        <f>VLOOKUP($A8,'Return Data'!$B$7:$R$2700,9,0)</f>
        <v>2.8853</v>
      </c>
      <c r="M8" s="66">
        <f t="shared" ref="M8" si="4">RANK(L8,L$8:L$50,0)</f>
        <v>25</v>
      </c>
      <c r="N8" s="65">
        <f>VLOOKUP($A8,'Return Data'!$B$7:$R$2700,10,0)</f>
        <v>3.1956000000000002</v>
      </c>
      <c r="O8" s="66">
        <f t="shared" ref="O8" si="5">RANK(N8,N$8:N$50,0)</f>
        <v>18</v>
      </c>
      <c r="P8" s="65">
        <f>VLOOKUP($A8,'Return Data'!$B$7:$R$2700,11,0)</f>
        <v>3.4733000000000001</v>
      </c>
      <c r="Q8" s="66">
        <f t="shared" ref="Q8" si="6">RANK(P8,P$8:P$50,0)</f>
        <v>4</v>
      </c>
      <c r="R8" s="65">
        <f>VLOOKUP($A8,'Return Data'!$B$7:$R$2700,12,0)</f>
        <v>4.1749000000000001</v>
      </c>
      <c r="S8" s="66">
        <f t="shared" ref="S8" si="7">RANK(R8,R$8:R$50,0)</f>
        <v>7</v>
      </c>
      <c r="T8" s="65">
        <f>VLOOKUP($A8,'Return Data'!$B$7:$R$2700,13,0)</f>
        <v>4.5107999999999997</v>
      </c>
      <c r="U8" s="66">
        <f t="shared" ref="U8" si="8">RANK(T8,T$8:T$50,0)</f>
        <v>7</v>
      </c>
      <c r="V8" s="65">
        <f>VLOOKUP($A8,'Return Data'!$B$7:$R$2700,17,0)</f>
        <v>5.7111999999999998</v>
      </c>
      <c r="W8" s="66">
        <f t="shared" ref="W8" si="9">RANK(V8,V$8:V$50,0)</f>
        <v>5</v>
      </c>
      <c r="X8" s="65">
        <f>VLOOKUP($A8,'Return Data'!$B$7:$R$2700,14,0)</f>
        <v>6.2919</v>
      </c>
      <c r="Y8" s="66">
        <f t="shared" ref="Y8" si="10">RANK(X8,X$8:X$50,0)</f>
        <v>6</v>
      </c>
      <c r="Z8" s="65">
        <f>VLOOKUP($A8,'Return Data'!$B$7:$R$2700,16,0)</f>
        <v>7.5613000000000001</v>
      </c>
      <c r="AA8" s="67">
        <f t="shared" ref="AA8" si="11">RANK(Z8,Z$8:Z$50,0)</f>
        <v>3</v>
      </c>
    </row>
    <row r="9" spans="1:27" x14ac:dyDescent="0.3">
      <c r="A9" s="63" t="s">
        <v>119</v>
      </c>
      <c r="B9" s="64">
        <f>VLOOKUP($A9,'Return Data'!$B$7:$R$2700,3,0)</f>
        <v>44174</v>
      </c>
      <c r="C9" s="65">
        <f>VLOOKUP($A9,'Return Data'!$B$7:$R$2700,4,0)</f>
        <v>2262.5812000000001</v>
      </c>
      <c r="D9" s="65">
        <f>VLOOKUP($A9,'Return Data'!$B$7:$R$2700,5,0)</f>
        <v>2.4054000000000002</v>
      </c>
      <c r="E9" s="66">
        <f t="shared" ref="E9:E50" si="12">RANK(D9,D$8:D$50,0)</f>
        <v>28</v>
      </c>
      <c r="F9" s="65">
        <f>VLOOKUP($A9,'Return Data'!$B$7:$R$2700,6,0)</f>
        <v>2.5596000000000001</v>
      </c>
      <c r="G9" s="66">
        <f t="shared" ref="G9:G50" si="13">RANK(F9,F$8:F$50,0)</f>
        <v>23</v>
      </c>
      <c r="H9" s="65">
        <f>VLOOKUP($A9,'Return Data'!$B$7:$R$2700,7,0)</f>
        <v>2.8620000000000001</v>
      </c>
      <c r="I9" s="66">
        <f t="shared" ref="I9:I50" si="14">RANK(H9,H$8:H$50,0)</f>
        <v>17</v>
      </c>
      <c r="J9" s="65">
        <f>VLOOKUP($A9,'Return Data'!$B$7:$R$2700,8,0)</f>
        <v>2.4771000000000001</v>
      </c>
      <c r="K9" s="66">
        <f t="shared" ref="K9:K50" si="15">RANK(J9,J$8:J$50,0)</f>
        <v>30</v>
      </c>
      <c r="L9" s="65">
        <f>VLOOKUP($A9,'Return Data'!$B$7:$R$2700,9,0)</f>
        <v>2.9264999999999999</v>
      </c>
      <c r="M9" s="66">
        <f t="shared" ref="M9:M50" si="16">RANK(L9,L$8:L$50,0)</f>
        <v>20</v>
      </c>
      <c r="N9" s="65">
        <f>VLOOKUP($A9,'Return Data'!$B$7:$R$2700,10,0)</f>
        <v>3.2221000000000002</v>
      </c>
      <c r="O9" s="66">
        <f t="shared" ref="O9:O50" si="17">RANK(N9,N$8:N$50,0)</f>
        <v>13</v>
      </c>
      <c r="P9" s="65">
        <f>VLOOKUP($A9,'Return Data'!$B$7:$R$2700,11,0)</f>
        <v>3.3622999999999998</v>
      </c>
      <c r="Q9" s="66">
        <f t="shared" ref="Q9:Q50" si="18">RANK(P9,P$8:P$50,0)</f>
        <v>14</v>
      </c>
      <c r="R9" s="65">
        <f>VLOOKUP($A9,'Return Data'!$B$7:$R$2700,12,0)</f>
        <v>4.0968</v>
      </c>
      <c r="S9" s="66">
        <f t="shared" ref="S9:S50" si="19">RANK(R9,R$8:R$50,0)</f>
        <v>13</v>
      </c>
      <c r="T9" s="65">
        <f>VLOOKUP($A9,'Return Data'!$B$7:$R$2700,13,0)</f>
        <v>4.4607000000000001</v>
      </c>
      <c r="U9" s="66">
        <f t="shared" ref="U9:U50" si="20">RANK(T9,T$8:T$50,0)</f>
        <v>13</v>
      </c>
      <c r="V9" s="65">
        <f>VLOOKUP($A9,'Return Data'!$B$7:$R$2700,17,0)</f>
        <v>5.6394000000000002</v>
      </c>
      <c r="W9" s="66">
        <f t="shared" ref="W9:W49" si="21">RANK(V9,V$8:V$50,0)</f>
        <v>12</v>
      </c>
      <c r="X9" s="65">
        <f>VLOOKUP($A9,'Return Data'!$B$7:$R$2700,14,0)</f>
        <v>6.2422000000000004</v>
      </c>
      <c r="Y9" s="66">
        <f t="shared" ref="Y9:Y49" si="22">RANK(X9,X$8:X$50,0)</f>
        <v>11</v>
      </c>
      <c r="Z9" s="65">
        <f>VLOOKUP($A9,'Return Data'!$B$7:$R$2700,16,0)</f>
        <v>7.5075000000000003</v>
      </c>
      <c r="AA9" s="67">
        <f t="shared" ref="AA9:AA50" si="23">RANK(Z9,Z$8:Z$50,0)</f>
        <v>9</v>
      </c>
    </row>
    <row r="10" spans="1:27" x14ac:dyDescent="0.3">
      <c r="A10" s="63" t="s">
        <v>120</v>
      </c>
      <c r="B10" s="64">
        <f>VLOOKUP($A10,'Return Data'!$B$7:$R$2700,3,0)</f>
        <v>44174</v>
      </c>
      <c r="C10" s="65">
        <f>VLOOKUP($A10,'Return Data'!$B$7:$R$2700,4,0)</f>
        <v>2345.7145</v>
      </c>
      <c r="D10" s="65">
        <f>VLOOKUP($A10,'Return Data'!$B$7:$R$2700,5,0)</f>
        <v>2.6501000000000001</v>
      </c>
      <c r="E10" s="66">
        <f t="shared" si="12"/>
        <v>20</v>
      </c>
      <c r="F10" s="65">
        <f>VLOOKUP($A10,'Return Data'!$B$7:$R$2700,6,0)</f>
        <v>2.6360000000000001</v>
      </c>
      <c r="G10" s="66">
        <f t="shared" si="13"/>
        <v>17</v>
      </c>
      <c r="H10" s="65">
        <f>VLOOKUP($A10,'Return Data'!$B$7:$R$2700,7,0)</f>
        <v>2.9647999999999999</v>
      </c>
      <c r="I10" s="66">
        <f t="shared" si="14"/>
        <v>6</v>
      </c>
      <c r="J10" s="65">
        <f>VLOOKUP($A10,'Return Data'!$B$7:$R$2700,8,0)</f>
        <v>2.6274000000000002</v>
      </c>
      <c r="K10" s="66">
        <f t="shared" si="15"/>
        <v>14</v>
      </c>
      <c r="L10" s="65">
        <f>VLOOKUP($A10,'Return Data'!$B$7:$R$2700,9,0)</f>
        <v>2.9803999999999999</v>
      </c>
      <c r="M10" s="66">
        <f t="shared" si="16"/>
        <v>10</v>
      </c>
      <c r="N10" s="65">
        <f>VLOOKUP($A10,'Return Data'!$B$7:$R$2700,10,0)</f>
        <v>3.2437999999999998</v>
      </c>
      <c r="O10" s="66">
        <f t="shared" si="17"/>
        <v>10</v>
      </c>
      <c r="P10" s="65">
        <f>VLOOKUP($A10,'Return Data'!$B$7:$R$2700,11,0)</f>
        <v>3.2683</v>
      </c>
      <c r="Q10" s="66">
        <f t="shared" si="18"/>
        <v>25</v>
      </c>
      <c r="R10" s="65">
        <f>VLOOKUP($A10,'Return Data'!$B$7:$R$2700,12,0)</f>
        <v>3.9803999999999999</v>
      </c>
      <c r="S10" s="66">
        <f t="shared" si="19"/>
        <v>21</v>
      </c>
      <c r="T10" s="65">
        <f>VLOOKUP($A10,'Return Data'!$B$7:$R$2700,13,0)</f>
        <v>4.3499999999999996</v>
      </c>
      <c r="U10" s="66">
        <f t="shared" si="20"/>
        <v>21</v>
      </c>
      <c r="V10" s="65">
        <f>VLOOKUP($A10,'Return Data'!$B$7:$R$2700,17,0)</f>
        <v>5.5952000000000002</v>
      </c>
      <c r="W10" s="66">
        <f t="shared" si="21"/>
        <v>15</v>
      </c>
      <c r="X10" s="65">
        <f>VLOOKUP($A10,'Return Data'!$B$7:$R$2700,14,0)</f>
        <v>6.2361000000000004</v>
      </c>
      <c r="Y10" s="66">
        <f t="shared" si="22"/>
        <v>13</v>
      </c>
      <c r="Z10" s="65">
        <f>VLOOKUP($A10,'Return Data'!$B$7:$R$2700,16,0)</f>
        <v>7.5441000000000003</v>
      </c>
      <c r="AA10" s="67">
        <f t="shared" si="23"/>
        <v>4</v>
      </c>
    </row>
    <row r="11" spans="1:27" x14ac:dyDescent="0.3">
      <c r="A11" s="63" t="s">
        <v>121</v>
      </c>
      <c r="B11" s="64">
        <f>VLOOKUP($A11,'Return Data'!$B$7:$R$2700,3,0)</f>
        <v>44174</v>
      </c>
      <c r="C11" s="65">
        <f>VLOOKUP($A11,'Return Data'!$B$7:$R$2700,4,0)</f>
        <v>3134.6698999999999</v>
      </c>
      <c r="D11" s="65">
        <f>VLOOKUP($A11,'Return Data'!$B$7:$R$2700,5,0)</f>
        <v>2.5246</v>
      </c>
      <c r="E11" s="66">
        <f t="shared" si="12"/>
        <v>25</v>
      </c>
      <c r="F11" s="65">
        <f>VLOOKUP($A11,'Return Data'!$B$7:$R$2700,6,0)</f>
        <v>2.8123</v>
      </c>
      <c r="G11" s="66">
        <f t="shared" si="13"/>
        <v>6</v>
      </c>
      <c r="H11" s="65">
        <f>VLOOKUP($A11,'Return Data'!$B$7:$R$2700,7,0)</f>
        <v>2.9241000000000001</v>
      </c>
      <c r="I11" s="66">
        <f t="shared" si="14"/>
        <v>9</v>
      </c>
      <c r="J11" s="65">
        <f>VLOOKUP($A11,'Return Data'!$B$7:$R$2700,8,0)</f>
        <v>2.7974999999999999</v>
      </c>
      <c r="K11" s="66">
        <f t="shared" si="15"/>
        <v>3</v>
      </c>
      <c r="L11" s="65">
        <f>VLOOKUP($A11,'Return Data'!$B$7:$R$2700,9,0)</f>
        <v>2.9830000000000001</v>
      </c>
      <c r="M11" s="66">
        <f t="shared" si="16"/>
        <v>9</v>
      </c>
      <c r="N11" s="65">
        <f>VLOOKUP($A11,'Return Data'!$B$7:$R$2700,10,0)</f>
        <v>3.2637</v>
      </c>
      <c r="O11" s="66">
        <f t="shared" si="17"/>
        <v>7</v>
      </c>
      <c r="P11" s="65">
        <f>VLOOKUP($A11,'Return Data'!$B$7:$R$2700,11,0)</f>
        <v>3.2934999999999999</v>
      </c>
      <c r="Q11" s="66">
        <f t="shared" si="18"/>
        <v>21</v>
      </c>
      <c r="R11" s="65">
        <f>VLOOKUP($A11,'Return Data'!$B$7:$R$2700,12,0)</f>
        <v>3.9498000000000002</v>
      </c>
      <c r="S11" s="66">
        <f t="shared" si="19"/>
        <v>23</v>
      </c>
      <c r="T11" s="65">
        <f>VLOOKUP($A11,'Return Data'!$B$7:$R$2700,13,0)</f>
        <v>4.3586</v>
      </c>
      <c r="U11" s="66">
        <f t="shared" si="20"/>
        <v>20</v>
      </c>
      <c r="V11" s="65">
        <f>VLOOKUP($A11,'Return Data'!$B$7:$R$2700,17,0)</f>
        <v>5.6369999999999996</v>
      </c>
      <c r="W11" s="66">
        <f t="shared" si="21"/>
        <v>13</v>
      </c>
      <c r="X11" s="65">
        <f>VLOOKUP($A11,'Return Data'!$B$7:$R$2700,14,0)</f>
        <v>6.2447999999999997</v>
      </c>
      <c r="Y11" s="66">
        <f t="shared" si="22"/>
        <v>10</v>
      </c>
      <c r="Z11" s="65">
        <f>VLOOKUP($A11,'Return Data'!$B$7:$R$2700,16,0)</f>
        <v>7.4794</v>
      </c>
      <c r="AA11" s="67">
        <f t="shared" si="23"/>
        <v>15</v>
      </c>
    </row>
    <row r="12" spans="1:27" x14ac:dyDescent="0.3">
      <c r="A12" s="63" t="s">
        <v>122</v>
      </c>
      <c r="B12" s="64">
        <f>VLOOKUP($A12,'Return Data'!$B$7:$R$2700,3,0)</f>
        <v>44174</v>
      </c>
      <c r="C12" s="65">
        <f>VLOOKUP($A12,'Return Data'!$B$7:$R$2700,4,0)</f>
        <v>2344.1718999999998</v>
      </c>
      <c r="D12" s="65">
        <f>VLOOKUP($A12,'Return Data'!$B$7:$R$2700,5,0)</f>
        <v>2.9929000000000001</v>
      </c>
      <c r="E12" s="66">
        <f t="shared" si="12"/>
        <v>10</v>
      </c>
      <c r="F12" s="65">
        <f>VLOOKUP($A12,'Return Data'!$B$7:$R$2700,6,0)</f>
        <v>2.1646999999999998</v>
      </c>
      <c r="G12" s="66">
        <f t="shared" si="13"/>
        <v>39</v>
      </c>
      <c r="H12" s="65">
        <f>VLOOKUP($A12,'Return Data'!$B$7:$R$2700,7,0)</f>
        <v>2.6827999999999999</v>
      </c>
      <c r="I12" s="66">
        <f t="shared" si="14"/>
        <v>37</v>
      </c>
      <c r="J12" s="65">
        <f>VLOOKUP($A12,'Return Data'!$B$7:$R$2700,8,0)</f>
        <v>2.5308999999999999</v>
      </c>
      <c r="K12" s="66">
        <f t="shared" si="15"/>
        <v>22</v>
      </c>
      <c r="L12" s="65">
        <f>VLOOKUP($A12,'Return Data'!$B$7:$R$2700,9,0)</f>
        <v>2.9325999999999999</v>
      </c>
      <c r="M12" s="66">
        <f t="shared" si="16"/>
        <v>18</v>
      </c>
      <c r="N12" s="65">
        <f>VLOOKUP($A12,'Return Data'!$B$7:$R$2700,10,0)</f>
        <v>3.1705000000000001</v>
      </c>
      <c r="O12" s="66">
        <f t="shared" si="17"/>
        <v>23</v>
      </c>
      <c r="P12" s="65">
        <f>VLOOKUP($A12,'Return Data'!$B$7:$R$2700,11,0)</f>
        <v>3.2723</v>
      </c>
      <c r="Q12" s="66">
        <f t="shared" si="18"/>
        <v>24</v>
      </c>
      <c r="R12" s="65">
        <f>VLOOKUP($A12,'Return Data'!$B$7:$R$2700,12,0)</f>
        <v>3.9998</v>
      </c>
      <c r="S12" s="66">
        <f t="shared" si="19"/>
        <v>19</v>
      </c>
      <c r="T12" s="65">
        <f>VLOOKUP($A12,'Return Data'!$B$7:$R$2700,13,0)</f>
        <v>4.2971000000000004</v>
      </c>
      <c r="U12" s="66">
        <f t="shared" si="20"/>
        <v>24</v>
      </c>
      <c r="V12" s="65">
        <f>VLOOKUP($A12,'Return Data'!$B$7:$R$2700,17,0)</f>
        <v>5.4737</v>
      </c>
      <c r="W12" s="66">
        <f t="shared" si="21"/>
        <v>26</v>
      </c>
      <c r="X12" s="65">
        <f>VLOOKUP($A12,'Return Data'!$B$7:$R$2700,14,0)</f>
        <v>6.1376999999999997</v>
      </c>
      <c r="Y12" s="66">
        <f t="shared" si="22"/>
        <v>22</v>
      </c>
      <c r="Z12" s="65">
        <f>VLOOKUP($A12,'Return Data'!$B$7:$R$2700,16,0)</f>
        <v>7.4744999999999999</v>
      </c>
      <c r="AA12" s="67">
        <f t="shared" si="23"/>
        <v>16</v>
      </c>
    </row>
    <row r="13" spans="1:27" x14ac:dyDescent="0.3">
      <c r="A13" s="63" t="s">
        <v>123</v>
      </c>
      <c r="B13" s="64">
        <f>VLOOKUP($A13,'Return Data'!$B$7:$R$2700,3,0)</f>
        <v>44174</v>
      </c>
      <c r="C13" s="65">
        <f>VLOOKUP($A13,'Return Data'!$B$7:$R$2700,4,0)</f>
        <v>2443.5311999999999</v>
      </c>
      <c r="D13" s="65">
        <f>VLOOKUP($A13,'Return Data'!$B$7:$R$2700,5,0)</f>
        <v>2.7681</v>
      </c>
      <c r="E13" s="66">
        <f t="shared" si="12"/>
        <v>15</v>
      </c>
      <c r="F13" s="65">
        <f>VLOOKUP($A13,'Return Data'!$B$7:$R$2700,6,0)</f>
        <v>2.6200999999999999</v>
      </c>
      <c r="G13" s="66">
        <f t="shared" si="13"/>
        <v>20</v>
      </c>
      <c r="H13" s="65">
        <f>VLOOKUP($A13,'Return Data'!$B$7:$R$2700,7,0)</f>
        <v>2.7757999999999998</v>
      </c>
      <c r="I13" s="66">
        <f t="shared" si="14"/>
        <v>28</v>
      </c>
      <c r="J13" s="65">
        <f>VLOOKUP($A13,'Return Data'!$B$7:$R$2700,8,0)</f>
        <v>2.5413999999999999</v>
      </c>
      <c r="K13" s="66">
        <f t="shared" si="15"/>
        <v>20</v>
      </c>
      <c r="L13" s="65">
        <f>VLOOKUP($A13,'Return Data'!$B$7:$R$2700,9,0)</f>
        <v>2.8877999999999999</v>
      </c>
      <c r="M13" s="66">
        <f t="shared" si="16"/>
        <v>24</v>
      </c>
      <c r="N13" s="65">
        <f>VLOOKUP($A13,'Return Data'!$B$7:$R$2700,10,0)</f>
        <v>3.1042000000000001</v>
      </c>
      <c r="O13" s="66">
        <f t="shared" si="17"/>
        <v>29</v>
      </c>
      <c r="P13" s="65">
        <f>VLOOKUP($A13,'Return Data'!$B$7:$R$2700,11,0)</f>
        <v>3.1208999999999998</v>
      </c>
      <c r="Q13" s="66">
        <f t="shared" si="18"/>
        <v>30</v>
      </c>
      <c r="R13" s="65">
        <f>VLOOKUP($A13,'Return Data'!$B$7:$R$2700,12,0)</f>
        <v>3.3420000000000001</v>
      </c>
      <c r="S13" s="66">
        <f t="shared" si="19"/>
        <v>37</v>
      </c>
      <c r="T13" s="65">
        <f>VLOOKUP($A13,'Return Data'!$B$7:$R$2700,13,0)</f>
        <v>3.8105000000000002</v>
      </c>
      <c r="U13" s="66">
        <f t="shared" si="20"/>
        <v>34</v>
      </c>
      <c r="V13" s="65">
        <f>VLOOKUP($A13,'Return Data'!$B$7:$R$2700,17,0)</f>
        <v>5.1601999999999997</v>
      </c>
      <c r="W13" s="66">
        <f t="shared" si="21"/>
        <v>30</v>
      </c>
      <c r="X13" s="65">
        <f>VLOOKUP($A13,'Return Data'!$B$7:$R$2700,14,0)</f>
        <v>5.8856000000000002</v>
      </c>
      <c r="Y13" s="66">
        <f t="shared" si="22"/>
        <v>30</v>
      </c>
      <c r="Z13" s="65">
        <f>VLOOKUP($A13,'Return Data'!$B$7:$R$2700,16,0)</f>
        <v>7.2923999999999998</v>
      </c>
      <c r="AA13" s="67">
        <f t="shared" si="23"/>
        <v>28</v>
      </c>
    </row>
    <row r="14" spans="1:27" x14ac:dyDescent="0.3">
      <c r="A14" s="63" t="s">
        <v>124</v>
      </c>
      <c r="B14" s="64">
        <f>VLOOKUP($A14,'Return Data'!$B$7:$R$2700,3,0)</f>
        <v>44174</v>
      </c>
      <c r="C14" s="65">
        <f>VLOOKUP($A14,'Return Data'!$B$7:$R$2700,4,0)</f>
        <v>2912.5018</v>
      </c>
      <c r="D14" s="65">
        <f>VLOOKUP($A14,'Return Data'!$B$7:$R$2700,5,0)</f>
        <v>2.5956000000000001</v>
      </c>
      <c r="E14" s="66">
        <f t="shared" si="12"/>
        <v>22</v>
      </c>
      <c r="F14" s="65">
        <f>VLOOKUP($A14,'Return Data'!$B$7:$R$2700,6,0)</f>
        <v>2.7229999999999999</v>
      </c>
      <c r="G14" s="66">
        <f t="shared" si="13"/>
        <v>14</v>
      </c>
      <c r="H14" s="65">
        <f>VLOOKUP($A14,'Return Data'!$B$7:$R$2700,7,0)</f>
        <v>2.8824000000000001</v>
      </c>
      <c r="I14" s="66">
        <f t="shared" si="14"/>
        <v>11</v>
      </c>
      <c r="J14" s="65">
        <f>VLOOKUP($A14,'Return Data'!$B$7:$R$2700,8,0)</f>
        <v>2.6817000000000002</v>
      </c>
      <c r="K14" s="66">
        <f t="shared" si="15"/>
        <v>12</v>
      </c>
      <c r="L14" s="65">
        <f>VLOOKUP($A14,'Return Data'!$B$7:$R$2700,9,0)</f>
        <v>2.8999000000000001</v>
      </c>
      <c r="M14" s="66">
        <f t="shared" si="16"/>
        <v>22</v>
      </c>
      <c r="N14" s="65">
        <f>VLOOKUP($A14,'Return Data'!$B$7:$R$2700,10,0)</f>
        <v>3.1789999999999998</v>
      </c>
      <c r="O14" s="66">
        <f t="shared" si="17"/>
        <v>22</v>
      </c>
      <c r="P14" s="65">
        <f>VLOOKUP($A14,'Return Data'!$B$7:$R$2700,11,0)</f>
        <v>3.2783000000000002</v>
      </c>
      <c r="Q14" s="66">
        <f t="shared" si="18"/>
        <v>23</v>
      </c>
      <c r="R14" s="65">
        <f>VLOOKUP($A14,'Return Data'!$B$7:$R$2700,12,0)</f>
        <v>4.0053999999999998</v>
      </c>
      <c r="S14" s="66">
        <f t="shared" si="19"/>
        <v>18</v>
      </c>
      <c r="T14" s="65">
        <f>VLOOKUP($A14,'Return Data'!$B$7:$R$2700,13,0)</f>
        <v>4.3613999999999997</v>
      </c>
      <c r="U14" s="66">
        <f t="shared" si="20"/>
        <v>19</v>
      </c>
      <c r="V14" s="65">
        <f>VLOOKUP($A14,'Return Data'!$B$7:$R$2700,17,0)</f>
        <v>5.5439999999999996</v>
      </c>
      <c r="W14" s="66">
        <f t="shared" si="21"/>
        <v>20</v>
      </c>
      <c r="X14" s="65">
        <f>VLOOKUP($A14,'Return Data'!$B$7:$R$2700,14,0)</f>
        <v>6.1775000000000002</v>
      </c>
      <c r="Y14" s="66">
        <f t="shared" si="22"/>
        <v>18</v>
      </c>
      <c r="Z14" s="65">
        <f>VLOOKUP($A14,'Return Data'!$B$7:$R$2700,16,0)</f>
        <v>7.4661</v>
      </c>
      <c r="AA14" s="67">
        <f t="shared" si="23"/>
        <v>19</v>
      </c>
    </row>
    <row r="15" spans="1:27" x14ac:dyDescent="0.3">
      <c r="A15" s="63" t="s">
        <v>125</v>
      </c>
      <c r="B15" s="64">
        <f>VLOOKUP($A15,'Return Data'!$B$7:$R$2700,3,0)</f>
        <v>44174</v>
      </c>
      <c r="C15" s="65">
        <f>VLOOKUP($A15,'Return Data'!$B$7:$R$2700,4,0)</f>
        <v>2626.36</v>
      </c>
      <c r="D15" s="65">
        <f>VLOOKUP($A15,'Return Data'!$B$7:$R$2700,5,0)</f>
        <v>1.7623</v>
      </c>
      <c r="E15" s="66">
        <f t="shared" si="12"/>
        <v>41</v>
      </c>
      <c r="F15" s="65">
        <f>VLOOKUP($A15,'Return Data'!$B$7:$R$2700,6,0)</f>
        <v>2.7871000000000001</v>
      </c>
      <c r="G15" s="66">
        <f t="shared" si="13"/>
        <v>8</v>
      </c>
      <c r="H15" s="65">
        <f>VLOOKUP($A15,'Return Data'!$B$7:$R$2700,7,0)</f>
        <v>3.1705999999999999</v>
      </c>
      <c r="I15" s="66">
        <f t="shared" si="14"/>
        <v>2</v>
      </c>
      <c r="J15" s="65">
        <f>VLOOKUP($A15,'Return Data'!$B$7:$R$2700,8,0)</f>
        <v>2.762</v>
      </c>
      <c r="K15" s="66">
        <f t="shared" si="15"/>
        <v>5</v>
      </c>
      <c r="L15" s="65">
        <f>VLOOKUP($A15,'Return Data'!$B$7:$R$2700,9,0)</f>
        <v>3.0948000000000002</v>
      </c>
      <c r="M15" s="66">
        <f t="shared" si="16"/>
        <v>4</v>
      </c>
      <c r="N15" s="65">
        <f>VLOOKUP($A15,'Return Data'!$B$7:$R$2700,10,0)</f>
        <v>3.3258999999999999</v>
      </c>
      <c r="O15" s="66">
        <f t="shared" si="17"/>
        <v>4</v>
      </c>
      <c r="P15" s="65">
        <f>VLOOKUP($A15,'Return Data'!$B$7:$R$2700,11,0)</f>
        <v>3.3277000000000001</v>
      </c>
      <c r="Q15" s="66">
        <f t="shared" si="18"/>
        <v>18</v>
      </c>
      <c r="R15" s="65">
        <f>VLOOKUP($A15,'Return Data'!$B$7:$R$2700,12,0)</f>
        <v>4.1463000000000001</v>
      </c>
      <c r="S15" s="66">
        <f t="shared" si="19"/>
        <v>10</v>
      </c>
      <c r="T15" s="65">
        <f>VLOOKUP($A15,'Return Data'!$B$7:$R$2700,13,0)</f>
        <v>4.4882</v>
      </c>
      <c r="U15" s="66">
        <f t="shared" si="20"/>
        <v>10</v>
      </c>
      <c r="V15" s="65">
        <f>VLOOKUP($A15,'Return Data'!$B$7:$R$2700,17,0)</f>
        <v>5.7083000000000004</v>
      </c>
      <c r="W15" s="66">
        <f t="shared" si="21"/>
        <v>7</v>
      </c>
      <c r="X15" s="65">
        <f>VLOOKUP($A15,'Return Data'!$B$7:$R$2700,14,0)</f>
        <v>6.2961999999999998</v>
      </c>
      <c r="Y15" s="66">
        <f t="shared" si="22"/>
        <v>5</v>
      </c>
      <c r="Z15" s="65">
        <f>VLOOKUP($A15,'Return Data'!$B$7:$R$2700,16,0)</f>
        <v>7.4036</v>
      </c>
      <c r="AA15" s="67">
        <f t="shared" si="23"/>
        <v>26</v>
      </c>
    </row>
    <row r="16" spans="1:27" x14ac:dyDescent="0.3">
      <c r="A16" s="63" t="s">
        <v>126</v>
      </c>
      <c r="B16" s="64">
        <f>VLOOKUP($A16,'Return Data'!$B$7:$R$2700,3,0)</f>
        <v>44174</v>
      </c>
      <c r="C16" s="65">
        <f>VLOOKUP($A16,'Return Data'!$B$7:$R$2700,4,0)</f>
        <v>2227.4666999999999</v>
      </c>
      <c r="D16" s="65">
        <f>VLOOKUP($A16,'Return Data'!$B$7:$R$2700,5,0)</f>
        <v>3.5331999999999999</v>
      </c>
      <c r="E16" s="66">
        <f t="shared" si="12"/>
        <v>4</v>
      </c>
      <c r="F16" s="65">
        <f>VLOOKUP($A16,'Return Data'!$B$7:$R$2700,6,0)</f>
        <v>3.1600999999999999</v>
      </c>
      <c r="G16" s="66">
        <f t="shared" si="13"/>
        <v>2</v>
      </c>
      <c r="H16" s="65">
        <f>VLOOKUP($A16,'Return Data'!$B$7:$R$2700,7,0)</f>
        <v>2.8677999999999999</v>
      </c>
      <c r="I16" s="66">
        <f t="shared" si="14"/>
        <v>14</v>
      </c>
      <c r="J16" s="65">
        <f>VLOOKUP($A16,'Return Data'!$B$7:$R$2700,8,0)</f>
        <v>2.7490999999999999</v>
      </c>
      <c r="K16" s="66">
        <f t="shared" si="15"/>
        <v>7</v>
      </c>
      <c r="L16" s="65">
        <f>VLOOKUP($A16,'Return Data'!$B$7:$R$2700,9,0)</f>
        <v>2.6907000000000001</v>
      </c>
      <c r="M16" s="66">
        <f t="shared" si="16"/>
        <v>38</v>
      </c>
      <c r="N16" s="65">
        <f>VLOOKUP($A16,'Return Data'!$B$7:$R$2700,10,0)</f>
        <v>2.9127000000000001</v>
      </c>
      <c r="O16" s="66">
        <f t="shared" si="17"/>
        <v>40</v>
      </c>
      <c r="P16" s="65">
        <f>VLOOKUP($A16,'Return Data'!$B$7:$R$2700,11,0)</f>
        <v>3.0158999999999998</v>
      </c>
      <c r="Q16" s="66">
        <f t="shared" si="18"/>
        <v>38</v>
      </c>
      <c r="R16" s="65">
        <f>VLOOKUP($A16,'Return Data'!$B$7:$R$2700,12,0)</f>
        <v>3.4171</v>
      </c>
      <c r="S16" s="66">
        <f t="shared" si="19"/>
        <v>35</v>
      </c>
      <c r="T16" s="65">
        <f>VLOOKUP($A16,'Return Data'!$B$7:$R$2700,13,0)</f>
        <v>3.8121999999999998</v>
      </c>
      <c r="U16" s="66">
        <f t="shared" si="20"/>
        <v>33</v>
      </c>
      <c r="V16" s="65">
        <f>VLOOKUP($A16,'Return Data'!$B$7:$R$2700,17,0)</f>
        <v>5.1471</v>
      </c>
      <c r="W16" s="66">
        <f t="shared" si="21"/>
        <v>31</v>
      </c>
      <c r="X16" s="65">
        <f>VLOOKUP($A16,'Return Data'!$B$7:$R$2700,14,0)</f>
        <v>5.9161999999999999</v>
      </c>
      <c r="Y16" s="66">
        <f t="shared" si="22"/>
        <v>29</v>
      </c>
      <c r="Z16" s="65">
        <f>VLOOKUP($A16,'Return Data'!$B$7:$R$2700,16,0)</f>
        <v>7.4736000000000002</v>
      </c>
      <c r="AA16" s="67">
        <f t="shared" si="23"/>
        <v>17</v>
      </c>
    </row>
    <row r="17" spans="1:27" x14ac:dyDescent="0.3">
      <c r="A17" s="63" t="s">
        <v>127</v>
      </c>
      <c r="B17" s="64">
        <f>VLOOKUP($A17,'Return Data'!$B$7:$R$2700,3,0)</f>
        <v>44174</v>
      </c>
      <c r="C17" s="65">
        <f>VLOOKUP($A17,'Return Data'!$B$7:$R$2700,4,0)</f>
        <v>3061.8951000000002</v>
      </c>
      <c r="D17" s="65">
        <f>VLOOKUP($A17,'Return Data'!$B$7:$R$2700,5,0)</f>
        <v>2.5512000000000001</v>
      </c>
      <c r="E17" s="66">
        <f t="shared" si="12"/>
        <v>23</v>
      </c>
      <c r="F17" s="65">
        <f>VLOOKUP($A17,'Return Data'!$B$7:$R$2700,6,0)</f>
        <v>2.7869000000000002</v>
      </c>
      <c r="G17" s="66">
        <f t="shared" si="13"/>
        <v>9</v>
      </c>
      <c r="H17" s="65">
        <f>VLOOKUP($A17,'Return Data'!$B$7:$R$2700,7,0)</f>
        <v>2.8742999999999999</v>
      </c>
      <c r="I17" s="66">
        <f t="shared" si="14"/>
        <v>13</v>
      </c>
      <c r="J17" s="65">
        <f>VLOOKUP($A17,'Return Data'!$B$7:$R$2700,8,0)</f>
        <v>2.7122999999999999</v>
      </c>
      <c r="K17" s="66">
        <f t="shared" si="15"/>
        <v>10</v>
      </c>
      <c r="L17" s="65">
        <f>VLOOKUP($A17,'Return Data'!$B$7:$R$2700,9,0)</f>
        <v>2.9390999999999998</v>
      </c>
      <c r="M17" s="66">
        <f t="shared" si="16"/>
        <v>15</v>
      </c>
      <c r="N17" s="65">
        <f>VLOOKUP($A17,'Return Data'!$B$7:$R$2700,10,0)</f>
        <v>3.1901999999999999</v>
      </c>
      <c r="O17" s="66">
        <f t="shared" si="17"/>
        <v>21</v>
      </c>
      <c r="P17" s="65">
        <f>VLOOKUP($A17,'Return Data'!$B$7:$R$2700,11,0)</f>
        <v>3.2677999999999998</v>
      </c>
      <c r="Q17" s="66">
        <f t="shared" si="18"/>
        <v>26</v>
      </c>
      <c r="R17" s="65">
        <f>VLOOKUP($A17,'Return Data'!$B$7:$R$2700,12,0)</f>
        <v>4.1658999999999997</v>
      </c>
      <c r="S17" s="66">
        <f t="shared" si="19"/>
        <v>8</v>
      </c>
      <c r="T17" s="65">
        <f>VLOOKUP($A17,'Return Data'!$B$7:$R$2700,13,0)</f>
        <v>4.5491999999999999</v>
      </c>
      <c r="U17" s="66">
        <f t="shared" si="20"/>
        <v>3</v>
      </c>
      <c r="V17" s="65">
        <f>VLOOKUP($A17,'Return Data'!$B$7:$R$2700,17,0)</f>
        <v>5.8049999999999997</v>
      </c>
      <c r="W17" s="66">
        <f t="shared" si="21"/>
        <v>2</v>
      </c>
      <c r="X17" s="65">
        <f>VLOOKUP($A17,'Return Data'!$B$7:$R$2700,14,0)</f>
        <v>6.3554000000000004</v>
      </c>
      <c r="Y17" s="66">
        <f t="shared" si="22"/>
        <v>2</v>
      </c>
      <c r="Z17" s="65">
        <f>VLOOKUP($A17,'Return Data'!$B$7:$R$2700,16,0)</f>
        <v>7.6113</v>
      </c>
      <c r="AA17" s="67">
        <f t="shared" si="23"/>
        <v>2</v>
      </c>
    </row>
    <row r="18" spans="1:27" x14ac:dyDescent="0.3">
      <c r="A18" s="63" t="s">
        <v>128</v>
      </c>
      <c r="B18" s="64">
        <f>VLOOKUP($A18,'Return Data'!$B$7:$R$2700,3,0)</f>
        <v>44174</v>
      </c>
      <c r="C18" s="65">
        <f>VLOOKUP($A18,'Return Data'!$B$7:$R$2700,4,0)</f>
        <v>4007.1428999999998</v>
      </c>
      <c r="D18" s="65">
        <f>VLOOKUP($A18,'Return Data'!$B$7:$R$2700,5,0)</f>
        <v>2.7136999999999998</v>
      </c>
      <c r="E18" s="66">
        <f t="shared" si="12"/>
        <v>17</v>
      </c>
      <c r="F18" s="65">
        <f>VLOOKUP($A18,'Return Data'!$B$7:$R$2700,6,0)</f>
        <v>2.0817000000000001</v>
      </c>
      <c r="G18" s="66">
        <f t="shared" si="13"/>
        <v>40</v>
      </c>
      <c r="H18" s="65">
        <f>VLOOKUP($A18,'Return Data'!$B$7:$R$2700,7,0)</f>
        <v>2.7134999999999998</v>
      </c>
      <c r="I18" s="66">
        <f t="shared" si="14"/>
        <v>35</v>
      </c>
      <c r="J18" s="65">
        <f>VLOOKUP($A18,'Return Data'!$B$7:$R$2700,8,0)</f>
        <v>2.2974000000000001</v>
      </c>
      <c r="K18" s="66">
        <f t="shared" si="15"/>
        <v>39</v>
      </c>
      <c r="L18" s="65">
        <f>VLOOKUP($A18,'Return Data'!$B$7:$R$2700,9,0)</f>
        <v>2.8315999999999999</v>
      </c>
      <c r="M18" s="66">
        <f t="shared" si="16"/>
        <v>31</v>
      </c>
      <c r="N18" s="65">
        <f>VLOOKUP($A18,'Return Data'!$B$7:$R$2700,10,0)</f>
        <v>3.1387999999999998</v>
      </c>
      <c r="O18" s="66">
        <f t="shared" si="17"/>
        <v>28</v>
      </c>
      <c r="P18" s="65">
        <f>VLOOKUP($A18,'Return Data'!$B$7:$R$2700,11,0)</f>
        <v>3.2852000000000001</v>
      </c>
      <c r="Q18" s="66">
        <f t="shared" si="18"/>
        <v>22</v>
      </c>
      <c r="R18" s="65">
        <f>VLOOKUP($A18,'Return Data'!$B$7:$R$2700,12,0)</f>
        <v>3.9689999999999999</v>
      </c>
      <c r="S18" s="66">
        <f t="shared" si="19"/>
        <v>22</v>
      </c>
      <c r="T18" s="65">
        <f>VLOOKUP($A18,'Return Data'!$B$7:$R$2700,13,0)</f>
        <v>4.3211000000000004</v>
      </c>
      <c r="U18" s="66">
        <f t="shared" si="20"/>
        <v>22</v>
      </c>
      <c r="V18" s="65">
        <f>VLOOKUP($A18,'Return Data'!$B$7:$R$2700,17,0)</f>
        <v>5.5346000000000002</v>
      </c>
      <c r="W18" s="66">
        <f t="shared" si="21"/>
        <v>23</v>
      </c>
      <c r="X18" s="65">
        <f>VLOOKUP($A18,'Return Data'!$B$7:$R$2700,14,0)</f>
        <v>6.1120999999999999</v>
      </c>
      <c r="Y18" s="66">
        <f t="shared" si="22"/>
        <v>25</v>
      </c>
      <c r="Z18" s="65">
        <f>VLOOKUP($A18,'Return Data'!$B$7:$R$2700,16,0)</f>
        <v>7.4433999999999996</v>
      </c>
      <c r="AA18" s="67">
        <f t="shared" si="23"/>
        <v>23</v>
      </c>
    </row>
    <row r="19" spans="1:27" x14ac:dyDescent="0.3">
      <c r="A19" s="63" t="s">
        <v>129</v>
      </c>
      <c r="B19" s="64">
        <f>VLOOKUP($A19,'Return Data'!$B$7:$R$2700,3,0)</f>
        <v>44174</v>
      </c>
      <c r="C19" s="65">
        <f>VLOOKUP($A19,'Return Data'!$B$7:$R$2700,4,0)</f>
        <v>2028.856</v>
      </c>
      <c r="D19" s="65">
        <f>VLOOKUP($A19,'Return Data'!$B$7:$R$2700,5,0)</f>
        <v>2.4882</v>
      </c>
      <c r="E19" s="66">
        <f t="shared" si="12"/>
        <v>27</v>
      </c>
      <c r="F19" s="65">
        <f>VLOOKUP($A19,'Return Data'!$B$7:$R$2700,6,0)</f>
        <v>2.4262000000000001</v>
      </c>
      <c r="G19" s="66">
        <f t="shared" si="13"/>
        <v>30</v>
      </c>
      <c r="H19" s="65">
        <f>VLOOKUP($A19,'Return Data'!$B$7:$R$2700,7,0)</f>
        <v>2.7469999999999999</v>
      </c>
      <c r="I19" s="66">
        <f t="shared" si="14"/>
        <v>34</v>
      </c>
      <c r="J19" s="65">
        <f>VLOOKUP($A19,'Return Data'!$B$7:$R$2700,8,0)</f>
        <v>2.5093999999999999</v>
      </c>
      <c r="K19" s="66">
        <f t="shared" si="15"/>
        <v>26</v>
      </c>
      <c r="L19" s="65">
        <f>VLOOKUP($A19,'Return Data'!$B$7:$R$2700,9,0)</f>
        <v>2.8132000000000001</v>
      </c>
      <c r="M19" s="66">
        <f t="shared" si="16"/>
        <v>33</v>
      </c>
      <c r="N19" s="65">
        <f>VLOOKUP($A19,'Return Data'!$B$7:$R$2700,10,0)</f>
        <v>3.1671999999999998</v>
      </c>
      <c r="O19" s="66">
        <f t="shared" si="17"/>
        <v>25</v>
      </c>
      <c r="P19" s="65">
        <f>VLOOKUP($A19,'Return Data'!$B$7:$R$2700,11,0)</f>
        <v>3.3159000000000001</v>
      </c>
      <c r="Q19" s="66">
        <f t="shared" si="18"/>
        <v>19</v>
      </c>
      <c r="R19" s="65">
        <f>VLOOKUP($A19,'Return Data'!$B$7:$R$2700,12,0)</f>
        <v>3.8178999999999998</v>
      </c>
      <c r="S19" s="66">
        <f t="shared" si="19"/>
        <v>27</v>
      </c>
      <c r="T19" s="65">
        <f>VLOOKUP($A19,'Return Data'!$B$7:$R$2700,13,0)</f>
        <v>4.2343999999999999</v>
      </c>
      <c r="U19" s="66">
        <f t="shared" si="20"/>
        <v>26</v>
      </c>
      <c r="V19" s="65">
        <f>VLOOKUP($A19,'Return Data'!$B$7:$R$2700,17,0)</f>
        <v>5.5461999999999998</v>
      </c>
      <c r="W19" s="66">
        <f t="shared" si="21"/>
        <v>19</v>
      </c>
      <c r="X19" s="65">
        <f>VLOOKUP($A19,'Return Data'!$B$7:$R$2700,14,0)</f>
        <v>6.1757999999999997</v>
      </c>
      <c r="Y19" s="66">
        <f t="shared" si="22"/>
        <v>19</v>
      </c>
      <c r="Z19" s="65">
        <f>VLOOKUP($A19,'Return Data'!$B$7:$R$2700,16,0)</f>
        <v>7.46</v>
      </c>
      <c r="AA19" s="67">
        <f t="shared" si="23"/>
        <v>22</v>
      </c>
    </row>
    <row r="20" spans="1:27" x14ac:dyDescent="0.3">
      <c r="A20" s="63" t="s">
        <v>130</v>
      </c>
      <c r="B20" s="64">
        <f>VLOOKUP($A20,'Return Data'!$B$7:$R$2700,3,0)</f>
        <v>44174</v>
      </c>
      <c r="C20" s="65">
        <f>VLOOKUP($A20,'Return Data'!$B$7:$R$2700,4,0)</f>
        <v>301.76150000000001</v>
      </c>
      <c r="D20" s="65">
        <f>VLOOKUP($A20,'Return Data'!$B$7:$R$2700,5,0)</f>
        <v>3.2176999999999998</v>
      </c>
      <c r="E20" s="66">
        <f t="shared" si="12"/>
        <v>7</v>
      </c>
      <c r="F20" s="65">
        <f>VLOOKUP($A20,'Return Data'!$B$7:$R$2700,6,0)</f>
        <v>2.4882</v>
      </c>
      <c r="G20" s="66">
        <f t="shared" si="13"/>
        <v>28</v>
      </c>
      <c r="H20" s="65">
        <f>VLOOKUP($A20,'Return Data'!$B$7:$R$2700,7,0)</f>
        <v>2.8371</v>
      </c>
      <c r="I20" s="66">
        <f t="shared" si="14"/>
        <v>19</v>
      </c>
      <c r="J20" s="65">
        <f>VLOOKUP($A20,'Return Data'!$B$7:$R$2700,8,0)</f>
        <v>2.5278</v>
      </c>
      <c r="K20" s="66">
        <f t="shared" si="15"/>
        <v>23</v>
      </c>
      <c r="L20" s="65">
        <f>VLOOKUP($A20,'Return Data'!$B$7:$R$2700,9,0)</f>
        <v>3.0516999999999999</v>
      </c>
      <c r="M20" s="66">
        <f t="shared" si="16"/>
        <v>5</v>
      </c>
      <c r="N20" s="65">
        <f>VLOOKUP($A20,'Return Data'!$B$7:$R$2700,10,0)</f>
        <v>3.2473999999999998</v>
      </c>
      <c r="O20" s="66">
        <f t="shared" si="17"/>
        <v>9</v>
      </c>
      <c r="P20" s="65">
        <f>VLOOKUP($A20,'Return Data'!$B$7:$R$2700,11,0)</f>
        <v>3.4441999999999999</v>
      </c>
      <c r="Q20" s="66">
        <f t="shared" si="18"/>
        <v>5</v>
      </c>
      <c r="R20" s="65">
        <f>VLOOKUP($A20,'Return Data'!$B$7:$R$2700,12,0)</f>
        <v>4.1938000000000004</v>
      </c>
      <c r="S20" s="66">
        <f t="shared" si="19"/>
        <v>5</v>
      </c>
      <c r="T20" s="65">
        <f>VLOOKUP($A20,'Return Data'!$B$7:$R$2700,13,0)</f>
        <v>4.5082000000000004</v>
      </c>
      <c r="U20" s="66">
        <f t="shared" si="20"/>
        <v>9</v>
      </c>
      <c r="V20" s="65">
        <f>VLOOKUP($A20,'Return Data'!$B$7:$R$2700,17,0)</f>
        <v>5.6529999999999996</v>
      </c>
      <c r="W20" s="66">
        <f t="shared" si="21"/>
        <v>11</v>
      </c>
      <c r="X20" s="65">
        <f>VLOOKUP($A20,'Return Data'!$B$7:$R$2700,14,0)</f>
        <v>6.2332999999999998</v>
      </c>
      <c r="Y20" s="66">
        <f t="shared" si="22"/>
        <v>14</v>
      </c>
      <c r="Z20" s="65">
        <f>VLOOKUP($A20,'Return Data'!$B$7:$R$2700,16,0)</f>
        <v>7.5004</v>
      </c>
      <c r="AA20" s="67">
        <f t="shared" si="23"/>
        <v>12</v>
      </c>
    </row>
    <row r="21" spans="1:27" x14ac:dyDescent="0.3">
      <c r="A21" s="63" t="s">
        <v>131</v>
      </c>
      <c r="B21" s="64">
        <f>VLOOKUP($A21,'Return Data'!$B$7:$R$2700,3,0)</f>
        <v>44174</v>
      </c>
      <c r="C21" s="65">
        <f>VLOOKUP($A21,'Return Data'!$B$7:$R$2700,4,0)</f>
        <v>2190.9195</v>
      </c>
      <c r="D21" s="65">
        <f>VLOOKUP($A21,'Return Data'!$B$7:$R$2700,5,0)</f>
        <v>2.5074999999999998</v>
      </c>
      <c r="E21" s="66">
        <f t="shared" si="12"/>
        <v>26</v>
      </c>
      <c r="F21" s="65">
        <f>VLOOKUP($A21,'Return Data'!$B$7:$R$2700,6,0)</f>
        <v>2.6766999999999999</v>
      </c>
      <c r="G21" s="66">
        <f t="shared" si="13"/>
        <v>15</v>
      </c>
      <c r="H21" s="65">
        <f>VLOOKUP($A21,'Return Data'!$B$7:$R$2700,7,0)</f>
        <v>2.9584999999999999</v>
      </c>
      <c r="I21" s="66">
        <f t="shared" si="14"/>
        <v>7</v>
      </c>
      <c r="J21" s="65">
        <f>VLOOKUP($A21,'Return Data'!$B$7:$R$2700,8,0)</f>
        <v>2.7488999999999999</v>
      </c>
      <c r="K21" s="66">
        <f t="shared" si="15"/>
        <v>8</v>
      </c>
      <c r="L21" s="65">
        <f>VLOOKUP($A21,'Return Data'!$B$7:$R$2700,9,0)</f>
        <v>3.0956999999999999</v>
      </c>
      <c r="M21" s="66">
        <f t="shared" si="16"/>
        <v>3</v>
      </c>
      <c r="N21" s="65">
        <f>VLOOKUP($A21,'Return Data'!$B$7:$R$2700,10,0)</f>
        <v>3.3812000000000002</v>
      </c>
      <c r="O21" s="66">
        <f t="shared" si="17"/>
        <v>2</v>
      </c>
      <c r="P21" s="65">
        <f>VLOOKUP($A21,'Return Data'!$B$7:$R$2700,11,0)</f>
        <v>3.6067</v>
      </c>
      <c r="Q21" s="66">
        <f t="shared" si="18"/>
        <v>2</v>
      </c>
      <c r="R21" s="65">
        <f>VLOOKUP($A21,'Return Data'!$B$7:$R$2700,12,0)</f>
        <v>4.3802000000000003</v>
      </c>
      <c r="S21" s="66">
        <f t="shared" si="19"/>
        <v>2</v>
      </c>
      <c r="T21" s="65">
        <f>VLOOKUP($A21,'Return Data'!$B$7:$R$2700,13,0)</f>
        <v>4.6688999999999998</v>
      </c>
      <c r="U21" s="66">
        <f t="shared" si="20"/>
        <v>2</v>
      </c>
      <c r="V21" s="65">
        <f>VLOOKUP($A21,'Return Data'!$B$7:$R$2700,17,0)</f>
        <v>5.7721999999999998</v>
      </c>
      <c r="W21" s="66">
        <f t="shared" si="21"/>
        <v>3</v>
      </c>
      <c r="X21" s="65">
        <f>VLOOKUP($A21,'Return Data'!$B$7:$R$2700,14,0)</f>
        <v>6.3445</v>
      </c>
      <c r="Y21" s="66">
        <f t="shared" si="22"/>
        <v>3</v>
      </c>
      <c r="Z21" s="65">
        <f>VLOOKUP($A21,'Return Data'!$B$7:$R$2700,16,0)</f>
        <v>7.5069999999999997</v>
      </c>
      <c r="AA21" s="67">
        <f t="shared" si="23"/>
        <v>10</v>
      </c>
    </row>
    <row r="22" spans="1:27" x14ac:dyDescent="0.3">
      <c r="A22" s="63" t="s">
        <v>132</v>
      </c>
      <c r="B22" s="64">
        <f>VLOOKUP($A22,'Return Data'!$B$7:$R$2700,3,0)</f>
        <v>44174</v>
      </c>
      <c r="C22" s="65">
        <f>VLOOKUP($A22,'Return Data'!$B$7:$R$2700,4,0)</f>
        <v>2462.375</v>
      </c>
      <c r="D22" s="65">
        <f>VLOOKUP($A22,'Return Data'!$B$7:$R$2700,5,0)</f>
        <v>2.6772</v>
      </c>
      <c r="E22" s="66">
        <f t="shared" si="12"/>
        <v>19</v>
      </c>
      <c r="F22" s="65">
        <f>VLOOKUP($A22,'Return Data'!$B$7:$R$2700,6,0)</f>
        <v>2.7587000000000002</v>
      </c>
      <c r="G22" s="66">
        <f t="shared" si="13"/>
        <v>12</v>
      </c>
      <c r="H22" s="65">
        <f>VLOOKUP($A22,'Return Data'!$B$7:$R$2700,7,0)</f>
        <v>2.8748999999999998</v>
      </c>
      <c r="I22" s="66">
        <f t="shared" si="14"/>
        <v>12</v>
      </c>
      <c r="J22" s="65">
        <f>VLOOKUP($A22,'Return Data'!$B$7:$R$2700,8,0)</f>
        <v>2.5998000000000001</v>
      </c>
      <c r="K22" s="66">
        <f t="shared" si="15"/>
        <v>15</v>
      </c>
      <c r="L22" s="65">
        <f>VLOOKUP($A22,'Return Data'!$B$7:$R$2700,9,0)</f>
        <v>2.8845999999999998</v>
      </c>
      <c r="M22" s="66">
        <f t="shared" si="16"/>
        <v>27</v>
      </c>
      <c r="N22" s="65">
        <f>VLOOKUP($A22,'Return Data'!$B$7:$R$2700,10,0)</f>
        <v>3.1456</v>
      </c>
      <c r="O22" s="66">
        <f t="shared" si="17"/>
        <v>26</v>
      </c>
      <c r="P22" s="65">
        <f>VLOOKUP($A22,'Return Data'!$B$7:$R$2700,11,0)</f>
        <v>3.2334999999999998</v>
      </c>
      <c r="Q22" s="66">
        <f t="shared" si="18"/>
        <v>28</v>
      </c>
      <c r="R22" s="65">
        <f>VLOOKUP($A22,'Return Data'!$B$7:$R$2700,12,0)</f>
        <v>3.8319000000000001</v>
      </c>
      <c r="S22" s="66">
        <f t="shared" si="19"/>
        <v>26</v>
      </c>
      <c r="T22" s="65">
        <f>VLOOKUP($A22,'Return Data'!$B$7:$R$2700,13,0)</f>
        <v>4.2039</v>
      </c>
      <c r="U22" s="66">
        <f t="shared" si="20"/>
        <v>27</v>
      </c>
      <c r="V22" s="65">
        <f>VLOOKUP($A22,'Return Data'!$B$7:$R$2700,17,0)</f>
        <v>5.3529</v>
      </c>
      <c r="W22" s="66">
        <f t="shared" si="21"/>
        <v>29</v>
      </c>
      <c r="X22" s="65">
        <f>VLOOKUP($A22,'Return Data'!$B$7:$R$2700,14,0)</f>
        <v>6.0228999999999999</v>
      </c>
      <c r="Y22" s="66">
        <f t="shared" si="22"/>
        <v>28</v>
      </c>
      <c r="Z22" s="65">
        <f>VLOOKUP($A22,'Return Data'!$B$7:$R$2700,16,0)</f>
        <v>7.3992000000000004</v>
      </c>
      <c r="AA22" s="67">
        <f t="shared" si="23"/>
        <v>27</v>
      </c>
    </row>
    <row r="23" spans="1:27" x14ac:dyDescent="0.3">
      <c r="A23" s="63" t="s">
        <v>133</v>
      </c>
      <c r="B23" s="64">
        <f>VLOOKUP($A23,'Return Data'!$B$7:$R$2700,3,0)</f>
        <v>44174</v>
      </c>
      <c r="C23" s="65">
        <f>VLOOKUP($A23,'Return Data'!$B$7:$R$2700,4,0)</f>
        <v>1576.4368999999999</v>
      </c>
      <c r="D23" s="65">
        <f>VLOOKUP($A23,'Return Data'!$B$7:$R$2700,5,0)</f>
        <v>3.3552</v>
      </c>
      <c r="E23" s="66">
        <f t="shared" si="12"/>
        <v>5</v>
      </c>
      <c r="F23" s="65">
        <f>VLOOKUP($A23,'Return Data'!$B$7:$R$2700,6,0)</f>
        <v>2.2061999999999999</v>
      </c>
      <c r="G23" s="66">
        <f t="shared" si="13"/>
        <v>38</v>
      </c>
      <c r="H23" s="65">
        <f>VLOOKUP($A23,'Return Data'!$B$7:$R$2700,7,0)</f>
        <v>2.6074000000000002</v>
      </c>
      <c r="I23" s="66">
        <f t="shared" si="14"/>
        <v>40</v>
      </c>
      <c r="J23" s="65">
        <f>VLOOKUP($A23,'Return Data'!$B$7:$R$2700,8,0)</f>
        <v>2.1821999999999999</v>
      </c>
      <c r="K23" s="66">
        <f t="shared" si="15"/>
        <v>40</v>
      </c>
      <c r="L23" s="65">
        <f>VLOOKUP($A23,'Return Data'!$B$7:$R$2700,9,0)</f>
        <v>2.4826000000000001</v>
      </c>
      <c r="M23" s="66">
        <f t="shared" si="16"/>
        <v>41</v>
      </c>
      <c r="N23" s="65">
        <f>VLOOKUP($A23,'Return Data'!$B$7:$R$2700,10,0)</f>
        <v>2.7526000000000002</v>
      </c>
      <c r="O23" s="66">
        <f t="shared" si="17"/>
        <v>41</v>
      </c>
      <c r="P23" s="65">
        <f>VLOOKUP($A23,'Return Data'!$B$7:$R$2700,11,0)</f>
        <v>2.9116</v>
      </c>
      <c r="Q23" s="66">
        <f t="shared" si="18"/>
        <v>41</v>
      </c>
      <c r="R23" s="65">
        <f>VLOOKUP($A23,'Return Data'!$B$7:$R$2700,12,0)</f>
        <v>3.1602999999999999</v>
      </c>
      <c r="S23" s="66">
        <f t="shared" si="19"/>
        <v>41</v>
      </c>
      <c r="T23" s="65">
        <f>VLOOKUP($A23,'Return Data'!$B$7:$R$2700,13,0)</f>
        <v>3.5891999999999999</v>
      </c>
      <c r="U23" s="66">
        <f t="shared" si="20"/>
        <v>37</v>
      </c>
      <c r="V23" s="65">
        <f>VLOOKUP($A23,'Return Data'!$B$7:$R$2700,17,0)</f>
        <v>4.8376000000000001</v>
      </c>
      <c r="W23" s="66">
        <f t="shared" si="21"/>
        <v>35</v>
      </c>
      <c r="X23" s="65">
        <f>VLOOKUP($A23,'Return Data'!$B$7:$R$2700,14,0)</f>
        <v>5.5041000000000002</v>
      </c>
      <c r="Y23" s="66">
        <f t="shared" si="22"/>
        <v>31</v>
      </c>
      <c r="Z23" s="65">
        <f>VLOOKUP($A23,'Return Data'!$B$7:$R$2700,16,0)</f>
        <v>6.6398000000000001</v>
      </c>
      <c r="AA23" s="67">
        <f t="shared" si="23"/>
        <v>32</v>
      </c>
    </row>
    <row r="24" spans="1:27" x14ac:dyDescent="0.3">
      <c r="A24" s="63" t="s">
        <v>134</v>
      </c>
      <c r="B24" s="64">
        <f>VLOOKUP($A24,'Return Data'!$B$7:$R$2700,3,0)</f>
        <v>44174</v>
      </c>
      <c r="C24" s="65">
        <f>VLOOKUP($A24,'Return Data'!$B$7:$R$2700,4,0)</f>
        <v>1984.6225999999999</v>
      </c>
      <c r="D24" s="65">
        <f>VLOOKUP($A24,'Return Data'!$B$7:$R$2700,5,0)</f>
        <v>2.1354000000000002</v>
      </c>
      <c r="E24" s="66">
        <f t="shared" si="12"/>
        <v>38</v>
      </c>
      <c r="F24" s="65">
        <f>VLOOKUP($A24,'Return Data'!$B$7:$R$2700,6,0)</f>
        <v>2.6091000000000002</v>
      </c>
      <c r="G24" s="66">
        <f t="shared" si="13"/>
        <v>21</v>
      </c>
      <c r="H24" s="65">
        <f>VLOOKUP($A24,'Return Data'!$B$7:$R$2700,7,0)</f>
        <v>2.7707000000000002</v>
      </c>
      <c r="I24" s="66">
        <f t="shared" si="14"/>
        <v>29</v>
      </c>
      <c r="J24" s="65">
        <f>VLOOKUP($A24,'Return Data'!$B$7:$R$2700,8,0)</f>
        <v>2.4649000000000001</v>
      </c>
      <c r="K24" s="66">
        <f t="shared" si="15"/>
        <v>34</v>
      </c>
      <c r="L24" s="65">
        <f>VLOOKUP($A24,'Return Data'!$B$7:$R$2700,9,0)</f>
        <v>2.7867000000000002</v>
      </c>
      <c r="M24" s="66">
        <f t="shared" si="16"/>
        <v>35</v>
      </c>
      <c r="N24" s="65">
        <f>VLOOKUP($A24,'Return Data'!$B$7:$R$2700,10,0)</f>
        <v>3.0670000000000002</v>
      </c>
      <c r="O24" s="66">
        <f t="shared" si="17"/>
        <v>34</v>
      </c>
      <c r="P24" s="65">
        <f>VLOOKUP($A24,'Return Data'!$B$7:$R$2700,11,0)</f>
        <v>3.0933000000000002</v>
      </c>
      <c r="Q24" s="66">
        <f t="shared" si="18"/>
        <v>34</v>
      </c>
      <c r="R24" s="65">
        <f>VLOOKUP($A24,'Return Data'!$B$7:$R$2700,12,0)</f>
        <v>3.6293000000000002</v>
      </c>
      <c r="S24" s="66">
        <f t="shared" si="19"/>
        <v>30</v>
      </c>
      <c r="T24" s="65">
        <f>VLOOKUP($A24,'Return Data'!$B$7:$R$2700,13,0)</f>
        <v>4.0918999999999999</v>
      </c>
      <c r="U24" s="66">
        <f t="shared" si="20"/>
        <v>29</v>
      </c>
      <c r="V24" s="65">
        <f>VLOOKUP($A24,'Return Data'!$B$7:$R$2700,17,0)</f>
        <v>5.4366000000000003</v>
      </c>
      <c r="W24" s="66">
        <f t="shared" si="21"/>
        <v>28</v>
      </c>
      <c r="X24" s="65">
        <f>VLOOKUP($A24,'Return Data'!$B$7:$R$2700,14,0)</f>
        <v>6.0738000000000003</v>
      </c>
      <c r="Y24" s="66">
        <f t="shared" si="22"/>
        <v>27</v>
      </c>
      <c r="Z24" s="65">
        <f>VLOOKUP($A24,'Return Data'!$B$7:$R$2700,16,0)</f>
        <v>7.5008999999999997</v>
      </c>
      <c r="AA24" s="67">
        <f t="shared" si="23"/>
        <v>11</v>
      </c>
    </row>
    <row r="25" spans="1:27" x14ac:dyDescent="0.3">
      <c r="A25" s="63" t="s">
        <v>135</v>
      </c>
      <c r="B25" s="64">
        <f>VLOOKUP($A25,'Return Data'!$B$7:$R$2700,3,0)</f>
        <v>44174</v>
      </c>
      <c r="C25" s="65">
        <f>VLOOKUP($A25,'Return Data'!$B$7:$R$2700,4,0)</f>
        <v>1978.2707</v>
      </c>
      <c r="D25" s="65">
        <f>VLOOKUP($A25,'Return Data'!$B$7:$R$2700,5,0)</f>
        <v>2.7751999999999999</v>
      </c>
      <c r="E25" s="66">
        <f t="shared" si="12"/>
        <v>14</v>
      </c>
      <c r="F25" s="65">
        <f>VLOOKUP($A25,'Return Data'!$B$7:$R$2700,6,0)</f>
        <v>2.7755999999999998</v>
      </c>
      <c r="G25" s="66">
        <f t="shared" si="13"/>
        <v>10</v>
      </c>
      <c r="H25" s="65">
        <f>VLOOKUP($A25,'Return Data'!$B$7:$R$2700,7,0)</f>
        <v>1.9825999999999999</v>
      </c>
      <c r="I25" s="66">
        <f t="shared" si="14"/>
        <v>42</v>
      </c>
      <c r="J25" s="65">
        <f>VLOOKUP($A25,'Return Data'!$B$7:$R$2700,8,0)</f>
        <v>1.1897</v>
      </c>
      <c r="K25" s="66">
        <f t="shared" si="15"/>
        <v>42</v>
      </c>
      <c r="L25" s="65">
        <f>VLOOKUP($A25,'Return Data'!$B$7:$R$2700,9,0)</f>
        <v>1.6206</v>
      </c>
      <c r="M25" s="66">
        <f t="shared" si="16"/>
        <v>42</v>
      </c>
      <c r="N25" s="65">
        <f>VLOOKUP($A25,'Return Data'!$B$7:$R$2700,10,0)</f>
        <v>2.5158</v>
      </c>
      <c r="O25" s="66">
        <f t="shared" si="17"/>
        <v>42</v>
      </c>
      <c r="P25" s="65">
        <f>VLOOKUP($A25,'Return Data'!$B$7:$R$2700,11,0)</f>
        <v>2.5567000000000002</v>
      </c>
      <c r="Q25" s="66">
        <f t="shared" ref="Q25:Q28" si="24">RANK(P25,P$8:P$50,0)</f>
        <v>42</v>
      </c>
      <c r="R25" s="65">
        <f>VLOOKUP($A25,'Return Data'!$B$7:$R$2700,12,0)</f>
        <v>3.2136999999999998</v>
      </c>
      <c r="S25" s="66">
        <f t="shared" ref="S25:S28" si="25">RANK(R25,R$8:R$50,0)</f>
        <v>40</v>
      </c>
      <c r="T25" s="65"/>
      <c r="U25" s="66"/>
      <c r="V25" s="65"/>
      <c r="W25" s="66"/>
      <c r="X25" s="65"/>
      <c r="Y25" s="66"/>
      <c r="Z25" s="65">
        <f>VLOOKUP($A25,'Return Data'!$B$7:$R$2700,16,0)</f>
        <v>3.5405000000000002</v>
      </c>
      <c r="AA25" s="67">
        <f t="shared" si="23"/>
        <v>42</v>
      </c>
    </row>
    <row r="26" spans="1:27" x14ac:dyDescent="0.3">
      <c r="A26" s="63" t="s">
        <v>136</v>
      </c>
      <c r="B26" s="64">
        <f>VLOOKUP($A26,'Return Data'!$B$7:$R$2700,3,0)</f>
        <v>44174</v>
      </c>
      <c r="C26" s="65">
        <f>VLOOKUP($A26,'Return Data'!$B$7:$R$2700,4,0)</f>
        <v>1985.0336</v>
      </c>
      <c r="D26" s="65">
        <f>VLOOKUP($A26,'Return Data'!$B$7:$R$2700,5,0)</f>
        <v>1.9785999999999999</v>
      </c>
      <c r="E26" s="66">
        <f t="shared" si="12"/>
        <v>39</v>
      </c>
      <c r="F26" s="65">
        <f>VLOOKUP($A26,'Return Data'!$B$7:$R$2700,6,0)</f>
        <v>2.5575999999999999</v>
      </c>
      <c r="G26" s="66">
        <f t="shared" si="13"/>
        <v>24</v>
      </c>
      <c r="H26" s="65">
        <f>VLOOKUP($A26,'Return Data'!$B$7:$R$2700,7,0)</f>
        <v>2.7766999999999999</v>
      </c>
      <c r="I26" s="66">
        <f t="shared" si="14"/>
        <v>27</v>
      </c>
      <c r="J26" s="65">
        <f>VLOOKUP($A26,'Return Data'!$B$7:$R$2700,8,0)</f>
        <v>2.4771000000000001</v>
      </c>
      <c r="K26" s="66">
        <f t="shared" si="15"/>
        <v>30</v>
      </c>
      <c r="L26" s="65">
        <f>VLOOKUP($A26,'Return Data'!$B$7:$R$2700,9,0)</f>
        <v>2.7738999999999998</v>
      </c>
      <c r="M26" s="66">
        <f t="shared" si="16"/>
        <v>36</v>
      </c>
      <c r="N26" s="65">
        <f>VLOOKUP($A26,'Return Data'!$B$7:$R$2700,10,0)</f>
        <v>3.0305</v>
      </c>
      <c r="O26" s="66">
        <f t="shared" si="17"/>
        <v>36</v>
      </c>
      <c r="P26" s="65">
        <f>VLOOKUP($A26,'Return Data'!$B$7:$R$2700,11,0)</f>
        <v>3.0661999999999998</v>
      </c>
      <c r="Q26" s="66">
        <f t="shared" si="24"/>
        <v>35</v>
      </c>
      <c r="R26" s="65">
        <f>VLOOKUP($A26,'Return Data'!$B$7:$R$2700,12,0)</f>
        <v>3.6212</v>
      </c>
      <c r="S26" s="66">
        <f t="shared" si="25"/>
        <v>31</v>
      </c>
      <c r="T26" s="65"/>
      <c r="U26" s="66"/>
      <c r="V26" s="65"/>
      <c r="W26" s="66"/>
      <c r="X26" s="65"/>
      <c r="Y26" s="66"/>
      <c r="Z26" s="65">
        <f>VLOOKUP($A26,'Return Data'!$B$7:$R$2700,16,0)</f>
        <v>3.9184999999999999</v>
      </c>
      <c r="AA26" s="67">
        <f t="shared" si="23"/>
        <v>39</v>
      </c>
    </row>
    <row r="27" spans="1:27" x14ac:dyDescent="0.3">
      <c r="A27" s="63" t="s">
        <v>137</v>
      </c>
      <c r="B27" s="64">
        <f>VLOOKUP($A27,'Return Data'!$B$7:$R$2700,3,0)</f>
        <v>44174</v>
      </c>
      <c r="C27" s="65">
        <f>VLOOKUP($A27,'Return Data'!$B$7:$R$2700,4,0)</f>
        <v>1984.9929</v>
      </c>
      <c r="D27" s="65">
        <f>VLOOKUP($A27,'Return Data'!$B$7:$R$2700,5,0)</f>
        <v>2.2067000000000001</v>
      </c>
      <c r="E27" s="66">
        <f t="shared" si="12"/>
        <v>34</v>
      </c>
      <c r="F27" s="65">
        <f>VLOOKUP($A27,'Return Data'!$B$7:$R$2700,6,0)</f>
        <v>2.6356000000000002</v>
      </c>
      <c r="G27" s="66">
        <f t="shared" si="13"/>
        <v>18</v>
      </c>
      <c r="H27" s="65">
        <f>VLOOKUP($A27,'Return Data'!$B$7:$R$2700,7,0)</f>
        <v>2.7812000000000001</v>
      </c>
      <c r="I27" s="66">
        <f t="shared" si="14"/>
        <v>26</v>
      </c>
      <c r="J27" s="65">
        <f>VLOOKUP($A27,'Return Data'!$B$7:$R$2700,8,0)</f>
        <v>2.4657</v>
      </c>
      <c r="K27" s="66">
        <f t="shared" si="15"/>
        <v>33</v>
      </c>
      <c r="L27" s="65">
        <f>VLOOKUP($A27,'Return Data'!$B$7:$R$2700,9,0)</f>
        <v>2.7871000000000001</v>
      </c>
      <c r="M27" s="66">
        <f t="shared" si="16"/>
        <v>34</v>
      </c>
      <c r="N27" s="65">
        <f>VLOOKUP($A27,'Return Data'!$B$7:$R$2700,10,0)</f>
        <v>3.0684</v>
      </c>
      <c r="O27" s="66">
        <f t="shared" si="17"/>
        <v>33</v>
      </c>
      <c r="P27" s="65">
        <f>VLOOKUP($A27,'Return Data'!$B$7:$R$2700,11,0)</f>
        <v>3.0941999999999998</v>
      </c>
      <c r="Q27" s="66">
        <f t="shared" si="24"/>
        <v>33</v>
      </c>
      <c r="R27" s="65">
        <f>VLOOKUP($A27,'Return Data'!$B$7:$R$2700,12,0)</f>
        <v>3.6297999999999999</v>
      </c>
      <c r="S27" s="66">
        <f t="shared" si="25"/>
        <v>29</v>
      </c>
      <c r="T27" s="65"/>
      <c r="U27" s="66"/>
      <c r="V27" s="65"/>
      <c r="W27" s="66"/>
      <c r="X27" s="65"/>
      <c r="Y27" s="66"/>
      <c r="Z27" s="65">
        <f>VLOOKUP($A27,'Return Data'!$B$7:$R$2700,16,0)</f>
        <v>3.9182999999999999</v>
      </c>
      <c r="AA27" s="67">
        <f t="shared" si="23"/>
        <v>40</v>
      </c>
    </row>
    <row r="28" spans="1:27" x14ac:dyDescent="0.3">
      <c r="A28" s="63" t="s">
        <v>138</v>
      </c>
      <c r="B28" s="64">
        <f>VLOOKUP($A28,'Return Data'!$B$7:$R$2700,3,0)</f>
        <v>44174</v>
      </c>
      <c r="C28" s="65">
        <f>VLOOKUP($A28,'Return Data'!$B$7:$R$2700,4,0)</f>
        <v>1984.7004999999999</v>
      </c>
      <c r="D28" s="65">
        <f>VLOOKUP($A28,'Return Data'!$B$7:$R$2700,5,0)</f>
        <v>2.1425999999999998</v>
      </c>
      <c r="E28" s="66">
        <f t="shared" si="12"/>
        <v>37</v>
      </c>
      <c r="F28" s="65">
        <f>VLOOKUP($A28,'Return Data'!$B$7:$R$2700,6,0)</f>
        <v>2.6015999999999999</v>
      </c>
      <c r="G28" s="66">
        <f t="shared" si="13"/>
        <v>22</v>
      </c>
      <c r="H28" s="65">
        <f>VLOOKUP($A28,'Return Data'!$B$7:$R$2700,7,0)</f>
        <v>2.7555999999999998</v>
      </c>
      <c r="I28" s="66">
        <f t="shared" si="14"/>
        <v>32</v>
      </c>
      <c r="J28" s="65">
        <f>VLOOKUP($A28,'Return Data'!$B$7:$R$2700,8,0)</f>
        <v>2.3626999999999998</v>
      </c>
      <c r="K28" s="66">
        <f t="shared" si="15"/>
        <v>35</v>
      </c>
      <c r="L28" s="65">
        <f>VLOOKUP($A28,'Return Data'!$B$7:$R$2700,9,0)</f>
        <v>2.7654000000000001</v>
      </c>
      <c r="M28" s="66">
        <f t="shared" si="16"/>
        <v>37</v>
      </c>
      <c r="N28" s="65">
        <f>VLOOKUP($A28,'Return Data'!$B$7:$R$2700,10,0)</f>
        <v>3.0204</v>
      </c>
      <c r="O28" s="66">
        <f t="shared" si="17"/>
        <v>37</v>
      </c>
      <c r="P28" s="65">
        <f>VLOOKUP($A28,'Return Data'!$B$7:$R$2700,11,0)</f>
        <v>3.0472999999999999</v>
      </c>
      <c r="Q28" s="66">
        <f t="shared" si="24"/>
        <v>36</v>
      </c>
      <c r="R28" s="65">
        <f>VLOOKUP($A28,'Return Data'!$B$7:$R$2700,12,0)</f>
        <v>3.5901999999999998</v>
      </c>
      <c r="S28" s="66">
        <f t="shared" si="25"/>
        <v>32</v>
      </c>
      <c r="T28" s="65"/>
      <c r="U28" s="66"/>
      <c r="V28" s="65"/>
      <c r="W28" s="66"/>
      <c r="X28" s="65"/>
      <c r="Y28" s="66"/>
      <c r="Z28" s="65">
        <f>VLOOKUP($A28,'Return Data'!$B$7:$R$2700,16,0)</f>
        <v>3.8973</v>
      </c>
      <c r="AA28" s="67">
        <f t="shared" si="23"/>
        <v>41</v>
      </c>
    </row>
    <row r="29" spans="1:27" x14ac:dyDescent="0.3">
      <c r="A29" s="63" t="s">
        <v>139</v>
      </c>
      <c r="B29" s="64">
        <f>VLOOKUP($A29,'Return Data'!$B$7:$R$2700,3,0)</f>
        <v>44174</v>
      </c>
      <c r="C29" s="65">
        <f>VLOOKUP($A29,'Return Data'!$B$7:$R$2700,4,0)</f>
        <v>2798.7168000000001</v>
      </c>
      <c r="D29" s="65">
        <f>VLOOKUP($A29,'Return Data'!$B$7:$R$2700,5,0)</f>
        <v>2.1442000000000001</v>
      </c>
      <c r="E29" s="66">
        <f t="shared" si="12"/>
        <v>36</v>
      </c>
      <c r="F29" s="65">
        <f>VLOOKUP($A29,'Return Data'!$B$7:$R$2700,6,0)</f>
        <v>2.5015000000000001</v>
      </c>
      <c r="G29" s="66">
        <f t="shared" si="13"/>
        <v>27</v>
      </c>
      <c r="H29" s="65">
        <f>VLOOKUP($A29,'Return Data'!$B$7:$R$2700,7,0)</f>
        <v>2.7606999999999999</v>
      </c>
      <c r="I29" s="66">
        <f t="shared" si="14"/>
        <v>31</v>
      </c>
      <c r="J29" s="65">
        <f>VLOOKUP($A29,'Return Data'!$B$7:$R$2700,8,0)</f>
        <v>2.5129999999999999</v>
      </c>
      <c r="K29" s="66">
        <f t="shared" si="15"/>
        <v>25</v>
      </c>
      <c r="L29" s="65">
        <f>VLOOKUP($A29,'Return Data'!$B$7:$R$2700,9,0)</f>
        <v>2.9281000000000001</v>
      </c>
      <c r="M29" s="66">
        <f t="shared" si="16"/>
        <v>19</v>
      </c>
      <c r="N29" s="65">
        <f>VLOOKUP($A29,'Return Data'!$B$7:$R$2700,10,0)</f>
        <v>3.1916000000000002</v>
      </c>
      <c r="O29" s="66">
        <f t="shared" si="17"/>
        <v>20</v>
      </c>
      <c r="P29" s="65">
        <f>VLOOKUP($A29,'Return Data'!$B$7:$R$2700,11,0)</f>
        <v>3.3037999999999998</v>
      </c>
      <c r="Q29" s="66">
        <f t="shared" si="18"/>
        <v>20</v>
      </c>
      <c r="R29" s="65">
        <f>VLOOKUP($A29,'Return Data'!$B$7:$R$2700,12,0)</f>
        <v>3.8984999999999999</v>
      </c>
      <c r="S29" s="66">
        <f t="shared" si="19"/>
        <v>25</v>
      </c>
      <c r="T29" s="65">
        <f>VLOOKUP($A29,'Return Data'!$B$7:$R$2700,13,0)</f>
        <v>4.2611999999999997</v>
      </c>
      <c r="U29" s="66">
        <f t="shared" si="20"/>
        <v>25</v>
      </c>
      <c r="V29" s="65">
        <f>VLOOKUP($A29,'Return Data'!$B$7:$R$2700,17,0)</f>
        <v>5.4634999999999998</v>
      </c>
      <c r="W29" s="66">
        <f t="shared" si="21"/>
        <v>27</v>
      </c>
      <c r="X29" s="65">
        <f>VLOOKUP($A29,'Return Data'!$B$7:$R$2700,14,0)</f>
        <v>6.1174999999999997</v>
      </c>
      <c r="Y29" s="66">
        <f t="shared" si="22"/>
        <v>24</v>
      </c>
      <c r="Z29" s="65">
        <f>VLOOKUP($A29,'Return Data'!$B$7:$R$2700,16,0)</f>
        <v>7.4687999999999999</v>
      </c>
      <c r="AA29" s="67">
        <f t="shared" si="23"/>
        <v>18</v>
      </c>
    </row>
    <row r="30" spans="1:27" x14ac:dyDescent="0.3">
      <c r="A30" s="63" t="s">
        <v>140</v>
      </c>
      <c r="B30" s="64">
        <f>VLOOKUP($A30,'Return Data'!$B$7:$R$2700,3,0)</f>
        <v>44174</v>
      </c>
      <c r="C30" s="65">
        <f>VLOOKUP($A30,'Return Data'!$B$7:$R$2700,4,0)</f>
        <v>1070.2293999999999</v>
      </c>
      <c r="D30" s="65">
        <f>VLOOKUP($A30,'Return Data'!$B$7:$R$2700,5,0)</f>
        <v>3.0287999999999999</v>
      </c>
      <c r="E30" s="66">
        <f t="shared" si="12"/>
        <v>8</v>
      </c>
      <c r="F30" s="65">
        <f>VLOOKUP($A30,'Return Data'!$B$7:$R$2700,6,0)</f>
        <v>2.9314</v>
      </c>
      <c r="G30" s="66">
        <f t="shared" si="13"/>
        <v>3</v>
      </c>
      <c r="H30" s="65">
        <f>VLOOKUP($A30,'Return Data'!$B$7:$R$2700,7,0)</f>
        <v>2.8635000000000002</v>
      </c>
      <c r="I30" s="66">
        <f t="shared" si="14"/>
        <v>15</v>
      </c>
      <c r="J30" s="65">
        <f>VLOOKUP($A30,'Return Data'!$B$7:$R$2700,8,0)</f>
        <v>2.7503000000000002</v>
      </c>
      <c r="K30" s="66">
        <f t="shared" si="15"/>
        <v>6</v>
      </c>
      <c r="L30" s="65">
        <f>VLOOKUP($A30,'Return Data'!$B$7:$R$2700,9,0)</f>
        <v>2.6682000000000001</v>
      </c>
      <c r="M30" s="66">
        <f t="shared" si="16"/>
        <v>40</v>
      </c>
      <c r="N30" s="65">
        <f>VLOOKUP($A30,'Return Data'!$B$7:$R$2700,10,0)</f>
        <v>2.9464999999999999</v>
      </c>
      <c r="O30" s="66">
        <f t="shared" si="17"/>
        <v>39</v>
      </c>
      <c r="P30" s="65">
        <f>VLOOKUP($A30,'Return Data'!$B$7:$R$2700,11,0)</f>
        <v>2.9329000000000001</v>
      </c>
      <c r="Q30" s="66">
        <f t="shared" si="18"/>
        <v>40</v>
      </c>
      <c r="R30" s="65">
        <f>VLOOKUP($A30,'Return Data'!$B$7:$R$2700,12,0)</f>
        <v>2.9268999999999998</v>
      </c>
      <c r="S30" s="66">
        <f t="shared" si="19"/>
        <v>42</v>
      </c>
      <c r="T30" s="65">
        <f>VLOOKUP($A30,'Return Data'!$B$7:$R$2700,13,0)</f>
        <v>3.4201000000000001</v>
      </c>
      <c r="U30" s="66">
        <f t="shared" si="20"/>
        <v>38</v>
      </c>
      <c r="V30" s="65"/>
      <c r="W30" s="66"/>
      <c r="X30" s="65"/>
      <c r="Y30" s="66"/>
      <c r="Z30" s="65">
        <f>VLOOKUP($A30,'Return Data'!$B$7:$R$2700,16,0)</f>
        <v>4.2460000000000004</v>
      </c>
      <c r="AA30" s="67">
        <f t="shared" si="23"/>
        <v>38</v>
      </c>
    </row>
    <row r="31" spans="1:27" x14ac:dyDescent="0.3">
      <c r="A31" s="63" t="s">
        <v>141</v>
      </c>
      <c r="B31" s="64">
        <f>VLOOKUP($A31,'Return Data'!$B$7:$R$2700,3,0)</f>
        <v>44174</v>
      </c>
      <c r="C31" s="65">
        <f>VLOOKUP($A31,'Return Data'!$B$7:$R$2700,4,0)</f>
        <v>55.692300000000003</v>
      </c>
      <c r="D31" s="65">
        <f>VLOOKUP($A31,'Return Data'!$B$7:$R$2700,5,0)</f>
        <v>2.9495</v>
      </c>
      <c r="E31" s="66">
        <f t="shared" si="12"/>
        <v>11</v>
      </c>
      <c r="F31" s="65">
        <f>VLOOKUP($A31,'Return Data'!$B$7:$R$2700,6,0)</f>
        <v>2.8843999999999999</v>
      </c>
      <c r="G31" s="66">
        <f t="shared" si="13"/>
        <v>5</v>
      </c>
      <c r="H31" s="65">
        <f>VLOOKUP($A31,'Return Data'!$B$7:$R$2700,7,0)</f>
        <v>2.9415</v>
      </c>
      <c r="I31" s="66">
        <f t="shared" si="14"/>
        <v>8</v>
      </c>
      <c r="J31" s="65">
        <f>VLOOKUP($A31,'Return Data'!$B$7:$R$2700,8,0)</f>
        <v>2.7930999999999999</v>
      </c>
      <c r="K31" s="66">
        <f t="shared" si="15"/>
        <v>4</v>
      </c>
      <c r="L31" s="65">
        <f>VLOOKUP($A31,'Return Data'!$B$7:$R$2700,9,0)</f>
        <v>2.8839999999999999</v>
      </c>
      <c r="M31" s="66">
        <f t="shared" si="16"/>
        <v>28</v>
      </c>
      <c r="N31" s="65">
        <f>VLOOKUP($A31,'Return Data'!$B$7:$R$2700,10,0)</f>
        <v>3.1421999999999999</v>
      </c>
      <c r="O31" s="66">
        <f t="shared" si="17"/>
        <v>27</v>
      </c>
      <c r="P31" s="65">
        <f>VLOOKUP($A31,'Return Data'!$B$7:$R$2700,11,0)</f>
        <v>3.2568999999999999</v>
      </c>
      <c r="Q31" s="66">
        <f t="shared" si="18"/>
        <v>27</v>
      </c>
      <c r="R31" s="65">
        <f>VLOOKUP($A31,'Return Data'!$B$7:$R$2700,12,0)</f>
        <v>3.7763</v>
      </c>
      <c r="S31" s="66">
        <f t="shared" si="19"/>
        <v>28</v>
      </c>
      <c r="T31" s="65">
        <f>VLOOKUP($A31,'Return Data'!$B$7:$R$2700,13,0)</f>
        <v>4.1576000000000004</v>
      </c>
      <c r="U31" s="66">
        <f t="shared" si="20"/>
        <v>28</v>
      </c>
      <c r="V31" s="65">
        <f>VLOOKUP($A31,'Return Data'!$B$7:$R$2700,17,0)</f>
        <v>5.4866999999999999</v>
      </c>
      <c r="W31" s="66">
        <f t="shared" si="21"/>
        <v>24</v>
      </c>
      <c r="X31" s="65">
        <f>VLOOKUP($A31,'Return Data'!$B$7:$R$2700,14,0)</f>
        <v>6.1336000000000004</v>
      </c>
      <c r="Y31" s="66">
        <f t="shared" si="22"/>
        <v>23</v>
      </c>
      <c r="Z31" s="65">
        <f>VLOOKUP($A31,'Return Data'!$B$7:$R$2700,16,0)</f>
        <v>7.5162000000000004</v>
      </c>
      <c r="AA31" s="67">
        <f t="shared" si="23"/>
        <v>7</v>
      </c>
    </row>
    <row r="32" spans="1:27" x14ac:dyDescent="0.3">
      <c r="A32" s="63" t="s">
        <v>142</v>
      </c>
      <c r="B32" s="64">
        <f>VLOOKUP($A32,'Return Data'!$B$7:$R$2700,3,0)</f>
        <v>44174</v>
      </c>
      <c r="C32" s="65">
        <f>VLOOKUP($A32,'Return Data'!$B$7:$R$2700,4,0)</f>
        <v>4119.0012999999999</v>
      </c>
      <c r="D32" s="65">
        <f>VLOOKUP($A32,'Return Data'!$B$7:$R$2700,5,0)</f>
        <v>2.3085</v>
      </c>
      <c r="E32" s="66">
        <f t="shared" si="12"/>
        <v>30</v>
      </c>
      <c r="F32" s="65">
        <f>VLOOKUP($A32,'Return Data'!$B$7:$R$2700,6,0)</f>
        <v>2.3227000000000002</v>
      </c>
      <c r="G32" s="66">
        <f t="shared" si="13"/>
        <v>36</v>
      </c>
      <c r="H32" s="65">
        <f>VLOOKUP($A32,'Return Data'!$B$7:$R$2700,7,0)</f>
        <v>2.6983999999999999</v>
      </c>
      <c r="I32" s="66">
        <f t="shared" si="14"/>
        <v>36</v>
      </c>
      <c r="J32" s="65">
        <f>VLOOKUP($A32,'Return Data'!$B$7:$R$2700,8,0)</f>
        <v>2.4742999999999999</v>
      </c>
      <c r="K32" s="66">
        <f t="shared" si="15"/>
        <v>32</v>
      </c>
      <c r="L32" s="65">
        <f>VLOOKUP($A32,'Return Data'!$B$7:$R$2700,9,0)</f>
        <v>2.9211999999999998</v>
      </c>
      <c r="M32" s="66">
        <f t="shared" si="16"/>
        <v>21</v>
      </c>
      <c r="N32" s="65">
        <f>VLOOKUP($A32,'Return Data'!$B$7:$R$2700,10,0)</f>
        <v>3.2029999999999998</v>
      </c>
      <c r="O32" s="66">
        <f t="shared" si="17"/>
        <v>17</v>
      </c>
      <c r="P32" s="65">
        <f>VLOOKUP($A32,'Return Data'!$B$7:$R$2700,11,0)</f>
        <v>3.3792</v>
      </c>
      <c r="Q32" s="66">
        <f t="shared" si="18"/>
        <v>12</v>
      </c>
      <c r="R32" s="65">
        <f>VLOOKUP($A32,'Return Data'!$B$7:$R$2700,12,0)</f>
        <v>3.9361000000000002</v>
      </c>
      <c r="S32" s="66">
        <f t="shared" si="19"/>
        <v>24</v>
      </c>
      <c r="T32" s="65">
        <f>VLOOKUP($A32,'Return Data'!$B$7:$R$2700,13,0)</f>
        <v>4.3042999999999996</v>
      </c>
      <c r="U32" s="66">
        <f t="shared" si="20"/>
        <v>23</v>
      </c>
      <c r="V32" s="65">
        <f>VLOOKUP($A32,'Return Data'!$B$7:$R$2700,17,0)</f>
        <v>5.4805000000000001</v>
      </c>
      <c r="W32" s="66">
        <f t="shared" si="21"/>
        <v>25</v>
      </c>
      <c r="X32" s="65">
        <f>VLOOKUP($A32,'Return Data'!$B$7:$R$2700,14,0)</f>
        <v>6.1041999999999996</v>
      </c>
      <c r="Y32" s="66">
        <f t="shared" si="22"/>
        <v>26</v>
      </c>
      <c r="Z32" s="65">
        <f>VLOOKUP($A32,'Return Data'!$B$7:$R$2700,16,0)</f>
        <v>7.4344999999999999</v>
      </c>
      <c r="AA32" s="67">
        <f t="shared" si="23"/>
        <v>24</v>
      </c>
    </row>
    <row r="33" spans="1:27" x14ac:dyDescent="0.3">
      <c r="A33" s="63" t="s">
        <v>143</v>
      </c>
      <c r="B33" s="64">
        <f>VLOOKUP($A33,'Return Data'!$B$7:$R$2700,3,0)</f>
        <v>44174</v>
      </c>
      <c r="C33" s="65">
        <f>VLOOKUP($A33,'Return Data'!$B$7:$R$2700,4,0)</f>
        <v>2791.8548000000001</v>
      </c>
      <c r="D33" s="65">
        <f>VLOOKUP($A33,'Return Data'!$B$7:$R$2700,5,0)</f>
        <v>2.3953000000000002</v>
      </c>
      <c r="E33" s="66">
        <f t="shared" si="12"/>
        <v>29</v>
      </c>
      <c r="F33" s="65">
        <f>VLOOKUP($A33,'Return Data'!$B$7:$R$2700,6,0)</f>
        <v>2.3532999999999999</v>
      </c>
      <c r="G33" s="66">
        <f t="shared" si="13"/>
        <v>34</v>
      </c>
      <c r="H33" s="65">
        <f>VLOOKUP($A33,'Return Data'!$B$7:$R$2700,7,0)</f>
        <v>2.7873000000000001</v>
      </c>
      <c r="I33" s="66">
        <f t="shared" si="14"/>
        <v>24</v>
      </c>
      <c r="J33" s="65">
        <f>VLOOKUP($A33,'Return Data'!$B$7:$R$2700,8,0)</f>
        <v>2.536</v>
      </c>
      <c r="K33" s="66">
        <f t="shared" si="15"/>
        <v>21</v>
      </c>
      <c r="L33" s="65">
        <f>VLOOKUP($A33,'Return Data'!$B$7:$R$2700,9,0)</f>
        <v>2.9788999999999999</v>
      </c>
      <c r="M33" s="66">
        <f t="shared" si="16"/>
        <v>11</v>
      </c>
      <c r="N33" s="65">
        <f>VLOOKUP($A33,'Return Data'!$B$7:$R$2700,10,0)</f>
        <v>3.1684999999999999</v>
      </c>
      <c r="O33" s="66">
        <f t="shared" si="17"/>
        <v>24</v>
      </c>
      <c r="P33" s="65">
        <f>VLOOKUP($A33,'Return Data'!$B$7:$R$2700,11,0)</f>
        <v>3.3309000000000002</v>
      </c>
      <c r="Q33" s="66">
        <f t="shared" si="18"/>
        <v>17</v>
      </c>
      <c r="R33" s="65">
        <f>VLOOKUP($A33,'Return Data'!$B$7:$R$2700,12,0)</f>
        <v>4.0092999999999996</v>
      </c>
      <c r="S33" s="66">
        <f t="shared" si="19"/>
        <v>17</v>
      </c>
      <c r="T33" s="65">
        <f>VLOOKUP($A33,'Return Data'!$B$7:$R$2700,13,0)</f>
        <v>4.3785999999999996</v>
      </c>
      <c r="U33" s="66">
        <f t="shared" si="20"/>
        <v>16</v>
      </c>
      <c r="V33" s="65">
        <f>VLOOKUP($A33,'Return Data'!$B$7:$R$2700,17,0)</f>
        <v>5.5430000000000001</v>
      </c>
      <c r="W33" s="66">
        <f t="shared" si="21"/>
        <v>21</v>
      </c>
      <c r="X33" s="65">
        <f>VLOOKUP($A33,'Return Data'!$B$7:$R$2700,14,0)</f>
        <v>6.1669999999999998</v>
      </c>
      <c r="Y33" s="66">
        <f t="shared" si="22"/>
        <v>20</v>
      </c>
      <c r="Z33" s="65">
        <f>VLOOKUP($A33,'Return Data'!$B$7:$R$2700,16,0)</f>
        <v>7.4657</v>
      </c>
      <c r="AA33" s="67">
        <f t="shared" si="23"/>
        <v>20</v>
      </c>
    </row>
    <row r="34" spans="1:27" x14ac:dyDescent="0.3">
      <c r="A34" s="63" t="s">
        <v>144</v>
      </c>
      <c r="B34" s="64">
        <f>VLOOKUP($A34,'Return Data'!$B$7:$R$2700,3,0)</f>
        <v>44174</v>
      </c>
      <c r="C34" s="65">
        <f>VLOOKUP($A34,'Return Data'!$B$7:$R$2700,4,0)</f>
        <v>3699.4016000000001</v>
      </c>
      <c r="D34" s="65">
        <f>VLOOKUP($A34,'Return Data'!$B$7:$R$2700,5,0)</f>
        <v>2.6928000000000001</v>
      </c>
      <c r="E34" s="66">
        <f t="shared" si="12"/>
        <v>18</v>
      </c>
      <c r="F34" s="65">
        <f>VLOOKUP($A34,'Return Data'!$B$7:$R$2700,6,0)</f>
        <v>2.6457999999999999</v>
      </c>
      <c r="G34" s="66">
        <f t="shared" si="13"/>
        <v>16</v>
      </c>
      <c r="H34" s="65">
        <f>VLOOKUP($A34,'Return Data'!$B$7:$R$2700,7,0)</f>
        <v>2.9079000000000002</v>
      </c>
      <c r="I34" s="66">
        <f t="shared" si="14"/>
        <v>10</v>
      </c>
      <c r="J34" s="65">
        <f>VLOOKUP($A34,'Return Data'!$B$7:$R$2700,8,0)</f>
        <v>2.5908000000000002</v>
      </c>
      <c r="K34" s="66">
        <f t="shared" si="15"/>
        <v>16</v>
      </c>
      <c r="L34" s="65">
        <f>VLOOKUP($A34,'Return Data'!$B$7:$R$2700,9,0)</f>
        <v>2.9649999999999999</v>
      </c>
      <c r="M34" s="66">
        <f t="shared" si="16"/>
        <v>13</v>
      </c>
      <c r="N34" s="65">
        <f>VLOOKUP($A34,'Return Data'!$B$7:$R$2700,10,0)</f>
        <v>3.2237</v>
      </c>
      <c r="O34" s="66">
        <f t="shared" si="17"/>
        <v>12</v>
      </c>
      <c r="P34" s="65">
        <f>VLOOKUP($A34,'Return Data'!$B$7:$R$2700,11,0)</f>
        <v>3.4083999999999999</v>
      </c>
      <c r="Q34" s="66">
        <f t="shared" si="18"/>
        <v>7</v>
      </c>
      <c r="R34" s="65">
        <f>VLOOKUP($A34,'Return Data'!$B$7:$R$2700,12,0)</f>
        <v>4.1923000000000004</v>
      </c>
      <c r="S34" s="66">
        <f t="shared" si="19"/>
        <v>6</v>
      </c>
      <c r="T34" s="65">
        <f>VLOOKUP($A34,'Return Data'!$B$7:$R$2700,13,0)</f>
        <v>4.5289000000000001</v>
      </c>
      <c r="U34" s="66">
        <f t="shared" si="20"/>
        <v>6</v>
      </c>
      <c r="V34" s="65">
        <f>VLOOKUP($A34,'Return Data'!$B$7:$R$2700,17,0)</f>
        <v>5.6535000000000002</v>
      </c>
      <c r="W34" s="66">
        <f t="shared" si="21"/>
        <v>10</v>
      </c>
      <c r="X34" s="65">
        <f>VLOOKUP($A34,'Return Data'!$B$7:$R$2700,14,0)</f>
        <v>6.2371999999999996</v>
      </c>
      <c r="Y34" s="66">
        <f t="shared" si="22"/>
        <v>12</v>
      </c>
      <c r="Z34" s="65">
        <f>VLOOKUP($A34,'Return Data'!$B$7:$R$2700,16,0)</f>
        <v>7.4847000000000001</v>
      </c>
      <c r="AA34" s="67">
        <f t="shared" si="23"/>
        <v>13</v>
      </c>
    </row>
    <row r="35" spans="1:27" x14ac:dyDescent="0.3">
      <c r="A35" s="63" t="s">
        <v>436</v>
      </c>
      <c r="B35" s="64">
        <f>VLOOKUP($A35,'Return Data'!$B$7:$R$2700,3,0)</f>
        <v>44174</v>
      </c>
      <c r="C35" s="65">
        <f>VLOOKUP($A35,'Return Data'!$B$7:$R$2700,4,0)</f>
        <v>1323.8094000000001</v>
      </c>
      <c r="D35" s="65">
        <f>VLOOKUP($A35,'Return Data'!$B$7:$R$2700,5,0)</f>
        <v>2.625</v>
      </c>
      <c r="E35" s="66">
        <f t="shared" si="12"/>
        <v>21</v>
      </c>
      <c r="F35" s="65">
        <f>VLOOKUP($A35,'Return Data'!$B$7:$R$2700,6,0)</f>
        <v>2.7715999999999998</v>
      </c>
      <c r="G35" s="66">
        <f t="shared" si="13"/>
        <v>11</v>
      </c>
      <c r="H35" s="65">
        <f>VLOOKUP($A35,'Return Data'!$B$7:$R$2700,7,0)</f>
        <v>2.9874000000000001</v>
      </c>
      <c r="I35" s="66">
        <f t="shared" si="14"/>
        <v>4</v>
      </c>
      <c r="J35" s="65">
        <f>VLOOKUP($A35,'Return Data'!$B$7:$R$2700,8,0)</f>
        <v>2.7484999999999999</v>
      </c>
      <c r="K35" s="66">
        <f t="shared" si="15"/>
        <v>9</v>
      </c>
      <c r="L35" s="65">
        <f>VLOOKUP($A35,'Return Data'!$B$7:$R$2700,9,0)</f>
        <v>3.0142000000000002</v>
      </c>
      <c r="M35" s="66">
        <f t="shared" si="16"/>
        <v>6</v>
      </c>
      <c r="N35" s="65">
        <f>VLOOKUP($A35,'Return Data'!$B$7:$R$2700,10,0)</f>
        <v>3.3195000000000001</v>
      </c>
      <c r="O35" s="66">
        <f t="shared" si="17"/>
        <v>5</v>
      </c>
      <c r="P35" s="65">
        <f>VLOOKUP($A35,'Return Data'!$B$7:$R$2700,11,0)</f>
        <v>3.5049000000000001</v>
      </c>
      <c r="Q35" s="66">
        <f t="shared" si="18"/>
        <v>3</v>
      </c>
      <c r="R35" s="65">
        <f>VLOOKUP($A35,'Return Data'!$B$7:$R$2700,12,0)</f>
        <v>4.1608999999999998</v>
      </c>
      <c r="S35" s="66">
        <f t="shared" si="19"/>
        <v>9</v>
      </c>
      <c r="T35" s="65">
        <f>VLOOKUP($A35,'Return Data'!$B$7:$R$2700,13,0)</f>
        <v>4.5090000000000003</v>
      </c>
      <c r="U35" s="66">
        <f t="shared" si="20"/>
        <v>8</v>
      </c>
      <c r="V35" s="65">
        <f>VLOOKUP($A35,'Return Data'!$B$7:$R$2700,17,0)</f>
        <v>5.7408000000000001</v>
      </c>
      <c r="W35" s="66">
        <f t="shared" si="21"/>
        <v>4</v>
      </c>
      <c r="X35" s="65">
        <f>VLOOKUP($A35,'Return Data'!$B$7:$R$2700,14,0)</f>
        <v>6.3132999999999999</v>
      </c>
      <c r="Y35" s="66">
        <f t="shared" si="22"/>
        <v>4</v>
      </c>
      <c r="Z35" s="65">
        <f>VLOOKUP($A35,'Return Data'!$B$7:$R$2700,16,0)</f>
        <v>6.5244999999999997</v>
      </c>
      <c r="AA35" s="67">
        <f t="shared" si="23"/>
        <v>33</v>
      </c>
    </row>
    <row r="36" spans="1:27" x14ac:dyDescent="0.3">
      <c r="A36" s="63" t="s">
        <v>146</v>
      </c>
      <c r="B36" s="64">
        <f>VLOOKUP($A36,'Return Data'!$B$7:$R$2700,3,0)</f>
        <v>44174</v>
      </c>
      <c r="C36" s="65">
        <f>VLOOKUP($A36,'Return Data'!$B$7:$R$2700,4,0)</f>
        <v>2149.4605999999999</v>
      </c>
      <c r="D36" s="65">
        <f>VLOOKUP($A36,'Return Data'!$B$7:$R$2700,5,0)</f>
        <v>2.532</v>
      </c>
      <c r="E36" s="66">
        <f t="shared" si="12"/>
        <v>24</v>
      </c>
      <c r="F36" s="65">
        <f>VLOOKUP($A36,'Return Data'!$B$7:$R$2700,6,0)</f>
        <v>2.8931</v>
      </c>
      <c r="G36" s="66">
        <f t="shared" si="13"/>
        <v>4</v>
      </c>
      <c r="H36" s="65">
        <f>VLOOKUP($A36,'Return Data'!$B$7:$R$2700,7,0)</f>
        <v>3.1040000000000001</v>
      </c>
      <c r="I36" s="66">
        <f t="shared" si="14"/>
        <v>3</v>
      </c>
      <c r="J36" s="65">
        <f>VLOOKUP($A36,'Return Data'!$B$7:$R$2700,8,0)</f>
        <v>2.8454000000000002</v>
      </c>
      <c r="K36" s="66">
        <f t="shared" si="15"/>
        <v>2</v>
      </c>
      <c r="L36" s="65">
        <f>VLOOKUP($A36,'Return Data'!$B$7:$R$2700,9,0)</f>
        <v>3.1377000000000002</v>
      </c>
      <c r="M36" s="66">
        <f t="shared" si="16"/>
        <v>2</v>
      </c>
      <c r="N36" s="65">
        <f>VLOOKUP($A36,'Return Data'!$B$7:$R$2700,10,0)</f>
        <v>3.3317999999999999</v>
      </c>
      <c r="O36" s="66">
        <f t="shared" si="17"/>
        <v>3</v>
      </c>
      <c r="P36" s="65">
        <f>VLOOKUP($A36,'Return Data'!$B$7:$R$2700,11,0)</f>
        <v>3.4013</v>
      </c>
      <c r="Q36" s="66">
        <f t="shared" si="18"/>
        <v>9</v>
      </c>
      <c r="R36" s="65">
        <f>VLOOKUP($A36,'Return Data'!$B$7:$R$2700,12,0)</f>
        <v>4.0251000000000001</v>
      </c>
      <c r="S36" s="66">
        <f t="shared" si="19"/>
        <v>16</v>
      </c>
      <c r="T36" s="65">
        <f>VLOOKUP($A36,'Return Data'!$B$7:$R$2700,13,0)</f>
        <v>4.3958000000000004</v>
      </c>
      <c r="U36" s="66">
        <f t="shared" si="20"/>
        <v>14</v>
      </c>
      <c r="V36" s="65">
        <f>VLOOKUP($A36,'Return Data'!$B$7:$R$2700,17,0)</f>
        <v>5.5773999999999999</v>
      </c>
      <c r="W36" s="66">
        <f t="shared" si="21"/>
        <v>17</v>
      </c>
      <c r="X36" s="65">
        <f>VLOOKUP($A36,'Return Data'!$B$7:$R$2700,14,0)</f>
        <v>6.1848999999999998</v>
      </c>
      <c r="Y36" s="66">
        <f t="shared" si="22"/>
        <v>17</v>
      </c>
      <c r="Z36" s="65">
        <f>VLOOKUP($A36,'Return Data'!$B$7:$R$2700,16,0)</f>
        <v>7.2553000000000001</v>
      </c>
      <c r="AA36" s="67">
        <f t="shared" si="23"/>
        <v>29</v>
      </c>
    </row>
    <row r="37" spans="1:27" x14ac:dyDescent="0.3">
      <c r="A37" s="63" t="s">
        <v>147</v>
      </c>
      <c r="B37" s="64">
        <f>VLOOKUP($A37,'Return Data'!$B$7:$R$2700,3,0)</f>
        <v>44174</v>
      </c>
      <c r="C37" s="65">
        <f>VLOOKUP($A37,'Return Data'!$B$7:$R$2700,4,0)</f>
        <v>10.9377</v>
      </c>
      <c r="D37" s="65">
        <f>VLOOKUP($A37,'Return Data'!$B$7:$R$2700,5,0)</f>
        <v>3.0036</v>
      </c>
      <c r="E37" s="66">
        <f t="shared" si="12"/>
        <v>9</v>
      </c>
      <c r="F37" s="65">
        <f>VLOOKUP($A37,'Return Data'!$B$7:$R$2700,6,0)</f>
        <v>1.4461999999999999</v>
      </c>
      <c r="G37" s="66">
        <f t="shared" si="13"/>
        <v>42</v>
      </c>
      <c r="H37" s="65">
        <f>VLOOKUP($A37,'Return Data'!$B$7:$R$2700,7,0)</f>
        <v>2.3370000000000002</v>
      </c>
      <c r="I37" s="66">
        <f t="shared" si="14"/>
        <v>41</v>
      </c>
      <c r="J37" s="65">
        <f>VLOOKUP($A37,'Return Data'!$B$7:$R$2700,8,0)</f>
        <v>2.1709000000000001</v>
      </c>
      <c r="K37" s="66">
        <f t="shared" si="15"/>
        <v>41</v>
      </c>
      <c r="L37" s="65">
        <f>VLOOKUP($A37,'Return Data'!$B$7:$R$2700,9,0)</f>
        <v>2.6867000000000001</v>
      </c>
      <c r="M37" s="66">
        <f t="shared" si="16"/>
        <v>39</v>
      </c>
      <c r="N37" s="65">
        <f>VLOOKUP($A37,'Return Data'!$B$7:$R$2700,10,0)</f>
        <v>2.9516</v>
      </c>
      <c r="O37" s="66">
        <f t="shared" si="17"/>
        <v>38</v>
      </c>
      <c r="P37" s="65">
        <f>VLOOKUP($A37,'Return Data'!$B$7:$R$2700,11,0)</f>
        <v>2.9741</v>
      </c>
      <c r="Q37" s="66">
        <f t="shared" si="18"/>
        <v>39</v>
      </c>
      <c r="R37" s="65">
        <f>VLOOKUP($A37,'Return Data'!$B$7:$R$2700,12,0)</f>
        <v>3.2242000000000002</v>
      </c>
      <c r="S37" s="66">
        <f t="shared" si="19"/>
        <v>39</v>
      </c>
      <c r="T37" s="65">
        <f>VLOOKUP($A37,'Return Data'!$B$7:$R$2700,13,0)</f>
        <v>3.61</v>
      </c>
      <c r="U37" s="66">
        <f t="shared" si="20"/>
        <v>36</v>
      </c>
      <c r="V37" s="65"/>
      <c r="W37" s="66"/>
      <c r="X37" s="65"/>
      <c r="Y37" s="66"/>
      <c r="Z37" s="65">
        <f>VLOOKUP($A37,'Return Data'!$B$7:$R$2700,16,0)</f>
        <v>4.6420000000000003</v>
      </c>
      <c r="AA37" s="67">
        <f t="shared" si="23"/>
        <v>37</v>
      </c>
    </row>
    <row r="38" spans="1:27" x14ac:dyDescent="0.3">
      <c r="A38" s="63" t="s">
        <v>148</v>
      </c>
      <c r="B38" s="64">
        <f>VLOOKUP($A38,'Return Data'!$B$7:$R$2700,3,0)</f>
        <v>44174</v>
      </c>
      <c r="C38" s="65">
        <f>VLOOKUP($A38,'Return Data'!$B$7:$R$2700,4,0)</f>
        <v>4982.9601000000002</v>
      </c>
      <c r="D38" s="65">
        <f>VLOOKUP($A38,'Return Data'!$B$7:$R$2700,5,0)</f>
        <v>2.2393999999999998</v>
      </c>
      <c r="E38" s="66">
        <f t="shared" si="12"/>
        <v>33</v>
      </c>
      <c r="F38" s="65">
        <f>VLOOKUP($A38,'Return Data'!$B$7:$R$2700,6,0)</f>
        <v>2.5539999999999998</v>
      </c>
      <c r="G38" s="66">
        <f t="shared" si="13"/>
        <v>25</v>
      </c>
      <c r="H38" s="65">
        <f>VLOOKUP($A38,'Return Data'!$B$7:$R$2700,7,0)</f>
        <v>2.8214000000000001</v>
      </c>
      <c r="I38" s="66">
        <f t="shared" si="14"/>
        <v>22</v>
      </c>
      <c r="J38" s="65">
        <f>VLOOKUP($A38,'Return Data'!$B$7:$R$2700,8,0)</f>
        <v>2.4891999999999999</v>
      </c>
      <c r="K38" s="66">
        <f t="shared" si="15"/>
        <v>29</v>
      </c>
      <c r="L38" s="65">
        <f>VLOOKUP($A38,'Return Data'!$B$7:$R$2700,9,0)</f>
        <v>2.8849999999999998</v>
      </c>
      <c r="M38" s="66">
        <f t="shared" si="16"/>
        <v>26</v>
      </c>
      <c r="N38" s="65">
        <f>VLOOKUP($A38,'Return Data'!$B$7:$R$2700,10,0)</f>
        <v>3.1947000000000001</v>
      </c>
      <c r="O38" s="66">
        <f t="shared" si="17"/>
        <v>19</v>
      </c>
      <c r="P38" s="65">
        <f>VLOOKUP($A38,'Return Data'!$B$7:$R$2700,11,0)</f>
        <v>3.4024000000000001</v>
      </c>
      <c r="Q38" s="66">
        <f t="shared" si="18"/>
        <v>8</v>
      </c>
      <c r="R38" s="65">
        <f>VLOOKUP($A38,'Return Data'!$B$7:$R$2700,12,0)</f>
        <v>4.1368</v>
      </c>
      <c r="S38" s="66">
        <f t="shared" si="19"/>
        <v>11</v>
      </c>
      <c r="T38" s="65">
        <f>VLOOKUP($A38,'Return Data'!$B$7:$R$2700,13,0)</f>
        <v>4.4734999999999996</v>
      </c>
      <c r="U38" s="66">
        <f t="shared" si="20"/>
        <v>12</v>
      </c>
      <c r="V38" s="65">
        <f>VLOOKUP($A38,'Return Data'!$B$7:$R$2700,17,0)</f>
        <v>5.6962000000000002</v>
      </c>
      <c r="W38" s="66">
        <f t="shared" si="21"/>
        <v>8</v>
      </c>
      <c r="X38" s="65">
        <f>VLOOKUP($A38,'Return Data'!$B$7:$R$2700,14,0)</f>
        <v>6.2827000000000002</v>
      </c>
      <c r="Y38" s="66">
        <f t="shared" si="22"/>
        <v>7</v>
      </c>
      <c r="Z38" s="65">
        <f>VLOOKUP($A38,'Return Data'!$B$7:$R$2700,16,0)</f>
        <v>7.5359999999999996</v>
      </c>
      <c r="AA38" s="67">
        <f t="shared" si="23"/>
        <v>6</v>
      </c>
    </row>
    <row r="39" spans="1:27" x14ac:dyDescent="0.3">
      <c r="A39" s="63" t="s">
        <v>149</v>
      </c>
      <c r="B39" s="64">
        <f>VLOOKUP($A39,'Return Data'!$B$7:$R$2700,3,0)</f>
        <v>44174</v>
      </c>
      <c r="C39" s="65">
        <f>VLOOKUP($A39,'Return Data'!$B$7:$R$2700,4,0)</f>
        <v>1142.4178999999999</v>
      </c>
      <c r="D39" s="65">
        <f>VLOOKUP($A39,'Return Data'!$B$7:$R$2700,5,0)</f>
        <v>3.7193000000000001</v>
      </c>
      <c r="E39" s="66">
        <f t="shared" si="12"/>
        <v>2</v>
      </c>
      <c r="F39" s="65">
        <f>VLOOKUP($A39,'Return Data'!$B$7:$R$2700,6,0)</f>
        <v>1.913</v>
      </c>
      <c r="G39" s="66">
        <f t="shared" si="13"/>
        <v>41</v>
      </c>
      <c r="H39" s="65">
        <f>VLOOKUP($A39,'Return Data'!$B$7:$R$2700,7,0)</f>
        <v>2.6518000000000002</v>
      </c>
      <c r="I39" s="66">
        <f t="shared" si="14"/>
        <v>38</v>
      </c>
      <c r="J39" s="65">
        <f>VLOOKUP($A39,'Return Data'!$B$7:$R$2700,8,0)</f>
        <v>2.3456000000000001</v>
      </c>
      <c r="K39" s="66">
        <f t="shared" si="15"/>
        <v>38</v>
      </c>
      <c r="L39" s="65">
        <f>VLOOKUP($A39,'Return Data'!$B$7:$R$2700,9,0)</f>
        <v>2.8218000000000001</v>
      </c>
      <c r="M39" s="66">
        <f t="shared" si="16"/>
        <v>32</v>
      </c>
      <c r="N39" s="65">
        <f>VLOOKUP($A39,'Return Data'!$B$7:$R$2700,10,0)</f>
        <v>3.0714999999999999</v>
      </c>
      <c r="O39" s="66">
        <f t="shared" si="17"/>
        <v>32</v>
      </c>
      <c r="P39" s="65">
        <f>VLOOKUP($A39,'Return Data'!$B$7:$R$2700,11,0)</f>
        <v>3.1031</v>
      </c>
      <c r="Q39" s="66">
        <f t="shared" si="18"/>
        <v>31</v>
      </c>
      <c r="R39" s="65">
        <f>VLOOKUP($A39,'Return Data'!$B$7:$R$2700,12,0)</f>
        <v>3.4371999999999998</v>
      </c>
      <c r="S39" s="66">
        <f t="shared" si="19"/>
        <v>34</v>
      </c>
      <c r="T39" s="65">
        <f>VLOOKUP($A39,'Return Data'!$B$7:$R$2700,13,0)</f>
        <v>3.8363</v>
      </c>
      <c r="U39" s="66">
        <f t="shared" si="20"/>
        <v>31</v>
      </c>
      <c r="V39" s="65">
        <f>VLOOKUP($A39,'Return Data'!$B$7:$R$2700,17,0)</f>
        <v>4.9278000000000004</v>
      </c>
      <c r="W39" s="66">
        <f t="shared" si="21"/>
        <v>34</v>
      </c>
      <c r="X39" s="65"/>
      <c r="Y39" s="66"/>
      <c r="Z39" s="65">
        <f>VLOOKUP($A39,'Return Data'!$B$7:$R$2700,16,0)</f>
        <v>5.2887000000000004</v>
      </c>
      <c r="AA39" s="67">
        <f t="shared" si="23"/>
        <v>35</v>
      </c>
    </row>
    <row r="40" spans="1:27" x14ac:dyDescent="0.3">
      <c r="A40" s="63" t="s">
        <v>150</v>
      </c>
      <c r="B40" s="64">
        <f>VLOOKUP($A40,'Return Data'!$B$7:$R$2700,3,0)</f>
        <v>44174</v>
      </c>
      <c r="C40" s="65">
        <f>VLOOKUP($A40,'Return Data'!$B$7:$R$2700,4,0)</f>
        <v>265.4151</v>
      </c>
      <c r="D40" s="65">
        <f>VLOOKUP($A40,'Return Data'!$B$7:$R$2700,5,0)</f>
        <v>1.6640999999999999</v>
      </c>
      <c r="E40" s="66">
        <f t="shared" si="12"/>
        <v>42</v>
      </c>
      <c r="F40" s="65">
        <f>VLOOKUP($A40,'Return Data'!$B$7:$R$2700,6,0)</f>
        <v>2.3887</v>
      </c>
      <c r="G40" s="66">
        <f t="shared" si="13"/>
        <v>32</v>
      </c>
      <c r="H40" s="65">
        <f>VLOOKUP($A40,'Return Data'!$B$7:$R$2700,7,0)</f>
        <v>2.7616999999999998</v>
      </c>
      <c r="I40" s="66">
        <f t="shared" si="14"/>
        <v>30</v>
      </c>
      <c r="J40" s="65">
        <f>VLOOKUP($A40,'Return Data'!$B$7:$R$2700,8,0)</f>
        <v>2.5268999999999999</v>
      </c>
      <c r="K40" s="66">
        <f t="shared" si="15"/>
        <v>24</v>
      </c>
      <c r="L40" s="65">
        <f>VLOOKUP($A40,'Return Data'!$B$7:$R$2700,9,0)</f>
        <v>3.0123000000000002</v>
      </c>
      <c r="M40" s="66">
        <f t="shared" si="16"/>
        <v>7</v>
      </c>
      <c r="N40" s="65">
        <f>VLOOKUP($A40,'Return Data'!$B$7:$R$2700,10,0)</f>
        <v>3.2048000000000001</v>
      </c>
      <c r="O40" s="66">
        <f t="shared" si="17"/>
        <v>16</v>
      </c>
      <c r="P40" s="65">
        <f>VLOOKUP($A40,'Return Data'!$B$7:$R$2700,11,0)</f>
        <v>3.4308999999999998</v>
      </c>
      <c r="Q40" s="66">
        <f t="shared" si="18"/>
        <v>6</v>
      </c>
      <c r="R40" s="65">
        <f>VLOOKUP($A40,'Return Data'!$B$7:$R$2700,12,0)</f>
        <v>4.1135999999999999</v>
      </c>
      <c r="S40" s="66">
        <f t="shared" si="19"/>
        <v>12</v>
      </c>
      <c r="T40" s="65">
        <f>VLOOKUP($A40,'Return Data'!$B$7:$R$2700,13,0)</f>
        <v>4.4878</v>
      </c>
      <c r="U40" s="66">
        <f t="shared" si="20"/>
        <v>11</v>
      </c>
      <c r="V40" s="65">
        <f>VLOOKUP($A40,'Return Data'!$B$7:$R$2700,17,0)</f>
        <v>5.7092000000000001</v>
      </c>
      <c r="W40" s="66">
        <f t="shared" si="21"/>
        <v>6</v>
      </c>
      <c r="X40" s="65">
        <f>VLOOKUP($A40,'Return Data'!$B$7:$R$2700,14,0)</f>
        <v>6.2793999999999999</v>
      </c>
      <c r="Y40" s="66">
        <f t="shared" si="22"/>
        <v>8</v>
      </c>
      <c r="Z40" s="65">
        <f>VLOOKUP($A40,'Return Data'!$B$7:$R$2700,16,0)</f>
        <v>7.5132000000000003</v>
      </c>
      <c r="AA40" s="67">
        <f t="shared" si="23"/>
        <v>8</v>
      </c>
    </row>
    <row r="41" spans="1:27" x14ac:dyDescent="0.3">
      <c r="A41" s="63" t="s">
        <v>151</v>
      </c>
      <c r="B41" s="64">
        <f>VLOOKUP($A41,'Return Data'!$B$7:$R$2700,3,0)</f>
        <v>44174</v>
      </c>
      <c r="C41" s="65">
        <f>VLOOKUP($A41,'Return Data'!$B$7:$R$2700,4,0)</f>
        <v>2880.0025599999999</v>
      </c>
      <c r="D41" s="65">
        <f>VLOOKUP($A41,'Return Data'!$B$7:$R$2700,5,0)</f>
        <v>2.9304000000000001</v>
      </c>
      <c r="E41" s="66">
        <f t="shared" si="12"/>
        <v>12</v>
      </c>
      <c r="F41" s="65">
        <f>VLOOKUP($A41,'Return Data'!$B$7:$R$2700,6,0)</f>
        <v>2.6211000000000002</v>
      </c>
      <c r="G41" s="66">
        <f t="shared" si="13"/>
        <v>19</v>
      </c>
      <c r="H41" s="65">
        <f>VLOOKUP($A41,'Return Data'!$B$7:$R$2700,7,0)</f>
        <v>2.8071000000000002</v>
      </c>
      <c r="I41" s="66">
        <f t="shared" si="14"/>
        <v>23</v>
      </c>
      <c r="J41" s="65">
        <f>VLOOKUP($A41,'Return Data'!$B$7:$R$2700,8,0)</f>
        <v>2.5510000000000002</v>
      </c>
      <c r="K41" s="66">
        <f t="shared" si="15"/>
        <v>19</v>
      </c>
      <c r="L41" s="65">
        <f>VLOOKUP($A41,'Return Data'!$B$7:$R$2700,9,0)</f>
        <v>2.8649</v>
      </c>
      <c r="M41" s="66">
        <f t="shared" si="16"/>
        <v>30</v>
      </c>
      <c r="N41" s="65">
        <f>VLOOKUP($A41,'Return Data'!$B$7:$R$2700,10,0)</f>
        <v>3.0935999999999999</v>
      </c>
      <c r="O41" s="66">
        <f t="shared" si="17"/>
        <v>30</v>
      </c>
      <c r="P41" s="65">
        <f>VLOOKUP($A41,'Return Data'!$B$7:$R$2700,11,0)</f>
        <v>3.1756000000000002</v>
      </c>
      <c r="Q41" s="66">
        <f t="shared" si="18"/>
        <v>29</v>
      </c>
      <c r="R41" s="65">
        <f>VLOOKUP($A41,'Return Data'!$B$7:$R$2700,12,0)</f>
        <v>3.5156000000000001</v>
      </c>
      <c r="S41" s="66">
        <f t="shared" si="19"/>
        <v>33</v>
      </c>
      <c r="T41" s="65">
        <f>VLOOKUP($A41,'Return Data'!$B$7:$R$2700,13,0)</f>
        <v>3.9525000000000001</v>
      </c>
      <c r="U41" s="66">
        <f t="shared" si="20"/>
        <v>30</v>
      </c>
      <c r="V41" s="65">
        <f>VLOOKUP($A41,'Return Data'!$B$7:$R$2700,17,0)</f>
        <v>5.1271000000000004</v>
      </c>
      <c r="W41" s="66">
        <f t="shared" si="21"/>
        <v>32</v>
      </c>
      <c r="X41" s="65">
        <f>VLOOKUP($A41,'Return Data'!$B$7:$R$2700,14,0)</f>
        <v>2.7888999999999999</v>
      </c>
      <c r="Y41" s="66">
        <f t="shared" si="22"/>
        <v>34</v>
      </c>
      <c r="Z41" s="65">
        <f>VLOOKUP($A41,'Return Data'!$B$7:$R$2700,16,0)</f>
        <v>6.1921999999999997</v>
      </c>
      <c r="AA41" s="67">
        <f t="shared" si="23"/>
        <v>34</v>
      </c>
    </row>
    <row r="42" spans="1:27" x14ac:dyDescent="0.3">
      <c r="A42" s="63" t="s">
        <v>152</v>
      </c>
      <c r="B42" s="64">
        <f>VLOOKUP($A42,'Return Data'!$B$7:$R$2700,3,0)</f>
        <v>44174</v>
      </c>
      <c r="C42" s="65">
        <f>VLOOKUP($A42,'Return Data'!$B$7:$R$2700,4,0)</f>
        <v>32.462699999999998</v>
      </c>
      <c r="D42" s="65">
        <f>VLOOKUP($A42,'Return Data'!$B$7:$R$2700,5,0)</f>
        <v>3.7107999999999999</v>
      </c>
      <c r="E42" s="66">
        <f t="shared" si="12"/>
        <v>3</v>
      </c>
      <c r="F42" s="65">
        <f>VLOOKUP($A42,'Return Data'!$B$7:$R$2700,6,0)</f>
        <v>4.1241000000000003</v>
      </c>
      <c r="G42" s="66">
        <f t="shared" si="13"/>
        <v>1</v>
      </c>
      <c r="H42" s="65">
        <f>VLOOKUP($A42,'Return Data'!$B$7:$R$2700,7,0)</f>
        <v>4.3404999999999996</v>
      </c>
      <c r="I42" s="66">
        <f t="shared" si="14"/>
        <v>1</v>
      </c>
      <c r="J42" s="65">
        <f>VLOOKUP($A42,'Return Data'!$B$7:$R$2700,8,0)</f>
        <v>4.1265000000000001</v>
      </c>
      <c r="K42" s="66">
        <f t="shared" si="15"/>
        <v>1</v>
      </c>
      <c r="L42" s="65">
        <f>VLOOKUP($A42,'Return Data'!$B$7:$R$2700,9,0)</f>
        <v>4.3140999999999998</v>
      </c>
      <c r="M42" s="66">
        <f t="shared" si="16"/>
        <v>1</v>
      </c>
      <c r="N42" s="65">
        <f>VLOOKUP($A42,'Return Data'!$B$7:$R$2700,10,0)</f>
        <v>4.9481999999999999</v>
      </c>
      <c r="O42" s="66">
        <f t="shared" si="17"/>
        <v>1</v>
      </c>
      <c r="P42" s="65">
        <f>VLOOKUP($A42,'Return Data'!$B$7:$R$2700,11,0)</f>
        <v>4.8632999999999997</v>
      </c>
      <c r="Q42" s="66">
        <f t="shared" si="18"/>
        <v>1</v>
      </c>
      <c r="R42" s="65">
        <f>VLOOKUP($A42,'Return Data'!$B$7:$R$2700,12,0)</f>
        <v>4.9985999999999997</v>
      </c>
      <c r="S42" s="66">
        <f t="shared" si="19"/>
        <v>1</v>
      </c>
      <c r="T42" s="65">
        <f>VLOOKUP($A42,'Return Data'!$B$7:$R$2700,13,0)</f>
        <v>5.3833000000000002</v>
      </c>
      <c r="U42" s="66">
        <f t="shared" si="20"/>
        <v>1</v>
      </c>
      <c r="V42" s="65">
        <f>VLOOKUP($A42,'Return Data'!$B$7:$R$2700,17,0)</f>
        <v>6.4462999999999999</v>
      </c>
      <c r="W42" s="66">
        <f t="shared" si="21"/>
        <v>1</v>
      </c>
      <c r="X42" s="65">
        <f>VLOOKUP($A42,'Return Data'!$B$7:$R$2700,14,0)</f>
        <v>6.7480000000000002</v>
      </c>
      <c r="Y42" s="66">
        <f t="shared" si="22"/>
        <v>1</v>
      </c>
      <c r="Z42" s="65">
        <f>VLOOKUP($A42,'Return Data'!$B$7:$R$2700,16,0)</f>
        <v>7.9310999999999998</v>
      </c>
      <c r="AA42" s="67">
        <f t="shared" si="23"/>
        <v>1</v>
      </c>
    </row>
    <row r="43" spans="1:27" x14ac:dyDescent="0.3">
      <c r="A43" s="63" t="s">
        <v>153</v>
      </c>
      <c r="B43" s="64">
        <f>VLOOKUP($A43,'Return Data'!$B$7:$R$2700,3,0)</f>
        <v>44174</v>
      </c>
      <c r="C43" s="65">
        <f>VLOOKUP($A43,'Return Data'!$B$7:$R$2700,4,0)</f>
        <v>27.529199999999999</v>
      </c>
      <c r="D43" s="65">
        <f>VLOOKUP($A43,'Return Data'!$B$7:$R$2700,5,0)</f>
        <v>3.9780000000000002</v>
      </c>
      <c r="E43" s="66">
        <f t="shared" si="12"/>
        <v>1</v>
      </c>
      <c r="F43" s="65">
        <f>VLOOKUP($A43,'Return Data'!$B$7:$R$2700,6,0)</f>
        <v>2.2544</v>
      </c>
      <c r="G43" s="66">
        <f t="shared" si="13"/>
        <v>37</v>
      </c>
      <c r="H43" s="65">
        <f>VLOOKUP($A43,'Return Data'!$B$7:$R$2700,7,0)</f>
        <v>2.7479</v>
      </c>
      <c r="I43" s="66">
        <f t="shared" si="14"/>
        <v>33</v>
      </c>
      <c r="J43" s="65">
        <f>VLOOKUP($A43,'Return Data'!$B$7:$R$2700,8,0)</f>
        <v>2.3603000000000001</v>
      </c>
      <c r="K43" s="66">
        <f t="shared" si="15"/>
        <v>36</v>
      </c>
      <c r="L43" s="65">
        <f>VLOOKUP($A43,'Return Data'!$B$7:$R$2700,9,0)</f>
        <v>2.8795000000000002</v>
      </c>
      <c r="M43" s="66">
        <f t="shared" si="16"/>
        <v>29</v>
      </c>
      <c r="N43" s="65">
        <f>VLOOKUP($A43,'Return Data'!$B$7:$R$2700,10,0)</f>
        <v>3.0817000000000001</v>
      </c>
      <c r="O43" s="66">
        <f t="shared" si="17"/>
        <v>31</v>
      </c>
      <c r="P43" s="65">
        <f>VLOOKUP($A43,'Return Data'!$B$7:$R$2700,11,0)</f>
        <v>3.1021000000000001</v>
      </c>
      <c r="Q43" s="66">
        <f t="shared" si="18"/>
        <v>32</v>
      </c>
      <c r="R43" s="65">
        <f>VLOOKUP($A43,'Return Data'!$B$7:$R$2700,12,0)</f>
        <v>3.3494000000000002</v>
      </c>
      <c r="S43" s="66">
        <f t="shared" si="19"/>
        <v>36</v>
      </c>
      <c r="T43" s="65">
        <f>VLOOKUP($A43,'Return Data'!$B$7:$R$2700,13,0)</f>
        <v>3.7774999999999999</v>
      </c>
      <c r="U43" s="66">
        <f t="shared" si="20"/>
        <v>35</v>
      </c>
      <c r="V43" s="65">
        <f>VLOOKUP($A43,'Return Data'!$B$7:$R$2700,17,0)</f>
        <v>4.9903000000000004</v>
      </c>
      <c r="W43" s="66">
        <f t="shared" si="21"/>
        <v>33</v>
      </c>
      <c r="X43" s="65">
        <f>VLOOKUP($A43,'Return Data'!$B$7:$R$2700,14,0)</f>
        <v>5.4987000000000004</v>
      </c>
      <c r="Y43" s="66">
        <f t="shared" si="22"/>
        <v>32</v>
      </c>
      <c r="Z43" s="65">
        <f>VLOOKUP($A43,'Return Data'!$B$7:$R$2700,16,0)</f>
        <v>7.1393000000000004</v>
      </c>
      <c r="AA43" s="67">
        <f t="shared" si="23"/>
        <v>30</v>
      </c>
    </row>
    <row r="44" spans="1:27" x14ac:dyDescent="0.3">
      <c r="A44" s="63" t="s">
        <v>156</v>
      </c>
      <c r="B44" s="64">
        <f>VLOOKUP($A44,'Return Data'!$B$7:$R$2700,3,0)</f>
        <v>44174</v>
      </c>
      <c r="C44" s="65">
        <f>VLOOKUP($A44,'Return Data'!$B$7:$R$2700,4,0)</f>
        <v>3190.2854000000002</v>
      </c>
      <c r="D44" s="65">
        <f>VLOOKUP($A44,'Return Data'!$B$7:$R$2700,5,0)</f>
        <v>2.2906</v>
      </c>
      <c r="E44" s="66">
        <f t="shared" si="12"/>
        <v>32</v>
      </c>
      <c r="F44" s="65">
        <f>VLOOKUP($A44,'Return Data'!$B$7:$R$2700,6,0)</f>
        <v>2.4129999999999998</v>
      </c>
      <c r="G44" s="66">
        <f t="shared" si="13"/>
        <v>31</v>
      </c>
      <c r="H44" s="65">
        <f>VLOOKUP($A44,'Return Data'!$B$7:$R$2700,7,0)</f>
        <v>2.8626</v>
      </c>
      <c r="I44" s="66">
        <f t="shared" si="14"/>
        <v>16</v>
      </c>
      <c r="J44" s="65">
        <f>VLOOKUP($A44,'Return Data'!$B$7:$R$2700,8,0)</f>
        <v>2.5708000000000002</v>
      </c>
      <c r="K44" s="66">
        <f t="shared" si="15"/>
        <v>17</v>
      </c>
      <c r="L44" s="65">
        <f>VLOOKUP($A44,'Return Data'!$B$7:$R$2700,9,0)</f>
        <v>2.9329999999999998</v>
      </c>
      <c r="M44" s="66">
        <f t="shared" si="16"/>
        <v>17</v>
      </c>
      <c r="N44" s="65">
        <f>VLOOKUP($A44,'Return Data'!$B$7:$R$2700,10,0)</f>
        <v>3.2113999999999998</v>
      </c>
      <c r="O44" s="66">
        <f t="shared" si="17"/>
        <v>14</v>
      </c>
      <c r="P44" s="65">
        <f>VLOOKUP($A44,'Return Data'!$B$7:$R$2700,11,0)</f>
        <v>3.3613</v>
      </c>
      <c r="Q44" s="66">
        <f t="shared" si="18"/>
        <v>15</v>
      </c>
      <c r="R44" s="65">
        <f>VLOOKUP($A44,'Return Data'!$B$7:$R$2700,12,0)</f>
        <v>4.0254000000000003</v>
      </c>
      <c r="S44" s="66">
        <f t="shared" si="19"/>
        <v>15</v>
      </c>
      <c r="T44" s="65">
        <f>VLOOKUP($A44,'Return Data'!$B$7:$R$2700,13,0)</f>
        <v>4.3722000000000003</v>
      </c>
      <c r="U44" s="66">
        <f t="shared" si="20"/>
        <v>17</v>
      </c>
      <c r="V44" s="65">
        <f>VLOOKUP($A44,'Return Data'!$B$7:$R$2700,17,0)</f>
        <v>5.5430000000000001</v>
      </c>
      <c r="W44" s="66">
        <f t="shared" si="21"/>
        <v>21</v>
      </c>
      <c r="X44" s="65">
        <f>VLOOKUP($A44,'Return Data'!$B$7:$R$2700,14,0)</f>
        <v>6.1440000000000001</v>
      </c>
      <c r="Y44" s="66">
        <f t="shared" si="22"/>
        <v>21</v>
      </c>
      <c r="Z44" s="65">
        <f>VLOOKUP($A44,'Return Data'!$B$7:$R$2700,16,0)</f>
        <v>7.4279999999999999</v>
      </c>
      <c r="AA44" s="67">
        <f t="shared" si="23"/>
        <v>25</v>
      </c>
    </row>
    <row r="45" spans="1:27" x14ac:dyDescent="0.3">
      <c r="A45" s="63" t="s">
        <v>157</v>
      </c>
      <c r="B45" s="64">
        <f>VLOOKUP($A45,'Return Data'!$B$7:$R$2700,3,0)</f>
        <v>44174</v>
      </c>
      <c r="C45" s="65">
        <f>VLOOKUP($A45,'Return Data'!$B$7:$R$2700,4,0)</f>
        <v>42.964100000000002</v>
      </c>
      <c r="D45" s="65">
        <f>VLOOKUP($A45,'Return Data'!$B$7:$R$2700,5,0)</f>
        <v>2.2938999999999998</v>
      </c>
      <c r="E45" s="66">
        <f t="shared" si="12"/>
        <v>31</v>
      </c>
      <c r="F45" s="65">
        <f>VLOOKUP($A45,'Return Data'!$B$7:$R$2700,6,0)</f>
        <v>2.7475000000000001</v>
      </c>
      <c r="G45" s="66">
        <f t="shared" si="13"/>
        <v>13</v>
      </c>
      <c r="H45" s="65">
        <f>VLOOKUP($A45,'Return Data'!$B$7:$R$2700,7,0)</f>
        <v>2.9872999999999998</v>
      </c>
      <c r="I45" s="66">
        <f t="shared" si="14"/>
        <v>5</v>
      </c>
      <c r="J45" s="65">
        <f>VLOOKUP($A45,'Return Data'!$B$7:$R$2700,8,0)</f>
        <v>2.6545000000000001</v>
      </c>
      <c r="K45" s="66">
        <f t="shared" si="15"/>
        <v>13</v>
      </c>
      <c r="L45" s="65">
        <f>VLOOKUP($A45,'Return Data'!$B$7:$R$2700,9,0)</f>
        <v>3.0091999999999999</v>
      </c>
      <c r="M45" s="66">
        <f t="shared" si="16"/>
        <v>8</v>
      </c>
      <c r="N45" s="65">
        <f>VLOOKUP($A45,'Return Data'!$B$7:$R$2700,10,0)</f>
        <v>3.2915000000000001</v>
      </c>
      <c r="O45" s="66">
        <f t="shared" si="17"/>
        <v>6</v>
      </c>
      <c r="P45" s="65">
        <f>VLOOKUP($A45,'Return Data'!$B$7:$R$2700,11,0)</f>
        <v>3.3734999999999999</v>
      </c>
      <c r="Q45" s="66">
        <f t="shared" si="18"/>
        <v>13</v>
      </c>
      <c r="R45" s="65">
        <f>VLOOKUP($A45,'Return Data'!$B$7:$R$2700,12,0)</f>
        <v>3.992</v>
      </c>
      <c r="S45" s="66">
        <f t="shared" si="19"/>
        <v>20</v>
      </c>
      <c r="T45" s="65">
        <f>VLOOKUP($A45,'Return Data'!$B$7:$R$2700,13,0)</f>
        <v>4.3701999999999996</v>
      </c>
      <c r="U45" s="66">
        <f t="shared" si="20"/>
        <v>18</v>
      </c>
      <c r="V45" s="65">
        <f>VLOOKUP($A45,'Return Data'!$B$7:$R$2700,17,0)</f>
        <v>5.5918000000000001</v>
      </c>
      <c r="W45" s="66">
        <f t="shared" si="21"/>
        <v>16</v>
      </c>
      <c r="X45" s="65">
        <f>VLOOKUP($A45,'Return Data'!$B$7:$R$2700,14,0)</f>
        <v>6.1980000000000004</v>
      </c>
      <c r="Y45" s="66">
        <f t="shared" si="22"/>
        <v>16</v>
      </c>
      <c r="Z45" s="65">
        <f>VLOOKUP($A45,'Return Data'!$B$7:$R$2700,16,0)</f>
        <v>7.4819000000000004</v>
      </c>
      <c r="AA45" s="67">
        <f t="shared" si="23"/>
        <v>14</v>
      </c>
    </row>
    <row r="46" spans="1:27" x14ac:dyDescent="0.3">
      <c r="A46" s="63" t="s">
        <v>158</v>
      </c>
      <c r="B46" s="64">
        <f>VLOOKUP($A46,'Return Data'!$B$7:$R$2700,3,0)</f>
        <v>44174</v>
      </c>
      <c r="C46" s="65">
        <f>VLOOKUP($A46,'Return Data'!$B$7:$R$2700,4,0)</f>
        <v>3216.4007000000001</v>
      </c>
      <c r="D46" s="65">
        <f>VLOOKUP($A46,'Return Data'!$B$7:$R$2700,5,0)</f>
        <v>2.7850000000000001</v>
      </c>
      <c r="E46" s="66">
        <f t="shared" si="12"/>
        <v>13</v>
      </c>
      <c r="F46" s="65">
        <f>VLOOKUP($A46,'Return Data'!$B$7:$R$2700,6,0)</f>
        <v>2.5209000000000001</v>
      </c>
      <c r="G46" s="66">
        <f t="shared" si="13"/>
        <v>26</v>
      </c>
      <c r="H46" s="65">
        <f>VLOOKUP($A46,'Return Data'!$B$7:$R$2700,7,0)</f>
        <v>2.8296000000000001</v>
      </c>
      <c r="I46" s="66">
        <f t="shared" si="14"/>
        <v>21</v>
      </c>
      <c r="J46" s="65">
        <f>VLOOKUP($A46,'Return Data'!$B$7:$R$2700,8,0)</f>
        <v>2.5047000000000001</v>
      </c>
      <c r="K46" s="66">
        <f t="shared" si="15"/>
        <v>28</v>
      </c>
      <c r="L46" s="65">
        <f>VLOOKUP($A46,'Return Data'!$B$7:$R$2700,9,0)</f>
        <v>2.9782000000000002</v>
      </c>
      <c r="M46" s="66">
        <f t="shared" si="16"/>
        <v>12</v>
      </c>
      <c r="N46" s="65">
        <f>VLOOKUP($A46,'Return Data'!$B$7:$R$2700,10,0)</f>
        <v>3.2538999999999998</v>
      </c>
      <c r="O46" s="66">
        <f t="shared" si="17"/>
        <v>8</v>
      </c>
      <c r="P46" s="65">
        <f>VLOOKUP($A46,'Return Data'!$B$7:$R$2700,11,0)</f>
        <v>3.3948</v>
      </c>
      <c r="Q46" s="66">
        <f t="shared" si="18"/>
        <v>10</v>
      </c>
      <c r="R46" s="65">
        <f>VLOOKUP($A46,'Return Data'!$B$7:$R$2700,12,0)</f>
        <v>4.2165999999999997</v>
      </c>
      <c r="S46" s="66">
        <f t="shared" si="19"/>
        <v>4</v>
      </c>
      <c r="T46" s="65">
        <f>VLOOKUP($A46,'Return Data'!$B$7:$R$2700,13,0)</f>
        <v>4.5446999999999997</v>
      </c>
      <c r="U46" s="66">
        <f t="shared" si="20"/>
        <v>4</v>
      </c>
      <c r="V46" s="65">
        <f>VLOOKUP($A46,'Return Data'!$B$7:$R$2700,17,0)</f>
        <v>5.6775000000000002</v>
      </c>
      <c r="W46" s="66">
        <f t="shared" si="21"/>
        <v>9</v>
      </c>
      <c r="X46" s="65">
        <f>VLOOKUP($A46,'Return Data'!$B$7:$R$2700,14,0)</f>
        <v>6.2572999999999999</v>
      </c>
      <c r="Y46" s="66">
        <f t="shared" si="22"/>
        <v>9</v>
      </c>
      <c r="Z46" s="65">
        <f>VLOOKUP($A46,'Return Data'!$B$7:$R$2700,16,0)</f>
        <v>7.5387000000000004</v>
      </c>
      <c r="AA46" s="67">
        <f t="shared" si="23"/>
        <v>5</v>
      </c>
    </row>
    <row r="47" spans="1:27" x14ac:dyDescent="0.3">
      <c r="A47" s="63" t="s">
        <v>159</v>
      </c>
      <c r="B47" s="64">
        <f>VLOOKUP($A47,'Return Data'!$B$7:$R$2700,3,0)</f>
        <v>0</v>
      </c>
      <c r="C47" s="65">
        <f>VLOOKUP($A47,'Return Data'!$B$7:$R$2700,4,0)</f>
        <v>0</v>
      </c>
      <c r="D47" s="65">
        <f>VLOOKUP($A47,'Return Data'!$B$7:$R$2700,5,0)</f>
        <v>0</v>
      </c>
      <c r="E47" s="66">
        <f t="shared" si="12"/>
        <v>43</v>
      </c>
      <c r="F47" s="65">
        <f>VLOOKUP($A47,'Return Data'!$B$7:$R$2700,6,0)</f>
        <v>0</v>
      </c>
      <c r="G47" s="66">
        <f t="shared" si="13"/>
        <v>43</v>
      </c>
      <c r="H47" s="65">
        <f>VLOOKUP($A47,'Return Data'!$B$7:$R$2700,7,0)</f>
        <v>0</v>
      </c>
      <c r="I47" s="66">
        <f t="shared" si="14"/>
        <v>43</v>
      </c>
      <c r="J47" s="65">
        <f>VLOOKUP($A47,'Return Data'!$B$7:$R$2700,8,0)</f>
        <v>0</v>
      </c>
      <c r="K47" s="66">
        <f t="shared" si="15"/>
        <v>43</v>
      </c>
      <c r="L47" s="65">
        <f>VLOOKUP($A47,'Return Data'!$B$7:$R$2700,9,0)</f>
        <v>0</v>
      </c>
      <c r="M47" s="66">
        <f t="shared" si="16"/>
        <v>43</v>
      </c>
      <c r="N47" s="65">
        <f>VLOOKUP($A47,'Return Data'!$B$7:$R$2700,10,0)</f>
        <v>0</v>
      </c>
      <c r="O47" s="66">
        <f t="shared" si="17"/>
        <v>43</v>
      </c>
      <c r="P47" s="65">
        <f>VLOOKUP($A47,'Return Data'!$B$7:$R$2700,11,0)</f>
        <v>0</v>
      </c>
      <c r="Q47" s="66">
        <f t="shared" si="18"/>
        <v>43</v>
      </c>
      <c r="R47" s="65">
        <f>VLOOKUP($A47,'Return Data'!$B$7:$R$2700,12,0)</f>
        <v>0</v>
      </c>
      <c r="S47" s="66">
        <f t="shared" si="19"/>
        <v>43</v>
      </c>
      <c r="T47" s="65">
        <f>VLOOKUP($A47,'Return Data'!$B$7:$R$2700,13,0)</f>
        <v>0</v>
      </c>
      <c r="U47" s="66">
        <f t="shared" si="20"/>
        <v>39</v>
      </c>
      <c r="V47" s="65">
        <f>VLOOKUP($A47,'Return Data'!$B$7:$R$2700,17,0)</f>
        <v>0</v>
      </c>
      <c r="W47" s="66">
        <f t="shared" si="21"/>
        <v>36</v>
      </c>
      <c r="X47" s="65">
        <f>VLOOKUP($A47,'Return Data'!$B$7:$R$2700,14,0)</f>
        <v>0</v>
      </c>
      <c r="Y47" s="66">
        <f t="shared" si="22"/>
        <v>35</v>
      </c>
      <c r="Z47" s="65">
        <f>VLOOKUP($A47,'Return Data'!$B$7:$R$2700,16,0)</f>
        <v>0</v>
      </c>
      <c r="AA47" s="67">
        <f t="shared" si="23"/>
        <v>43</v>
      </c>
    </row>
    <row r="48" spans="1:27" x14ac:dyDescent="0.3">
      <c r="A48" s="63" t="s">
        <v>160</v>
      </c>
      <c r="B48" s="64">
        <f>VLOOKUP($A48,'Return Data'!$B$7:$R$2700,3,0)</f>
        <v>44174</v>
      </c>
      <c r="C48" s="65">
        <f>VLOOKUP($A48,'Return Data'!$B$7:$R$2700,4,0)</f>
        <v>1962.4482</v>
      </c>
      <c r="D48" s="65">
        <f>VLOOKUP($A48,'Return Data'!$B$7:$R$2700,5,0)</f>
        <v>2.7138</v>
      </c>
      <c r="E48" s="66">
        <f t="shared" si="12"/>
        <v>16</v>
      </c>
      <c r="F48" s="65">
        <f>VLOOKUP($A48,'Return Data'!$B$7:$R$2700,6,0)</f>
        <v>2.8085</v>
      </c>
      <c r="G48" s="66">
        <f t="shared" si="13"/>
        <v>7</v>
      </c>
      <c r="H48" s="65">
        <f>VLOOKUP($A48,'Return Data'!$B$7:$R$2700,7,0)</f>
        <v>2.8403</v>
      </c>
      <c r="I48" s="66">
        <f t="shared" si="14"/>
        <v>18</v>
      </c>
      <c r="J48" s="65">
        <f>VLOOKUP($A48,'Return Data'!$B$7:$R$2700,8,0)</f>
        <v>2.6827999999999999</v>
      </c>
      <c r="K48" s="66">
        <f t="shared" si="15"/>
        <v>11</v>
      </c>
      <c r="L48" s="65">
        <f>VLOOKUP($A48,'Return Data'!$B$7:$R$2700,9,0)</f>
        <v>2.9502000000000002</v>
      </c>
      <c r="M48" s="66">
        <f t="shared" si="16"/>
        <v>14</v>
      </c>
      <c r="N48" s="65">
        <f>VLOOKUP($A48,'Return Data'!$B$7:$R$2700,10,0)</f>
        <v>3.2073999999999998</v>
      </c>
      <c r="O48" s="66">
        <f t="shared" si="17"/>
        <v>15</v>
      </c>
      <c r="P48" s="65">
        <f>VLOOKUP($A48,'Return Data'!$B$7:$R$2700,11,0)</f>
        <v>3.3592</v>
      </c>
      <c r="Q48" s="66">
        <f t="shared" si="18"/>
        <v>16</v>
      </c>
      <c r="R48" s="65">
        <f>VLOOKUP($A48,'Return Data'!$B$7:$R$2700,12,0)</f>
        <v>4.2244999999999999</v>
      </c>
      <c r="S48" s="66">
        <f t="shared" si="19"/>
        <v>3</v>
      </c>
      <c r="T48" s="65">
        <f>VLOOKUP($A48,'Return Data'!$B$7:$R$2700,13,0)</f>
        <v>4.5293999999999999</v>
      </c>
      <c r="U48" s="66">
        <f t="shared" si="20"/>
        <v>5</v>
      </c>
      <c r="V48" s="65">
        <f>VLOOKUP($A48,'Return Data'!$B$7:$R$2700,17,0)</f>
        <v>5.5632999999999999</v>
      </c>
      <c r="W48" s="66">
        <f t="shared" si="21"/>
        <v>18</v>
      </c>
      <c r="X48" s="65">
        <f>VLOOKUP($A48,'Return Data'!$B$7:$R$2700,14,0)</f>
        <v>4.9264000000000001</v>
      </c>
      <c r="Y48" s="66">
        <f t="shared" si="22"/>
        <v>33</v>
      </c>
      <c r="Z48" s="65">
        <f>VLOOKUP($A48,'Return Data'!$B$7:$R$2700,16,0)</f>
        <v>6.9497999999999998</v>
      </c>
      <c r="AA48" s="67">
        <f t="shared" si="23"/>
        <v>31</v>
      </c>
    </row>
    <row r="49" spans="1:27" x14ac:dyDescent="0.3">
      <c r="A49" s="63" t="s">
        <v>161</v>
      </c>
      <c r="B49" s="64">
        <f>VLOOKUP($A49,'Return Data'!$B$7:$R$2700,3,0)</f>
        <v>44174</v>
      </c>
      <c r="C49" s="65">
        <f>VLOOKUP($A49,'Return Data'!$B$7:$R$2700,4,0)</f>
        <v>3337.5553</v>
      </c>
      <c r="D49" s="65">
        <f>VLOOKUP($A49,'Return Data'!$B$7:$R$2700,5,0)</f>
        <v>2.1524000000000001</v>
      </c>
      <c r="E49" s="66">
        <f t="shared" si="12"/>
        <v>35</v>
      </c>
      <c r="F49" s="65">
        <f>VLOOKUP($A49,'Return Data'!$B$7:$R$2700,6,0)</f>
        <v>2.3641000000000001</v>
      </c>
      <c r="G49" s="66">
        <f t="shared" si="13"/>
        <v>33</v>
      </c>
      <c r="H49" s="65">
        <f>VLOOKUP($A49,'Return Data'!$B$7:$R$2700,7,0)</f>
        <v>2.7829999999999999</v>
      </c>
      <c r="I49" s="66">
        <f t="shared" si="14"/>
        <v>25</v>
      </c>
      <c r="J49" s="65">
        <f>VLOOKUP($A49,'Return Data'!$B$7:$R$2700,8,0)</f>
        <v>2.5661999999999998</v>
      </c>
      <c r="K49" s="66">
        <f t="shared" si="15"/>
        <v>18</v>
      </c>
      <c r="L49" s="65">
        <f>VLOOKUP($A49,'Return Data'!$B$7:$R$2700,9,0)</f>
        <v>2.9336000000000002</v>
      </c>
      <c r="M49" s="66">
        <f t="shared" si="16"/>
        <v>16</v>
      </c>
      <c r="N49" s="65">
        <f>VLOOKUP($A49,'Return Data'!$B$7:$R$2700,10,0)</f>
        <v>3.2271000000000001</v>
      </c>
      <c r="O49" s="66">
        <f t="shared" si="17"/>
        <v>11</v>
      </c>
      <c r="P49" s="65">
        <f>VLOOKUP($A49,'Return Data'!$B$7:$R$2700,11,0)</f>
        <v>3.3807</v>
      </c>
      <c r="Q49" s="66">
        <f t="shared" si="18"/>
        <v>11</v>
      </c>
      <c r="R49" s="65">
        <f>VLOOKUP($A49,'Return Data'!$B$7:$R$2700,12,0)</f>
        <v>4.0448000000000004</v>
      </c>
      <c r="S49" s="66">
        <f t="shared" si="19"/>
        <v>14</v>
      </c>
      <c r="T49" s="65">
        <f>VLOOKUP($A49,'Return Data'!$B$7:$R$2700,13,0)</f>
        <v>4.3916000000000004</v>
      </c>
      <c r="U49" s="66">
        <f t="shared" si="20"/>
        <v>15</v>
      </c>
      <c r="V49" s="65">
        <f>VLOOKUP($A49,'Return Data'!$B$7:$R$2700,17,0)</f>
        <v>5.6071999999999997</v>
      </c>
      <c r="W49" s="66">
        <f t="shared" si="21"/>
        <v>14</v>
      </c>
      <c r="X49" s="65">
        <f>VLOOKUP($A49,'Return Data'!$B$7:$R$2700,14,0)</f>
        <v>6.2117000000000004</v>
      </c>
      <c r="Y49" s="66">
        <f t="shared" si="22"/>
        <v>15</v>
      </c>
      <c r="Z49" s="65">
        <f>VLOOKUP($A49,'Return Data'!$B$7:$R$2700,16,0)</f>
        <v>7.4629000000000003</v>
      </c>
      <c r="AA49" s="67">
        <f t="shared" si="23"/>
        <v>21</v>
      </c>
    </row>
    <row r="50" spans="1:27" x14ac:dyDescent="0.3">
      <c r="A50" s="63" t="s">
        <v>162</v>
      </c>
      <c r="B50" s="64">
        <f>VLOOKUP($A50,'Return Data'!$B$7:$R$2700,3,0)</f>
        <v>44174</v>
      </c>
      <c r="C50" s="65">
        <f>VLOOKUP($A50,'Return Data'!$B$7:$R$2700,4,0)</f>
        <v>1101.9457</v>
      </c>
      <c r="D50" s="65">
        <f>VLOOKUP($A50,'Return Data'!$B$7:$R$2700,5,0)</f>
        <v>3.3226</v>
      </c>
      <c r="E50" s="66">
        <f t="shared" si="12"/>
        <v>6</v>
      </c>
      <c r="F50" s="65">
        <f>VLOOKUP($A50,'Return Data'!$B$7:$R$2700,6,0)</f>
        <v>2.3355999999999999</v>
      </c>
      <c r="G50" s="66">
        <f t="shared" si="13"/>
        <v>35</v>
      </c>
      <c r="H50" s="65">
        <f>VLOOKUP($A50,'Return Data'!$B$7:$R$2700,7,0)</f>
        <v>2.6484000000000001</v>
      </c>
      <c r="I50" s="66">
        <f t="shared" si="14"/>
        <v>39</v>
      </c>
      <c r="J50" s="65">
        <f>VLOOKUP($A50,'Return Data'!$B$7:$R$2700,8,0)</f>
        <v>2.3527</v>
      </c>
      <c r="K50" s="66">
        <f t="shared" si="15"/>
        <v>37</v>
      </c>
      <c r="L50" s="65">
        <f>VLOOKUP($A50,'Return Data'!$B$7:$R$2700,9,0)</f>
        <v>2.8967000000000001</v>
      </c>
      <c r="M50" s="66">
        <f t="shared" si="16"/>
        <v>23</v>
      </c>
      <c r="N50" s="65">
        <f>VLOOKUP($A50,'Return Data'!$B$7:$R$2700,10,0)</f>
        <v>3.0325000000000002</v>
      </c>
      <c r="O50" s="66">
        <f t="shared" si="17"/>
        <v>35</v>
      </c>
      <c r="P50" s="65">
        <f>VLOOKUP($A50,'Return Data'!$B$7:$R$2700,11,0)</f>
        <v>3.0186000000000002</v>
      </c>
      <c r="Q50" s="66">
        <f t="shared" si="18"/>
        <v>37</v>
      </c>
      <c r="R50" s="65">
        <f>VLOOKUP($A50,'Return Data'!$B$7:$R$2700,12,0)</f>
        <v>3.3012000000000001</v>
      </c>
      <c r="S50" s="66">
        <f t="shared" si="19"/>
        <v>38</v>
      </c>
      <c r="T50" s="65">
        <f>VLOOKUP($A50,'Return Data'!$B$7:$R$2700,13,0)</f>
        <v>3.8227000000000002</v>
      </c>
      <c r="U50" s="66">
        <f t="shared" si="20"/>
        <v>32</v>
      </c>
      <c r="V50" s="65"/>
      <c r="W50" s="66"/>
      <c r="X50" s="65"/>
      <c r="Y50" s="66"/>
      <c r="Z50" s="65">
        <f>VLOOKUP($A50,'Return Data'!$B$7:$R$2700,16,0)</f>
        <v>5.2335000000000003</v>
      </c>
      <c r="AA50" s="67">
        <f t="shared" si="23"/>
        <v>36</v>
      </c>
    </row>
    <row r="51" spans="1:27" x14ac:dyDescent="0.3">
      <c r="A51" s="69"/>
      <c r="B51" s="70"/>
      <c r="C51" s="70"/>
      <c r="D51" s="71"/>
      <c r="E51" s="70"/>
      <c r="F51" s="71"/>
      <c r="G51" s="70"/>
      <c r="H51" s="71"/>
      <c r="I51" s="70"/>
      <c r="J51" s="71"/>
      <c r="K51" s="70"/>
      <c r="L51" s="71"/>
      <c r="M51" s="70"/>
      <c r="N51" s="71"/>
      <c r="O51" s="70"/>
      <c r="P51" s="71"/>
      <c r="Q51" s="70"/>
      <c r="R51" s="71"/>
      <c r="S51" s="70"/>
      <c r="T51" s="71"/>
      <c r="U51" s="70"/>
      <c r="V51" s="71"/>
      <c r="W51" s="70"/>
      <c r="X51" s="71"/>
      <c r="Y51" s="70"/>
      <c r="Z51" s="71"/>
      <c r="AA51" s="72"/>
    </row>
    <row r="52" spans="1:27" x14ac:dyDescent="0.3">
      <c r="A52" s="73" t="s">
        <v>27</v>
      </c>
      <c r="B52" s="74"/>
      <c r="C52" s="74"/>
      <c r="D52" s="75">
        <f>AVERAGE(D8:D50)</f>
        <v>2.5911232558139536</v>
      </c>
      <c r="E52" s="74"/>
      <c r="F52" s="75">
        <f>AVERAGE(F8:F50)</f>
        <v>2.5192302325581393</v>
      </c>
      <c r="G52" s="74"/>
      <c r="H52" s="75">
        <f>AVERAGE(H8:H50)</f>
        <v>2.7700604651162792</v>
      </c>
      <c r="I52" s="74"/>
      <c r="J52" s="75">
        <f>AVERAGE(J8:J50)</f>
        <v>2.496913953488372</v>
      </c>
      <c r="K52" s="74"/>
      <c r="L52" s="75">
        <f>AVERAGE(L8:L50)</f>
        <v>2.8319930232558135</v>
      </c>
      <c r="M52" s="74"/>
      <c r="N52" s="75">
        <f>AVERAGE(N8:N50)</f>
        <v>3.1078906976744185</v>
      </c>
      <c r="O52" s="74"/>
      <c r="P52" s="75">
        <f>AVERAGE(P8:P50)</f>
        <v>3.2044883720930226</v>
      </c>
      <c r="Q52" s="74"/>
      <c r="R52" s="75">
        <f>AVERAGE(R8:R50)</f>
        <v>3.7632790697674419</v>
      </c>
      <c r="S52" s="74"/>
      <c r="T52" s="75">
        <f>AVERAGE(T8:T50)</f>
        <v>4.1570128205128221</v>
      </c>
      <c r="U52" s="74"/>
      <c r="V52" s="75">
        <f>AVERAGE(V8:V50)</f>
        <v>5.371647222222224</v>
      </c>
      <c r="W52" s="74"/>
      <c r="X52" s="75">
        <f>AVERAGE(X8:X50)</f>
        <v>5.8526542857142871</v>
      </c>
      <c r="Y52" s="74"/>
      <c r="Z52" s="75">
        <f>AVERAGE(Z8:Z50)</f>
        <v>6.6342348837209295</v>
      </c>
      <c r="AA52" s="76"/>
    </row>
    <row r="53" spans="1:27" x14ac:dyDescent="0.3">
      <c r="A53" s="73" t="s">
        <v>28</v>
      </c>
      <c r="B53" s="74"/>
      <c r="C53" s="74"/>
      <c r="D53" s="75">
        <f>MIN(D8:D50)</f>
        <v>0</v>
      </c>
      <c r="E53" s="74"/>
      <c r="F53" s="75">
        <f>MIN(F8:F50)</f>
        <v>0</v>
      </c>
      <c r="G53" s="74"/>
      <c r="H53" s="75">
        <f>MIN(H8:H50)</f>
        <v>0</v>
      </c>
      <c r="I53" s="74"/>
      <c r="J53" s="75">
        <f>MIN(J8:J50)</f>
        <v>0</v>
      </c>
      <c r="K53" s="74"/>
      <c r="L53" s="75">
        <f>MIN(L8:L50)</f>
        <v>0</v>
      </c>
      <c r="M53" s="74"/>
      <c r="N53" s="75">
        <f>MIN(N8:N50)</f>
        <v>0</v>
      </c>
      <c r="O53" s="74"/>
      <c r="P53" s="75">
        <f>MIN(P8:P50)</f>
        <v>0</v>
      </c>
      <c r="Q53" s="74"/>
      <c r="R53" s="75">
        <f>MIN(R8:R50)</f>
        <v>0</v>
      </c>
      <c r="S53" s="74"/>
      <c r="T53" s="75">
        <f>MIN(T8:T50)</f>
        <v>0</v>
      </c>
      <c r="U53" s="74"/>
      <c r="V53" s="75">
        <f>MIN(V8:V50)</f>
        <v>0</v>
      </c>
      <c r="W53" s="74"/>
      <c r="X53" s="75">
        <f>MIN(X8:X50)</f>
        <v>0</v>
      </c>
      <c r="Y53" s="74"/>
      <c r="Z53" s="75">
        <f>MIN(Z8:Z50)</f>
        <v>0</v>
      </c>
      <c r="AA53" s="76"/>
    </row>
    <row r="54" spans="1:27" ht="15" thickBot="1" x14ac:dyDescent="0.35">
      <c r="A54" s="77" t="s">
        <v>29</v>
      </c>
      <c r="B54" s="78"/>
      <c r="C54" s="78"/>
      <c r="D54" s="79">
        <f>MAX(D8:D50)</f>
        <v>3.9780000000000002</v>
      </c>
      <c r="E54" s="78"/>
      <c r="F54" s="79">
        <f>MAX(F8:F50)</f>
        <v>4.1241000000000003</v>
      </c>
      <c r="G54" s="78"/>
      <c r="H54" s="79">
        <f>MAX(H8:H50)</f>
        <v>4.3404999999999996</v>
      </c>
      <c r="I54" s="78"/>
      <c r="J54" s="79">
        <f>MAX(J8:J50)</f>
        <v>4.1265000000000001</v>
      </c>
      <c r="K54" s="78"/>
      <c r="L54" s="79">
        <f>MAX(L8:L50)</f>
        <v>4.3140999999999998</v>
      </c>
      <c r="M54" s="78"/>
      <c r="N54" s="79">
        <f>MAX(N8:N50)</f>
        <v>4.9481999999999999</v>
      </c>
      <c r="O54" s="78"/>
      <c r="P54" s="79">
        <f>MAX(P8:P50)</f>
        <v>4.8632999999999997</v>
      </c>
      <c r="Q54" s="78"/>
      <c r="R54" s="79">
        <f>MAX(R8:R50)</f>
        <v>4.9985999999999997</v>
      </c>
      <c r="S54" s="78"/>
      <c r="T54" s="79">
        <f>MAX(T8:T50)</f>
        <v>5.3833000000000002</v>
      </c>
      <c r="U54" s="78"/>
      <c r="V54" s="79">
        <f>MAX(V8:V50)</f>
        <v>6.4462999999999999</v>
      </c>
      <c r="W54" s="78"/>
      <c r="X54" s="79">
        <f>MAX(X8:X50)</f>
        <v>6.7480000000000002</v>
      </c>
      <c r="Y54" s="78"/>
      <c r="Z54" s="79">
        <f>MAX(Z8:Z50)</f>
        <v>7.9310999999999998</v>
      </c>
      <c r="AA54" s="80"/>
    </row>
    <row r="55" spans="1:27" x14ac:dyDescent="0.3">
      <c r="A55" s="112" t="s">
        <v>433</v>
      </c>
    </row>
    <row r="56" spans="1:27" x14ac:dyDescent="0.3">
      <c r="A56" s="14" t="s">
        <v>340</v>
      </c>
    </row>
  </sheetData>
  <sheetProtection algorithmName="SHA-512" hashValue="vFbP8gSpy0UaKr4gGBfKYYDfPhlmVLp0V4BwE7Pu9OqYX2SBfFfb6D2JpgHia99Fk0CoXIwWMq11pSgHrGOVQA==" saltValue="+YUJnMeukeFYrpflmuW+uw=="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xr:uid="{00000000-0004-0000-0900-000000000000}"/>
  </hyperlink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A5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35.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350</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227</v>
      </c>
      <c r="B8" s="64">
        <f>VLOOKUP($A8,'Return Data'!$B$7:$R$2700,3,0)</f>
        <v>44174</v>
      </c>
      <c r="C8" s="65">
        <f>VLOOKUP($A8,'Return Data'!$B$7:$R$2700,4,0)</f>
        <v>326.2</v>
      </c>
      <c r="D8" s="65">
        <f>VLOOKUP($A8,'Return Data'!$B$7:$R$2700,5,0)</f>
        <v>1.8574999999999999</v>
      </c>
      <c r="E8" s="66">
        <f>RANK(D8,D$8:D$45,0)</f>
        <v>35</v>
      </c>
      <c r="F8" s="65">
        <f>VLOOKUP($A8,'Return Data'!$B$7:$R$2700,6,0)</f>
        <v>2.3652000000000002</v>
      </c>
      <c r="G8" s="66">
        <f>RANK(F8,F$8:F$45,0)</f>
        <v>24</v>
      </c>
      <c r="H8" s="65">
        <f>VLOOKUP($A8,'Return Data'!$B$7:$R$2700,7,0)</f>
        <v>2.7332999999999998</v>
      </c>
      <c r="I8" s="66">
        <f>RANK(H8,H$8:H$45,0)</f>
        <v>20</v>
      </c>
      <c r="J8" s="65">
        <f>VLOOKUP($A8,'Return Data'!$B$7:$R$2700,8,0)</f>
        <v>2.4087999999999998</v>
      </c>
      <c r="K8" s="66">
        <f>RANK(J8,J$8:J$45,0)</f>
        <v>24</v>
      </c>
      <c r="L8" s="65">
        <f>VLOOKUP($A8,'Return Data'!$B$7:$R$2700,9,0)</f>
        <v>2.7850999999999999</v>
      </c>
      <c r="M8" s="66">
        <f>RANK(L8,L$8:L$45,0)</f>
        <v>27</v>
      </c>
      <c r="N8" s="65">
        <f>VLOOKUP($A8,'Return Data'!$B$7:$R$2700,10,0)</f>
        <v>3.0949</v>
      </c>
      <c r="O8" s="66">
        <f>RANK(N8,N$8:N$45,0)</f>
        <v>19</v>
      </c>
      <c r="P8" s="65">
        <f>VLOOKUP($A8,'Return Data'!$B$7:$R$2700,11,0)</f>
        <v>3.3656000000000001</v>
      </c>
      <c r="Q8" s="66">
        <f>RANK(P8,P$8:P$45,0)</f>
        <v>4</v>
      </c>
      <c r="R8" s="65">
        <f>VLOOKUP($A8,'Return Data'!$B$7:$R$2700,12,0)</f>
        <v>4.0713999999999997</v>
      </c>
      <c r="S8" s="66">
        <f>RANK(R8,R$8:R$45,0)</f>
        <v>5</v>
      </c>
      <c r="T8" s="65">
        <f>VLOOKUP($A8,'Return Data'!$B$7:$R$2700,13,0)</f>
        <v>4.4070999999999998</v>
      </c>
      <c r="U8" s="66">
        <f>RANK(T8,T$8:T$45,0)</f>
        <v>5</v>
      </c>
      <c r="V8" s="65">
        <f>VLOOKUP($A8,'Return Data'!$B$7:$R$2700,17,0)</f>
        <v>5.6113</v>
      </c>
      <c r="W8" s="66">
        <f>RANK(V8,V$8:V$45,0)</f>
        <v>4</v>
      </c>
      <c r="X8" s="65">
        <f>VLOOKUP($A8,'Return Data'!$B$7:$R$2700,14,0)</f>
        <v>6.1940999999999997</v>
      </c>
      <c r="Y8" s="66">
        <f>RANK(X8,X$8:X$45,0)</f>
        <v>3</v>
      </c>
      <c r="Z8" s="65">
        <f>VLOOKUP($A8,'Return Data'!$B$7:$R$2700,16,0)</f>
        <v>7.3326000000000002</v>
      </c>
      <c r="AA8" s="67">
        <f>RANK(Z8,Z$8:Z$45,0)</f>
        <v>16</v>
      </c>
    </row>
    <row r="9" spans="1:27" x14ac:dyDescent="0.3">
      <c r="A9" s="63" t="s">
        <v>228</v>
      </c>
      <c r="B9" s="64">
        <f>VLOOKUP($A9,'Return Data'!$B$7:$R$2700,3,0)</f>
        <v>44174</v>
      </c>
      <c r="C9" s="65">
        <f>VLOOKUP($A9,'Return Data'!$B$7:$R$2700,4,0)</f>
        <v>2251.1221</v>
      </c>
      <c r="D9" s="65">
        <f>VLOOKUP($A9,'Return Data'!$B$7:$R$2700,5,0)</f>
        <v>2.3334000000000001</v>
      </c>
      <c r="E9" s="66">
        <f t="shared" ref="E9:E45" si="0">RANK(D9,D$8:D$45,0)</f>
        <v>27</v>
      </c>
      <c r="F9" s="65">
        <f>VLOOKUP($A9,'Return Data'!$B$7:$R$2700,6,0)</f>
        <v>2.4887999999999999</v>
      </c>
      <c r="G9" s="66">
        <f t="shared" ref="G9:G45" si="1">RANK(F9,F$8:F$45,0)</f>
        <v>19</v>
      </c>
      <c r="H9" s="65">
        <f>VLOOKUP($A9,'Return Data'!$B$7:$R$2700,7,0)</f>
        <v>2.7917000000000001</v>
      </c>
      <c r="I9" s="66">
        <f t="shared" ref="I9:I45" si="2">RANK(H9,H$8:H$45,0)</f>
        <v>13</v>
      </c>
      <c r="J9" s="65">
        <f>VLOOKUP($A9,'Return Data'!$B$7:$R$2700,8,0)</f>
        <v>2.4068999999999998</v>
      </c>
      <c r="K9" s="66">
        <f t="shared" ref="K9:K45" si="3">RANK(J9,J$8:J$45,0)</f>
        <v>26</v>
      </c>
      <c r="L9" s="65">
        <f>VLOOKUP($A9,'Return Data'!$B$7:$R$2700,9,0)</f>
        <v>2.855</v>
      </c>
      <c r="M9" s="66">
        <f t="shared" ref="M9:M45" si="4">RANK(L9,L$8:L$45,0)</f>
        <v>14</v>
      </c>
      <c r="N9" s="65">
        <f>VLOOKUP($A9,'Return Data'!$B$7:$R$2700,10,0)</f>
        <v>3.1496</v>
      </c>
      <c r="O9" s="66">
        <f t="shared" ref="O9:O45" si="5">RANK(N9,N$8:N$45,0)</f>
        <v>8</v>
      </c>
      <c r="P9" s="65">
        <f>VLOOKUP($A9,'Return Data'!$B$7:$R$2700,11,0)</f>
        <v>3.2892999999999999</v>
      </c>
      <c r="Q9" s="66">
        <f t="shared" ref="Q9:Q45" si="6">RANK(P9,P$8:P$45,0)</f>
        <v>10</v>
      </c>
      <c r="R9" s="65">
        <f>VLOOKUP($A9,'Return Data'!$B$7:$R$2700,12,0)</f>
        <v>4.0286</v>
      </c>
      <c r="S9" s="66">
        <f t="shared" ref="S9:S45" si="7">RANK(R9,R$8:R$45,0)</f>
        <v>9</v>
      </c>
      <c r="T9" s="65">
        <f>VLOOKUP($A9,'Return Data'!$B$7:$R$2700,13,0)</f>
        <v>4.3947000000000003</v>
      </c>
      <c r="U9" s="66">
        <f t="shared" ref="U9:W45" si="8">RANK(T9,T$8:T$45,0)</f>
        <v>6</v>
      </c>
      <c r="V9" s="65">
        <f>VLOOKUP($A9,'Return Data'!$B$7:$R$2700,17,0)</f>
        <v>5.5781999999999998</v>
      </c>
      <c r="W9" s="66">
        <f t="shared" si="8"/>
        <v>7</v>
      </c>
      <c r="X9" s="65">
        <f>VLOOKUP($A9,'Return Data'!$B$7:$R$2700,14,0)</f>
        <v>6.1814999999999998</v>
      </c>
      <c r="Y9" s="66">
        <f t="shared" ref="Y9:Y44" si="9">RANK(X9,X$8:X$45,0)</f>
        <v>6</v>
      </c>
      <c r="Z9" s="65">
        <f>VLOOKUP($A9,'Return Data'!$B$7:$R$2700,16,0)</f>
        <v>7.5309999999999997</v>
      </c>
      <c r="AA9" s="67">
        <f t="shared" ref="AA9:AA45" si="10">RANK(Z9,Z$8:Z$45,0)</f>
        <v>9</v>
      </c>
    </row>
    <row r="10" spans="1:27" x14ac:dyDescent="0.3">
      <c r="A10" s="63" t="s">
        <v>229</v>
      </c>
      <c r="B10" s="64">
        <f>VLOOKUP($A10,'Return Data'!$B$7:$R$2700,3,0)</f>
        <v>44174</v>
      </c>
      <c r="C10" s="65">
        <f>VLOOKUP($A10,'Return Data'!$B$7:$R$2700,4,0)</f>
        <v>2327.9708999999998</v>
      </c>
      <c r="D10" s="65">
        <f>VLOOKUP($A10,'Return Data'!$B$7:$R$2700,5,0)</f>
        <v>2.5510999999999999</v>
      </c>
      <c r="E10" s="66">
        <f t="shared" si="0"/>
        <v>19</v>
      </c>
      <c r="F10" s="65">
        <f>VLOOKUP($A10,'Return Data'!$B$7:$R$2700,6,0)</f>
        <v>2.5358000000000001</v>
      </c>
      <c r="G10" s="66">
        <f t="shared" si="1"/>
        <v>15</v>
      </c>
      <c r="H10" s="65">
        <f>VLOOKUP($A10,'Return Data'!$B$7:$R$2700,7,0)</f>
        <v>2.8645</v>
      </c>
      <c r="I10" s="66">
        <f t="shared" si="2"/>
        <v>8</v>
      </c>
      <c r="J10" s="65">
        <f>VLOOKUP($A10,'Return Data'!$B$7:$R$2700,8,0)</f>
        <v>2.5272999999999999</v>
      </c>
      <c r="K10" s="66">
        <f t="shared" si="3"/>
        <v>13</v>
      </c>
      <c r="L10" s="65">
        <f>VLOOKUP($A10,'Return Data'!$B$7:$R$2700,9,0)</f>
        <v>2.8801999999999999</v>
      </c>
      <c r="M10" s="66">
        <f t="shared" si="4"/>
        <v>9</v>
      </c>
      <c r="N10" s="65">
        <f>VLOOKUP($A10,'Return Data'!$B$7:$R$2700,10,0)</f>
        <v>3.1429999999999998</v>
      </c>
      <c r="O10" s="66">
        <f t="shared" si="5"/>
        <v>9</v>
      </c>
      <c r="P10" s="65">
        <f>VLOOKUP($A10,'Return Data'!$B$7:$R$2700,11,0)</f>
        <v>3.1667000000000001</v>
      </c>
      <c r="Q10" s="66">
        <f t="shared" si="6"/>
        <v>26</v>
      </c>
      <c r="R10" s="65">
        <f>VLOOKUP($A10,'Return Data'!$B$7:$R$2700,12,0)</f>
        <v>3.8774000000000002</v>
      </c>
      <c r="S10" s="66">
        <f t="shared" si="7"/>
        <v>20</v>
      </c>
      <c r="T10" s="65">
        <f>VLOOKUP($A10,'Return Data'!$B$7:$R$2700,13,0)</f>
        <v>4.2458</v>
      </c>
      <c r="U10" s="66">
        <f t="shared" si="8"/>
        <v>19</v>
      </c>
      <c r="V10" s="65">
        <f>VLOOKUP($A10,'Return Data'!$B$7:$R$2700,17,0)</f>
        <v>5.4919000000000002</v>
      </c>
      <c r="W10" s="66">
        <f t="shared" si="8"/>
        <v>14</v>
      </c>
      <c r="X10" s="65">
        <f>VLOOKUP($A10,'Return Data'!$B$7:$R$2700,14,0)</f>
        <v>6.1307</v>
      </c>
      <c r="Y10" s="66">
        <f t="shared" si="9"/>
        <v>11</v>
      </c>
      <c r="Z10" s="65">
        <f>VLOOKUP($A10,'Return Data'!$B$7:$R$2700,16,0)</f>
        <v>7.3916000000000004</v>
      </c>
      <c r="AA10" s="67">
        <f t="shared" si="10"/>
        <v>15</v>
      </c>
    </row>
    <row r="11" spans="1:27" x14ac:dyDescent="0.3">
      <c r="A11" s="63" t="s">
        <v>230</v>
      </c>
      <c r="B11" s="64">
        <f>VLOOKUP($A11,'Return Data'!$B$7:$R$2700,3,0)</f>
        <v>44174</v>
      </c>
      <c r="C11" s="65">
        <f>VLOOKUP($A11,'Return Data'!$B$7:$R$2700,4,0)</f>
        <v>3110.3180000000002</v>
      </c>
      <c r="D11" s="65">
        <f>VLOOKUP($A11,'Return Data'!$B$7:$R$2700,5,0)</f>
        <v>2.4245999999999999</v>
      </c>
      <c r="E11" s="66">
        <f t="shared" si="0"/>
        <v>24</v>
      </c>
      <c r="F11" s="65">
        <f>VLOOKUP($A11,'Return Data'!$B$7:$R$2700,6,0)</f>
        <v>2.7122000000000002</v>
      </c>
      <c r="G11" s="66">
        <f t="shared" si="1"/>
        <v>6</v>
      </c>
      <c r="H11" s="65">
        <f>VLOOKUP($A11,'Return Data'!$B$7:$R$2700,7,0)</f>
        <v>2.8239999999999998</v>
      </c>
      <c r="I11" s="66">
        <f t="shared" si="2"/>
        <v>10</v>
      </c>
      <c r="J11" s="65">
        <f>VLOOKUP($A11,'Return Data'!$B$7:$R$2700,8,0)</f>
        <v>2.6972</v>
      </c>
      <c r="K11" s="66">
        <f t="shared" si="3"/>
        <v>6</v>
      </c>
      <c r="L11" s="65">
        <f>VLOOKUP($A11,'Return Data'!$B$7:$R$2700,9,0)</f>
        <v>2.8824999999999998</v>
      </c>
      <c r="M11" s="66">
        <f t="shared" si="4"/>
        <v>8</v>
      </c>
      <c r="N11" s="65">
        <f>VLOOKUP($A11,'Return Data'!$B$7:$R$2700,10,0)</f>
        <v>3.1629</v>
      </c>
      <c r="O11" s="66">
        <f t="shared" si="5"/>
        <v>6</v>
      </c>
      <c r="P11" s="65">
        <f>VLOOKUP($A11,'Return Data'!$B$7:$R$2700,11,0)</f>
        <v>3.1916000000000002</v>
      </c>
      <c r="Q11" s="66">
        <f t="shared" si="6"/>
        <v>21</v>
      </c>
      <c r="R11" s="65">
        <f>VLOOKUP($A11,'Return Data'!$B$7:$R$2700,12,0)</f>
        <v>3.8464999999999998</v>
      </c>
      <c r="S11" s="66">
        <f t="shared" si="7"/>
        <v>23</v>
      </c>
      <c r="T11" s="65">
        <f>VLOOKUP($A11,'Return Data'!$B$7:$R$2700,13,0)</f>
        <v>4.2507000000000001</v>
      </c>
      <c r="U11" s="66">
        <f t="shared" si="8"/>
        <v>18</v>
      </c>
      <c r="V11" s="65">
        <f>VLOOKUP($A11,'Return Data'!$B$7:$R$2700,17,0)</f>
        <v>5.5159000000000002</v>
      </c>
      <c r="W11" s="66">
        <f t="shared" si="8"/>
        <v>11</v>
      </c>
      <c r="X11" s="65">
        <f>VLOOKUP($A11,'Return Data'!$B$7:$R$2700,14,0)</f>
        <v>6.1147999999999998</v>
      </c>
      <c r="Y11" s="66">
        <f t="shared" si="9"/>
        <v>12</v>
      </c>
      <c r="Z11" s="65">
        <f>VLOOKUP($A11,'Return Data'!$B$7:$R$2700,16,0)</f>
        <v>7.2190000000000003</v>
      </c>
      <c r="AA11" s="67">
        <f t="shared" si="10"/>
        <v>19</v>
      </c>
    </row>
    <row r="12" spans="1:27" x14ac:dyDescent="0.3">
      <c r="A12" s="63" t="s">
        <v>231</v>
      </c>
      <c r="B12" s="64">
        <f>VLOOKUP($A12,'Return Data'!$B$7:$R$2700,3,0)</f>
        <v>44174</v>
      </c>
      <c r="C12" s="65">
        <f>VLOOKUP($A12,'Return Data'!$B$7:$R$2700,4,0)</f>
        <v>2326.6880999999998</v>
      </c>
      <c r="D12" s="65">
        <f>VLOOKUP($A12,'Return Data'!$B$7:$R$2700,5,0)</f>
        <v>2.9087000000000001</v>
      </c>
      <c r="E12" s="66">
        <f t="shared" si="0"/>
        <v>10</v>
      </c>
      <c r="F12" s="65">
        <f>VLOOKUP($A12,'Return Data'!$B$7:$R$2700,6,0)</f>
        <v>2.0815999999999999</v>
      </c>
      <c r="G12" s="66">
        <f t="shared" si="1"/>
        <v>34</v>
      </c>
      <c r="H12" s="65">
        <f>VLOOKUP($A12,'Return Data'!$B$7:$R$2700,7,0)</f>
        <v>2.5996000000000001</v>
      </c>
      <c r="I12" s="66">
        <f t="shared" si="2"/>
        <v>32</v>
      </c>
      <c r="J12" s="65">
        <f>VLOOKUP($A12,'Return Data'!$B$7:$R$2700,8,0)</f>
        <v>2.4476</v>
      </c>
      <c r="K12" s="66">
        <f t="shared" si="3"/>
        <v>21</v>
      </c>
      <c r="L12" s="65">
        <f>VLOOKUP($A12,'Return Data'!$B$7:$R$2700,9,0)</f>
        <v>2.8490000000000002</v>
      </c>
      <c r="M12" s="66">
        <f t="shared" si="4"/>
        <v>18</v>
      </c>
      <c r="N12" s="65">
        <f>VLOOKUP($A12,'Return Data'!$B$7:$R$2700,10,0)</f>
        <v>3.0867</v>
      </c>
      <c r="O12" s="66">
        <f t="shared" si="5"/>
        <v>22</v>
      </c>
      <c r="P12" s="65">
        <f>VLOOKUP($A12,'Return Data'!$B$7:$R$2700,11,0)</f>
        <v>3.1882000000000001</v>
      </c>
      <c r="Q12" s="66">
        <f t="shared" si="6"/>
        <v>22</v>
      </c>
      <c r="R12" s="65">
        <f>VLOOKUP($A12,'Return Data'!$B$7:$R$2700,12,0)</f>
        <v>3.9144000000000001</v>
      </c>
      <c r="S12" s="66">
        <f t="shared" si="7"/>
        <v>17</v>
      </c>
      <c r="T12" s="65">
        <f>VLOOKUP($A12,'Return Data'!$B$7:$R$2700,13,0)</f>
        <v>4.2107000000000001</v>
      </c>
      <c r="U12" s="66">
        <f t="shared" si="8"/>
        <v>23</v>
      </c>
      <c r="V12" s="65">
        <f>VLOOKUP($A12,'Return Data'!$B$7:$R$2700,17,0)</f>
        <v>5.3863000000000003</v>
      </c>
      <c r="W12" s="66">
        <f t="shared" si="8"/>
        <v>26</v>
      </c>
      <c r="X12" s="65">
        <f>VLOOKUP($A12,'Return Data'!$B$7:$R$2700,14,0)</f>
        <v>6.0464000000000002</v>
      </c>
      <c r="Y12" s="66">
        <f t="shared" si="9"/>
        <v>22</v>
      </c>
      <c r="Z12" s="65">
        <f>VLOOKUP($A12,'Return Data'!$B$7:$R$2700,16,0)</f>
        <v>7.0425000000000004</v>
      </c>
      <c r="AA12" s="67">
        <f t="shared" si="10"/>
        <v>27</v>
      </c>
    </row>
    <row r="13" spans="1:27" x14ac:dyDescent="0.3">
      <c r="A13" s="63" t="s">
        <v>232</v>
      </c>
      <c r="B13" s="64">
        <f>VLOOKUP($A13,'Return Data'!$B$7:$R$2700,3,0)</f>
        <v>44174</v>
      </c>
      <c r="C13" s="65">
        <f>VLOOKUP($A13,'Return Data'!$B$7:$R$2700,4,0)</f>
        <v>2436.1981999999998</v>
      </c>
      <c r="D13" s="65">
        <f>VLOOKUP($A13,'Return Data'!$B$7:$R$2700,5,0)</f>
        <v>2.7509999999999999</v>
      </c>
      <c r="E13" s="66">
        <f t="shared" si="0"/>
        <v>13</v>
      </c>
      <c r="F13" s="65">
        <f>VLOOKUP($A13,'Return Data'!$B$7:$R$2700,6,0)</f>
        <v>2.5935000000000001</v>
      </c>
      <c r="G13" s="66">
        <f t="shared" si="1"/>
        <v>13</v>
      </c>
      <c r="H13" s="65">
        <f>VLOOKUP($A13,'Return Data'!$B$7:$R$2700,7,0)</f>
        <v>2.7448999999999999</v>
      </c>
      <c r="I13" s="66">
        <f t="shared" si="2"/>
        <v>17</v>
      </c>
      <c r="J13" s="65">
        <f>VLOOKUP($A13,'Return Data'!$B$7:$R$2700,8,0)</f>
        <v>2.5148999999999999</v>
      </c>
      <c r="K13" s="66">
        <f t="shared" si="3"/>
        <v>14</v>
      </c>
      <c r="L13" s="65">
        <f>VLOOKUP($A13,'Return Data'!$B$7:$R$2700,9,0)</f>
        <v>2.8643999999999998</v>
      </c>
      <c r="M13" s="66">
        <f t="shared" si="4"/>
        <v>12</v>
      </c>
      <c r="N13" s="65">
        <f>VLOOKUP($A13,'Return Data'!$B$7:$R$2700,10,0)</f>
        <v>3.0828000000000002</v>
      </c>
      <c r="O13" s="66">
        <f t="shared" si="5"/>
        <v>23</v>
      </c>
      <c r="P13" s="65">
        <f>VLOOKUP($A13,'Return Data'!$B$7:$R$2700,11,0)</f>
        <v>3.0983000000000001</v>
      </c>
      <c r="Q13" s="66">
        <f t="shared" si="6"/>
        <v>27</v>
      </c>
      <c r="R13" s="65">
        <f>VLOOKUP($A13,'Return Data'!$B$7:$R$2700,12,0)</f>
        <v>3.3220000000000001</v>
      </c>
      <c r="S13" s="66">
        <f t="shared" si="7"/>
        <v>32</v>
      </c>
      <c r="T13" s="65">
        <f>VLOOKUP($A13,'Return Data'!$B$7:$R$2700,13,0)</f>
        <v>3.79</v>
      </c>
      <c r="U13" s="66">
        <f t="shared" si="8"/>
        <v>30</v>
      </c>
      <c r="V13" s="65">
        <f>VLOOKUP($A13,'Return Data'!$B$7:$R$2700,17,0)</f>
        <v>5.1364999999999998</v>
      </c>
      <c r="W13" s="66">
        <f t="shared" si="8"/>
        <v>29</v>
      </c>
      <c r="X13" s="65">
        <f>VLOOKUP($A13,'Return Data'!$B$7:$R$2700,14,0)</f>
        <v>5.8510999999999997</v>
      </c>
      <c r="Y13" s="66">
        <f t="shared" si="9"/>
        <v>28</v>
      </c>
      <c r="Z13" s="65">
        <f>VLOOKUP($A13,'Return Data'!$B$7:$R$2700,16,0)</f>
        <v>7.4006999999999996</v>
      </c>
      <c r="AA13" s="67">
        <f t="shared" si="10"/>
        <v>13</v>
      </c>
    </row>
    <row r="14" spans="1:27" x14ac:dyDescent="0.3">
      <c r="A14" s="63" t="s">
        <v>233</v>
      </c>
      <c r="B14" s="64">
        <f>VLOOKUP($A14,'Return Data'!$B$7:$R$2700,3,0)</f>
        <v>44174</v>
      </c>
      <c r="C14" s="65">
        <f>VLOOKUP($A14,'Return Data'!$B$7:$R$2700,4,0)</f>
        <v>2891.9949000000001</v>
      </c>
      <c r="D14" s="65">
        <f>VLOOKUP($A14,'Return Data'!$B$7:$R$2700,5,0)</f>
        <v>2.5154999999999998</v>
      </c>
      <c r="E14" s="66">
        <f t="shared" si="0"/>
        <v>20</v>
      </c>
      <c r="F14" s="65">
        <f>VLOOKUP($A14,'Return Data'!$B$7:$R$2700,6,0)</f>
        <v>2.6429999999999998</v>
      </c>
      <c r="G14" s="66">
        <f t="shared" si="1"/>
        <v>11</v>
      </c>
      <c r="H14" s="65">
        <f>VLOOKUP($A14,'Return Data'!$B$7:$R$2700,7,0)</f>
        <v>2.8025000000000002</v>
      </c>
      <c r="I14" s="66">
        <f t="shared" si="2"/>
        <v>12</v>
      </c>
      <c r="J14" s="65">
        <f>VLOOKUP($A14,'Return Data'!$B$7:$R$2700,8,0)</f>
        <v>2.6017000000000001</v>
      </c>
      <c r="K14" s="66">
        <f t="shared" si="3"/>
        <v>9</v>
      </c>
      <c r="L14" s="65">
        <f>VLOOKUP($A14,'Return Data'!$B$7:$R$2700,9,0)</f>
        <v>2.8197000000000001</v>
      </c>
      <c r="M14" s="66">
        <f t="shared" si="4"/>
        <v>22</v>
      </c>
      <c r="N14" s="65">
        <f>VLOOKUP($A14,'Return Data'!$B$7:$R$2700,10,0)</f>
        <v>3.1076999999999999</v>
      </c>
      <c r="O14" s="66">
        <f t="shared" si="5"/>
        <v>16</v>
      </c>
      <c r="P14" s="65">
        <f>VLOOKUP($A14,'Return Data'!$B$7:$R$2700,11,0)</f>
        <v>3.2058</v>
      </c>
      <c r="Q14" s="66">
        <f t="shared" si="6"/>
        <v>20</v>
      </c>
      <c r="R14" s="65">
        <f>VLOOKUP($A14,'Return Data'!$B$7:$R$2700,12,0)</f>
        <v>3.9276</v>
      </c>
      <c r="S14" s="66">
        <f t="shared" si="7"/>
        <v>15</v>
      </c>
      <c r="T14" s="65">
        <f>VLOOKUP($A14,'Return Data'!$B$7:$R$2700,13,0)</f>
        <v>4.2763</v>
      </c>
      <c r="U14" s="66">
        <f t="shared" si="8"/>
        <v>17</v>
      </c>
      <c r="V14" s="65">
        <f>VLOOKUP($A14,'Return Data'!$B$7:$R$2700,17,0)</f>
        <v>5.4489999999999998</v>
      </c>
      <c r="W14" s="66">
        <f t="shared" si="8"/>
        <v>21</v>
      </c>
      <c r="X14" s="65">
        <f>VLOOKUP($A14,'Return Data'!$B$7:$R$2700,14,0)</f>
        <v>6.0784000000000002</v>
      </c>
      <c r="Y14" s="66">
        <f t="shared" si="9"/>
        <v>19</v>
      </c>
      <c r="Z14" s="65">
        <f>VLOOKUP($A14,'Return Data'!$B$7:$R$2700,16,0)</f>
        <v>7.3071999999999999</v>
      </c>
      <c r="AA14" s="67">
        <f t="shared" si="10"/>
        <v>17</v>
      </c>
    </row>
    <row r="15" spans="1:27" x14ac:dyDescent="0.3">
      <c r="A15" s="63" t="s">
        <v>234</v>
      </c>
      <c r="B15" s="64">
        <f>VLOOKUP($A15,'Return Data'!$B$7:$R$2700,3,0)</f>
        <v>44174</v>
      </c>
      <c r="C15" s="65">
        <f>VLOOKUP($A15,'Return Data'!$B$7:$R$2700,4,0)</f>
        <v>2598.4598000000001</v>
      </c>
      <c r="D15" s="65">
        <f>VLOOKUP($A15,'Return Data'!$B$7:$R$2700,5,0)</f>
        <v>1.5115000000000001</v>
      </c>
      <c r="E15" s="66">
        <f t="shared" si="0"/>
        <v>36</v>
      </c>
      <c r="F15" s="65">
        <f>VLOOKUP($A15,'Return Data'!$B$7:$R$2700,6,0)</f>
        <v>2.5373999999999999</v>
      </c>
      <c r="G15" s="66">
        <f t="shared" si="1"/>
        <v>14</v>
      </c>
      <c r="H15" s="65">
        <f>VLOOKUP($A15,'Return Data'!$B$7:$R$2700,7,0)</f>
        <v>2.9203999999999999</v>
      </c>
      <c r="I15" s="66">
        <f t="shared" si="2"/>
        <v>3</v>
      </c>
      <c r="J15" s="65">
        <f>VLOOKUP($A15,'Return Data'!$B$7:$R$2700,8,0)</f>
        <v>2.5116999999999998</v>
      </c>
      <c r="K15" s="66">
        <f t="shared" si="3"/>
        <v>15</v>
      </c>
      <c r="L15" s="65">
        <f>VLOOKUP($A15,'Return Data'!$B$7:$R$2700,9,0)</f>
        <v>2.8441999999999998</v>
      </c>
      <c r="M15" s="66">
        <f t="shared" si="4"/>
        <v>19</v>
      </c>
      <c r="N15" s="65">
        <f>VLOOKUP($A15,'Return Data'!$B$7:$R$2700,10,0)</f>
        <v>3.0739000000000001</v>
      </c>
      <c r="O15" s="66">
        <f t="shared" si="5"/>
        <v>24</v>
      </c>
      <c r="P15" s="65">
        <f>VLOOKUP($A15,'Return Data'!$B$7:$R$2700,11,0)</f>
        <v>3.0737000000000001</v>
      </c>
      <c r="Q15" s="66">
        <f t="shared" si="6"/>
        <v>29</v>
      </c>
      <c r="R15" s="65">
        <f>VLOOKUP($A15,'Return Data'!$B$7:$R$2700,12,0)</f>
        <v>3.8852000000000002</v>
      </c>
      <c r="S15" s="66">
        <f t="shared" si="7"/>
        <v>19</v>
      </c>
      <c r="T15" s="65">
        <f>VLOOKUP($A15,'Return Data'!$B$7:$R$2700,13,0)</f>
        <v>4.2210999999999999</v>
      </c>
      <c r="U15" s="66">
        <f t="shared" si="8"/>
        <v>21</v>
      </c>
      <c r="V15" s="65">
        <f>VLOOKUP($A15,'Return Data'!$B$7:$R$2700,17,0)</f>
        <v>5.4805000000000001</v>
      </c>
      <c r="W15" s="66">
        <f t="shared" si="8"/>
        <v>17</v>
      </c>
      <c r="X15" s="65">
        <f>VLOOKUP($A15,'Return Data'!$B$7:$R$2700,14,0)</f>
        <v>6.1031000000000004</v>
      </c>
      <c r="Y15" s="66">
        <f t="shared" si="9"/>
        <v>15</v>
      </c>
      <c r="Z15" s="65">
        <f>VLOOKUP($A15,'Return Data'!$B$7:$R$2700,16,0)</f>
        <v>7.4085999999999999</v>
      </c>
      <c r="AA15" s="67">
        <f t="shared" si="10"/>
        <v>12</v>
      </c>
    </row>
    <row r="16" spans="1:27" x14ac:dyDescent="0.3">
      <c r="A16" s="63" t="s">
        <v>235</v>
      </c>
      <c r="B16" s="64">
        <f>VLOOKUP($A16,'Return Data'!$B$7:$R$2700,3,0)</f>
        <v>44174</v>
      </c>
      <c r="C16" s="65">
        <f>VLOOKUP($A16,'Return Data'!$B$7:$R$2700,4,0)</f>
        <v>2212.4535000000001</v>
      </c>
      <c r="D16" s="65">
        <f>VLOOKUP($A16,'Return Data'!$B$7:$R$2700,5,0)</f>
        <v>3.4830000000000001</v>
      </c>
      <c r="E16" s="66">
        <f t="shared" si="0"/>
        <v>3</v>
      </c>
      <c r="F16" s="65">
        <f>VLOOKUP($A16,'Return Data'!$B$7:$R$2700,6,0)</f>
        <v>3.1105999999999998</v>
      </c>
      <c r="G16" s="66">
        <f t="shared" si="1"/>
        <v>2</v>
      </c>
      <c r="H16" s="65">
        <f>VLOOKUP($A16,'Return Data'!$B$7:$R$2700,7,0)</f>
        <v>2.8180999999999998</v>
      </c>
      <c r="I16" s="66">
        <f t="shared" si="2"/>
        <v>11</v>
      </c>
      <c r="J16" s="65">
        <f>VLOOKUP($A16,'Return Data'!$B$7:$R$2700,8,0)</f>
        <v>2.6991999999999998</v>
      </c>
      <c r="K16" s="66">
        <f t="shared" si="3"/>
        <v>5</v>
      </c>
      <c r="L16" s="65">
        <f>VLOOKUP($A16,'Return Data'!$B$7:$R$2700,9,0)</f>
        <v>2.6408</v>
      </c>
      <c r="M16" s="66">
        <f t="shared" si="4"/>
        <v>34</v>
      </c>
      <c r="N16" s="65">
        <f>VLOOKUP($A16,'Return Data'!$B$7:$R$2700,10,0)</f>
        <v>2.8622999999999998</v>
      </c>
      <c r="O16" s="66">
        <f t="shared" si="5"/>
        <v>34</v>
      </c>
      <c r="P16" s="65">
        <f>VLOOKUP($A16,'Return Data'!$B$7:$R$2700,11,0)</f>
        <v>2.9653999999999998</v>
      </c>
      <c r="Q16" s="66">
        <f t="shared" si="6"/>
        <v>33</v>
      </c>
      <c r="R16" s="65">
        <f>VLOOKUP($A16,'Return Data'!$B$7:$R$2700,12,0)</f>
        <v>3.3658999999999999</v>
      </c>
      <c r="S16" s="66">
        <f t="shared" si="7"/>
        <v>30</v>
      </c>
      <c r="T16" s="65">
        <f>VLOOKUP($A16,'Return Data'!$B$7:$R$2700,13,0)</f>
        <v>3.7603</v>
      </c>
      <c r="U16" s="66">
        <f t="shared" si="8"/>
        <v>31</v>
      </c>
      <c r="V16" s="65">
        <f>VLOOKUP($A16,'Return Data'!$B$7:$R$2700,17,0)</f>
        <v>5.0666000000000002</v>
      </c>
      <c r="W16" s="66">
        <f t="shared" si="8"/>
        <v>31</v>
      </c>
      <c r="X16" s="65">
        <f>VLOOKUP($A16,'Return Data'!$B$7:$R$2700,14,0)</f>
        <v>5.8232999999999997</v>
      </c>
      <c r="Y16" s="66">
        <f t="shared" si="9"/>
        <v>29</v>
      </c>
      <c r="Z16" s="65">
        <f>VLOOKUP($A16,'Return Data'!$B$7:$R$2700,16,0)</f>
        <v>7.6218000000000004</v>
      </c>
      <c r="AA16" s="67">
        <f t="shared" si="10"/>
        <v>5</v>
      </c>
    </row>
    <row r="17" spans="1:27" x14ac:dyDescent="0.3">
      <c r="A17" s="63" t="s">
        <v>236</v>
      </c>
      <c r="B17" s="64">
        <f>VLOOKUP($A17,'Return Data'!$B$7:$R$2700,3,0)</f>
        <v>44174</v>
      </c>
      <c r="C17" s="65">
        <f>VLOOKUP($A17,'Return Data'!$B$7:$R$2700,4,0)</f>
        <v>3980.7838000000002</v>
      </c>
      <c r="D17" s="65">
        <f>VLOOKUP($A17,'Return Data'!$B$7:$R$2700,5,0)</f>
        <v>2.6143000000000001</v>
      </c>
      <c r="E17" s="66">
        <f t="shared" si="0"/>
        <v>16</v>
      </c>
      <c r="F17" s="65">
        <f>VLOOKUP($A17,'Return Data'!$B$7:$R$2700,6,0)</f>
        <v>1.9823999999999999</v>
      </c>
      <c r="G17" s="66">
        <f t="shared" si="1"/>
        <v>35</v>
      </c>
      <c r="H17" s="65">
        <f>VLOOKUP($A17,'Return Data'!$B$7:$R$2700,7,0)</f>
        <v>2.6137999999999999</v>
      </c>
      <c r="I17" s="66">
        <f t="shared" si="2"/>
        <v>30</v>
      </c>
      <c r="J17" s="65">
        <f>VLOOKUP($A17,'Return Data'!$B$7:$R$2700,8,0)</f>
        <v>2.1976</v>
      </c>
      <c r="K17" s="66">
        <f t="shared" si="3"/>
        <v>35</v>
      </c>
      <c r="L17" s="65">
        <f>VLOOKUP($A17,'Return Data'!$B$7:$R$2700,9,0)</f>
        <v>2.7313999999999998</v>
      </c>
      <c r="M17" s="66">
        <f t="shared" si="4"/>
        <v>30</v>
      </c>
      <c r="N17" s="65">
        <f>VLOOKUP($A17,'Return Data'!$B$7:$R$2700,10,0)</f>
        <v>3.0379</v>
      </c>
      <c r="O17" s="66">
        <f t="shared" si="5"/>
        <v>28</v>
      </c>
      <c r="P17" s="65">
        <f>VLOOKUP($A17,'Return Data'!$B$7:$R$2700,11,0)</f>
        <v>3.1833999999999998</v>
      </c>
      <c r="Q17" s="66">
        <f t="shared" si="6"/>
        <v>23</v>
      </c>
      <c r="R17" s="65">
        <f>VLOOKUP($A17,'Return Data'!$B$7:$R$2700,12,0)</f>
        <v>3.8654000000000002</v>
      </c>
      <c r="S17" s="66">
        <f t="shared" si="7"/>
        <v>22</v>
      </c>
      <c r="T17" s="65">
        <f>VLOOKUP($A17,'Return Data'!$B$7:$R$2700,13,0)</f>
        <v>4.2164000000000001</v>
      </c>
      <c r="U17" s="66">
        <f t="shared" si="8"/>
        <v>22</v>
      </c>
      <c r="V17" s="65">
        <f>VLOOKUP($A17,'Return Data'!$B$7:$R$2700,17,0)</f>
        <v>5.4290000000000003</v>
      </c>
      <c r="W17" s="66">
        <f t="shared" si="8"/>
        <v>22</v>
      </c>
      <c r="X17" s="65">
        <f>VLOOKUP($A17,'Return Data'!$B$7:$R$2700,14,0)</f>
        <v>6.0057999999999998</v>
      </c>
      <c r="Y17" s="66">
        <f t="shared" si="9"/>
        <v>25</v>
      </c>
      <c r="Z17" s="65">
        <f>VLOOKUP($A17,'Return Data'!$B$7:$R$2700,16,0)</f>
        <v>7.0932000000000004</v>
      </c>
      <c r="AA17" s="67">
        <f t="shared" si="10"/>
        <v>24</v>
      </c>
    </row>
    <row r="18" spans="1:27" x14ac:dyDescent="0.3">
      <c r="A18" s="63" t="s">
        <v>237</v>
      </c>
      <c r="B18" s="64">
        <f>VLOOKUP($A18,'Return Data'!$B$7:$R$2700,3,0)</f>
        <v>44174</v>
      </c>
      <c r="C18" s="65">
        <f>VLOOKUP($A18,'Return Data'!$B$7:$R$2700,4,0)</f>
        <v>2019.1813999999999</v>
      </c>
      <c r="D18" s="65">
        <f>VLOOKUP($A18,'Return Data'!$B$7:$R$2700,5,0)</f>
        <v>2.3862999999999999</v>
      </c>
      <c r="E18" s="66">
        <f t="shared" si="0"/>
        <v>25</v>
      </c>
      <c r="F18" s="65">
        <f>VLOOKUP($A18,'Return Data'!$B$7:$R$2700,6,0)</f>
        <v>2.3256999999999999</v>
      </c>
      <c r="G18" s="66">
        <f t="shared" si="1"/>
        <v>26</v>
      </c>
      <c r="H18" s="65">
        <f>VLOOKUP($A18,'Return Data'!$B$7:$R$2700,7,0)</f>
        <v>2.6467000000000001</v>
      </c>
      <c r="I18" s="66">
        <f t="shared" si="2"/>
        <v>28</v>
      </c>
      <c r="J18" s="65">
        <f>VLOOKUP($A18,'Return Data'!$B$7:$R$2700,8,0)</f>
        <v>2.4091</v>
      </c>
      <c r="K18" s="66">
        <f t="shared" si="3"/>
        <v>23</v>
      </c>
      <c r="L18" s="65">
        <f>VLOOKUP($A18,'Return Data'!$B$7:$R$2700,9,0)</f>
        <v>2.7132000000000001</v>
      </c>
      <c r="M18" s="66">
        <f t="shared" si="4"/>
        <v>32</v>
      </c>
      <c r="N18" s="65">
        <f>VLOOKUP($A18,'Return Data'!$B$7:$R$2700,10,0)</f>
        <v>3.0670000000000002</v>
      </c>
      <c r="O18" s="66">
        <f t="shared" si="5"/>
        <v>25</v>
      </c>
      <c r="P18" s="65">
        <f>VLOOKUP($A18,'Return Data'!$B$7:$R$2700,11,0)</f>
        <v>3.2151999999999998</v>
      </c>
      <c r="Q18" s="66">
        <f t="shared" si="6"/>
        <v>19</v>
      </c>
      <c r="R18" s="65">
        <f>VLOOKUP($A18,'Return Data'!$B$7:$R$2700,12,0)</f>
        <v>3.7151999999999998</v>
      </c>
      <c r="S18" s="66">
        <f t="shared" si="7"/>
        <v>26</v>
      </c>
      <c r="T18" s="65">
        <f>VLOOKUP($A18,'Return Data'!$B$7:$R$2700,13,0)</f>
        <v>4.1294000000000004</v>
      </c>
      <c r="U18" s="66">
        <f t="shared" si="8"/>
        <v>26</v>
      </c>
      <c r="V18" s="65">
        <f>VLOOKUP($A18,'Return Data'!$B$7:$R$2700,17,0)</f>
        <v>5.4523000000000001</v>
      </c>
      <c r="W18" s="66">
        <f t="shared" si="8"/>
        <v>20</v>
      </c>
      <c r="X18" s="65">
        <f>VLOOKUP($A18,'Return Data'!$B$7:$R$2700,14,0)</f>
        <v>6.0915999999999997</v>
      </c>
      <c r="Y18" s="66">
        <f t="shared" si="9"/>
        <v>16</v>
      </c>
      <c r="Z18" s="65">
        <f>VLOOKUP($A18,'Return Data'!$B$7:$R$2700,16,0)</f>
        <v>4.3414999999999999</v>
      </c>
      <c r="AA18" s="67">
        <f t="shared" si="10"/>
        <v>36</v>
      </c>
    </row>
    <row r="19" spans="1:27" x14ac:dyDescent="0.3">
      <c r="A19" s="63" t="s">
        <v>238</v>
      </c>
      <c r="B19" s="64">
        <f>VLOOKUP($A19,'Return Data'!$B$7:$R$2700,3,0)</f>
        <v>44174</v>
      </c>
      <c r="C19" s="65">
        <f>VLOOKUP($A19,'Return Data'!$B$7:$R$2700,4,0)</f>
        <v>300.19540000000001</v>
      </c>
      <c r="D19" s="65">
        <f>VLOOKUP($A19,'Return Data'!$B$7:$R$2700,5,0)</f>
        <v>3.1006999999999998</v>
      </c>
      <c r="E19" s="66">
        <f t="shared" si="0"/>
        <v>7</v>
      </c>
      <c r="F19" s="65">
        <f>VLOOKUP($A19,'Return Data'!$B$7:$R$2700,6,0)</f>
        <v>2.3714</v>
      </c>
      <c r="G19" s="66">
        <f t="shared" si="1"/>
        <v>23</v>
      </c>
      <c r="H19" s="65">
        <f>VLOOKUP($A19,'Return Data'!$B$7:$R$2700,7,0)</f>
        <v>2.718</v>
      </c>
      <c r="I19" s="66">
        <f t="shared" si="2"/>
        <v>23</v>
      </c>
      <c r="J19" s="65">
        <f>VLOOKUP($A19,'Return Data'!$B$7:$R$2700,8,0)</f>
        <v>2.4079000000000002</v>
      </c>
      <c r="K19" s="66">
        <f t="shared" si="3"/>
        <v>25</v>
      </c>
      <c r="L19" s="65">
        <f>VLOOKUP($A19,'Return Data'!$B$7:$R$2700,9,0)</f>
        <v>2.9316</v>
      </c>
      <c r="M19" s="66">
        <f t="shared" si="4"/>
        <v>4</v>
      </c>
      <c r="N19" s="65">
        <f>VLOOKUP($A19,'Return Data'!$B$7:$R$2700,10,0)</f>
        <v>3.1263999999999998</v>
      </c>
      <c r="O19" s="66">
        <f t="shared" si="5"/>
        <v>12</v>
      </c>
      <c r="P19" s="65">
        <f>VLOOKUP($A19,'Return Data'!$B$7:$R$2700,11,0)</f>
        <v>3.3220999999999998</v>
      </c>
      <c r="Q19" s="66">
        <f t="shared" si="6"/>
        <v>5</v>
      </c>
      <c r="R19" s="65">
        <f>VLOOKUP($A19,'Return Data'!$B$7:$R$2700,12,0)</f>
        <v>4.0705999999999998</v>
      </c>
      <c r="S19" s="66">
        <f t="shared" si="7"/>
        <v>6</v>
      </c>
      <c r="T19" s="65">
        <f>VLOOKUP($A19,'Return Data'!$B$7:$R$2700,13,0)</f>
        <v>4.3933</v>
      </c>
      <c r="U19" s="66">
        <f t="shared" si="8"/>
        <v>8</v>
      </c>
      <c r="V19" s="65">
        <f>VLOOKUP($A19,'Return Data'!$B$7:$R$2700,17,0)</f>
        <v>5.5579999999999998</v>
      </c>
      <c r="W19" s="66">
        <f t="shared" si="8"/>
        <v>9</v>
      </c>
      <c r="X19" s="65">
        <f>VLOOKUP($A19,'Return Data'!$B$7:$R$2700,14,0)</f>
        <v>6.1447000000000003</v>
      </c>
      <c r="Y19" s="66">
        <f t="shared" si="9"/>
        <v>9</v>
      </c>
      <c r="Z19" s="65">
        <f>VLOOKUP($A19,'Return Data'!$B$7:$R$2700,16,0)</f>
        <v>7.5663999999999998</v>
      </c>
      <c r="AA19" s="67">
        <f t="shared" si="10"/>
        <v>7</v>
      </c>
    </row>
    <row r="20" spans="1:27" x14ac:dyDescent="0.3">
      <c r="A20" s="63" t="s">
        <v>239</v>
      </c>
      <c r="B20" s="64">
        <f>VLOOKUP($A20,'Return Data'!$B$7:$R$2700,3,0)</f>
        <v>44174</v>
      </c>
      <c r="C20" s="65">
        <f>VLOOKUP($A20,'Return Data'!$B$7:$R$2700,4,0)</f>
        <v>2174.3456000000001</v>
      </c>
      <c r="D20" s="65">
        <f>VLOOKUP($A20,'Return Data'!$B$7:$R$2700,5,0)</f>
        <v>2.4678</v>
      </c>
      <c r="E20" s="66">
        <f t="shared" si="0"/>
        <v>22</v>
      </c>
      <c r="F20" s="65">
        <f>VLOOKUP($A20,'Return Data'!$B$7:$R$2700,6,0)</f>
        <v>2.6366000000000001</v>
      </c>
      <c r="G20" s="66">
        <f t="shared" si="1"/>
        <v>12</v>
      </c>
      <c r="H20" s="65">
        <f>VLOOKUP($A20,'Return Data'!$B$7:$R$2700,7,0)</f>
        <v>2.9186999999999999</v>
      </c>
      <c r="I20" s="66">
        <f t="shared" si="2"/>
        <v>4</v>
      </c>
      <c r="J20" s="65">
        <f>VLOOKUP($A20,'Return Data'!$B$7:$R$2700,8,0)</f>
        <v>2.7088000000000001</v>
      </c>
      <c r="K20" s="66">
        <f t="shared" si="3"/>
        <v>4</v>
      </c>
      <c r="L20" s="65">
        <f>VLOOKUP($A20,'Return Data'!$B$7:$R$2700,9,0)</f>
        <v>3.0556000000000001</v>
      </c>
      <c r="M20" s="66">
        <f t="shared" si="4"/>
        <v>2</v>
      </c>
      <c r="N20" s="65">
        <f>VLOOKUP($A20,'Return Data'!$B$7:$R$2700,10,0)</f>
        <v>3.3409</v>
      </c>
      <c r="O20" s="66">
        <f t="shared" si="5"/>
        <v>2</v>
      </c>
      <c r="P20" s="65">
        <f>VLOOKUP($A20,'Return Data'!$B$7:$R$2700,11,0)</f>
        <v>3.5659000000000001</v>
      </c>
      <c r="Q20" s="66">
        <f t="shared" si="6"/>
        <v>2</v>
      </c>
      <c r="R20" s="65">
        <f>VLOOKUP($A20,'Return Data'!$B$7:$R$2700,12,0)</f>
        <v>4.3388</v>
      </c>
      <c r="S20" s="66">
        <f t="shared" si="7"/>
        <v>2</v>
      </c>
      <c r="T20" s="65">
        <f>VLOOKUP($A20,'Return Data'!$B$7:$R$2700,13,0)</f>
        <v>4.6265999999999998</v>
      </c>
      <c r="U20" s="66">
        <f t="shared" si="8"/>
        <v>2</v>
      </c>
      <c r="V20" s="65">
        <f>VLOOKUP($A20,'Return Data'!$B$7:$R$2700,17,0)</f>
        <v>5.6974</v>
      </c>
      <c r="W20" s="66">
        <f t="shared" si="8"/>
        <v>2</v>
      </c>
      <c r="X20" s="65">
        <f>VLOOKUP($A20,'Return Data'!$B$7:$R$2700,14,0)</f>
        <v>6.2515000000000001</v>
      </c>
      <c r="Y20" s="66">
        <f t="shared" si="9"/>
        <v>2</v>
      </c>
      <c r="Z20" s="65">
        <f>VLOOKUP($A20,'Return Data'!$B$7:$R$2700,16,0)</f>
        <v>7.7333999999999996</v>
      </c>
      <c r="AA20" s="67">
        <f t="shared" si="10"/>
        <v>3</v>
      </c>
    </row>
    <row r="21" spans="1:27" x14ac:dyDescent="0.3">
      <c r="A21" s="63" t="s">
        <v>240</v>
      </c>
      <c r="B21" s="64">
        <f>VLOOKUP($A21,'Return Data'!$B$7:$R$2700,3,0)</f>
        <v>44174</v>
      </c>
      <c r="C21" s="65">
        <f>VLOOKUP($A21,'Return Data'!$B$7:$R$2700,4,0)</f>
        <v>2450.3593000000001</v>
      </c>
      <c r="D21" s="65">
        <f>VLOOKUP($A21,'Return Data'!$B$7:$R$2700,5,0)</f>
        <v>2.6263000000000001</v>
      </c>
      <c r="E21" s="66">
        <f t="shared" si="0"/>
        <v>15</v>
      </c>
      <c r="F21" s="65">
        <f>VLOOKUP($A21,'Return Data'!$B$7:$R$2700,6,0)</f>
        <v>2.7082000000000002</v>
      </c>
      <c r="G21" s="66">
        <f t="shared" si="1"/>
        <v>7</v>
      </c>
      <c r="H21" s="65">
        <f>VLOOKUP($A21,'Return Data'!$B$7:$R$2700,7,0)</f>
        <v>2.8247</v>
      </c>
      <c r="I21" s="66">
        <f t="shared" si="2"/>
        <v>9</v>
      </c>
      <c r="J21" s="65">
        <f>VLOOKUP($A21,'Return Data'!$B$7:$R$2700,8,0)</f>
        <v>2.5497999999999998</v>
      </c>
      <c r="K21" s="66">
        <f t="shared" si="3"/>
        <v>12</v>
      </c>
      <c r="L21" s="65">
        <f>VLOOKUP($A21,'Return Data'!$B$7:$R$2700,9,0)</f>
        <v>2.8344</v>
      </c>
      <c r="M21" s="66">
        <f t="shared" si="4"/>
        <v>20</v>
      </c>
      <c r="N21" s="65">
        <f>VLOOKUP($A21,'Return Data'!$B$7:$R$2700,10,0)</f>
        <v>3.0952000000000002</v>
      </c>
      <c r="O21" s="66">
        <f t="shared" si="5"/>
        <v>18</v>
      </c>
      <c r="P21" s="65">
        <f>VLOOKUP($A21,'Return Data'!$B$7:$R$2700,11,0)</f>
        <v>3.1827000000000001</v>
      </c>
      <c r="Q21" s="66">
        <f t="shared" si="6"/>
        <v>24</v>
      </c>
      <c r="R21" s="65">
        <f>VLOOKUP($A21,'Return Data'!$B$7:$R$2700,12,0)</f>
        <v>3.7795000000000001</v>
      </c>
      <c r="S21" s="66">
        <f t="shared" si="7"/>
        <v>25</v>
      </c>
      <c r="T21" s="65">
        <f>VLOOKUP($A21,'Return Data'!$B$7:$R$2700,13,0)</f>
        <v>4.1502999999999997</v>
      </c>
      <c r="U21" s="66">
        <f t="shared" si="8"/>
        <v>25</v>
      </c>
      <c r="V21" s="65">
        <f>VLOOKUP($A21,'Return Data'!$B$7:$R$2700,17,0)</f>
        <v>5.298</v>
      </c>
      <c r="W21" s="66">
        <f t="shared" si="8"/>
        <v>28</v>
      </c>
      <c r="X21" s="65">
        <f>VLOOKUP($A21,'Return Data'!$B$7:$R$2700,14,0)</f>
        <v>5.9555999999999996</v>
      </c>
      <c r="Y21" s="66">
        <f t="shared" si="9"/>
        <v>27</v>
      </c>
      <c r="Z21" s="65">
        <f>VLOOKUP($A21,'Return Data'!$B$7:$R$2700,16,0)</f>
        <v>5.5129000000000001</v>
      </c>
      <c r="AA21" s="67">
        <f t="shared" si="10"/>
        <v>32</v>
      </c>
    </row>
    <row r="22" spans="1:27" x14ac:dyDescent="0.3">
      <c r="A22" s="63" t="s">
        <v>241</v>
      </c>
      <c r="B22" s="64">
        <f>VLOOKUP($A22,'Return Data'!$B$7:$R$2700,3,0)</f>
        <v>44174</v>
      </c>
      <c r="C22" s="65">
        <f>VLOOKUP($A22,'Return Data'!$B$7:$R$2700,4,0)</f>
        <v>1570.8631</v>
      </c>
      <c r="D22" s="65">
        <f>VLOOKUP($A22,'Return Data'!$B$7:$R$2700,5,0)</f>
        <v>3.3043999999999998</v>
      </c>
      <c r="E22" s="66">
        <f t="shared" si="0"/>
        <v>5</v>
      </c>
      <c r="F22" s="65">
        <f>VLOOKUP($A22,'Return Data'!$B$7:$R$2700,6,0)</f>
        <v>2.1558999999999999</v>
      </c>
      <c r="G22" s="66">
        <f t="shared" si="1"/>
        <v>32</v>
      </c>
      <c r="H22" s="65">
        <f>VLOOKUP($A22,'Return Data'!$B$7:$R$2700,7,0)</f>
        <v>2.5575000000000001</v>
      </c>
      <c r="I22" s="66">
        <f t="shared" si="2"/>
        <v>35</v>
      </c>
      <c r="J22" s="65">
        <f>VLOOKUP($A22,'Return Data'!$B$7:$R$2700,8,0)</f>
        <v>2.1320999999999999</v>
      </c>
      <c r="K22" s="66">
        <f t="shared" si="3"/>
        <v>36</v>
      </c>
      <c r="L22" s="65">
        <f>VLOOKUP($A22,'Return Data'!$B$7:$R$2700,9,0)</f>
        <v>2.4323999999999999</v>
      </c>
      <c r="M22" s="66">
        <f t="shared" si="4"/>
        <v>37</v>
      </c>
      <c r="N22" s="65">
        <f>VLOOKUP($A22,'Return Data'!$B$7:$R$2700,10,0)</f>
        <v>2.7021999999999999</v>
      </c>
      <c r="O22" s="66">
        <f t="shared" si="5"/>
        <v>37</v>
      </c>
      <c r="P22" s="65">
        <f>VLOOKUP($A22,'Return Data'!$B$7:$R$2700,11,0)</f>
        <v>2.8609</v>
      </c>
      <c r="Q22" s="66">
        <f t="shared" si="6"/>
        <v>35</v>
      </c>
      <c r="R22" s="65">
        <f>VLOOKUP($A22,'Return Data'!$B$7:$R$2700,12,0)</f>
        <v>3.1093000000000002</v>
      </c>
      <c r="S22" s="66">
        <f t="shared" si="7"/>
        <v>35</v>
      </c>
      <c r="T22" s="65">
        <f>VLOOKUP($A22,'Return Data'!$B$7:$R$2700,13,0)</f>
        <v>3.5375999999999999</v>
      </c>
      <c r="U22" s="66">
        <f t="shared" si="8"/>
        <v>35</v>
      </c>
      <c r="V22" s="65">
        <f>VLOOKUP($A22,'Return Data'!$B$7:$R$2700,17,0)</f>
        <v>4.7853000000000003</v>
      </c>
      <c r="W22" s="66">
        <f t="shared" si="8"/>
        <v>34</v>
      </c>
      <c r="X22" s="65">
        <f>VLOOKUP($A22,'Return Data'!$B$7:$R$2700,14,0)</f>
        <v>5.4513999999999996</v>
      </c>
      <c r="Y22" s="66">
        <f t="shared" si="9"/>
        <v>30</v>
      </c>
      <c r="Z22" s="65">
        <f>VLOOKUP($A22,'Return Data'!$B$7:$R$2700,16,0)</f>
        <v>6.5864000000000003</v>
      </c>
      <c r="AA22" s="67">
        <f t="shared" si="10"/>
        <v>29</v>
      </c>
    </row>
    <row r="23" spans="1:27" x14ac:dyDescent="0.3">
      <c r="A23" s="63" t="s">
        <v>242</v>
      </c>
      <c r="B23" s="64">
        <f>VLOOKUP($A23,'Return Data'!$B$7:$R$2700,3,0)</f>
        <v>44174</v>
      </c>
      <c r="C23" s="65">
        <f>VLOOKUP($A23,'Return Data'!$B$7:$R$2700,4,0)</f>
        <v>1969.2683999999999</v>
      </c>
      <c r="D23" s="65">
        <f>VLOOKUP($A23,'Return Data'!$B$7:$R$2700,5,0)</f>
        <v>2.0352000000000001</v>
      </c>
      <c r="E23" s="66">
        <f t="shared" si="0"/>
        <v>34</v>
      </c>
      <c r="F23" s="65">
        <f>VLOOKUP($A23,'Return Data'!$B$7:$R$2700,6,0)</f>
        <v>2.5095000000000001</v>
      </c>
      <c r="G23" s="66">
        <f t="shared" si="1"/>
        <v>17</v>
      </c>
      <c r="H23" s="65">
        <f>VLOOKUP($A23,'Return Data'!$B$7:$R$2700,7,0)</f>
        <v>2.6705999999999999</v>
      </c>
      <c r="I23" s="66">
        <f t="shared" si="2"/>
        <v>27</v>
      </c>
      <c r="J23" s="65">
        <f>VLOOKUP($A23,'Return Data'!$B$7:$R$2700,8,0)</f>
        <v>2.3647999999999998</v>
      </c>
      <c r="K23" s="66">
        <f t="shared" si="3"/>
        <v>31</v>
      </c>
      <c r="L23" s="65">
        <f>VLOOKUP($A23,'Return Data'!$B$7:$R$2700,9,0)</f>
        <v>2.6863999999999999</v>
      </c>
      <c r="M23" s="66">
        <f t="shared" si="4"/>
        <v>33</v>
      </c>
      <c r="N23" s="65">
        <f>VLOOKUP($A23,'Return Data'!$B$7:$R$2700,10,0)</f>
        <v>2.9662999999999999</v>
      </c>
      <c r="O23" s="66">
        <f t="shared" si="5"/>
        <v>32</v>
      </c>
      <c r="P23" s="65">
        <f>VLOOKUP($A23,'Return Data'!$B$7:$R$2700,11,0)</f>
        <v>2.9916999999999998</v>
      </c>
      <c r="Q23" s="66">
        <f t="shared" si="6"/>
        <v>32</v>
      </c>
      <c r="R23" s="65">
        <f>VLOOKUP($A23,'Return Data'!$B$7:$R$2700,12,0)</f>
        <v>3.5266999999999999</v>
      </c>
      <c r="S23" s="66">
        <f t="shared" si="7"/>
        <v>28</v>
      </c>
      <c r="T23" s="65">
        <f>VLOOKUP($A23,'Return Data'!$B$7:$R$2700,13,0)</f>
        <v>3.9882</v>
      </c>
      <c r="U23" s="66">
        <f t="shared" si="8"/>
        <v>28</v>
      </c>
      <c r="V23" s="65">
        <f>VLOOKUP($A23,'Return Data'!$B$7:$R$2700,17,0)</f>
        <v>5.3312999999999997</v>
      </c>
      <c r="W23" s="66">
        <f t="shared" si="8"/>
        <v>27</v>
      </c>
      <c r="X23" s="65">
        <f>VLOOKUP($A23,'Return Data'!$B$7:$R$2700,14,0)</f>
        <v>5.9678000000000004</v>
      </c>
      <c r="Y23" s="66">
        <f t="shared" si="9"/>
        <v>26</v>
      </c>
      <c r="Z23" s="65">
        <f>VLOOKUP($A23,'Return Data'!$B$7:$R$2700,16,0)</f>
        <v>7.7034000000000002</v>
      </c>
      <c r="AA23" s="67">
        <f t="shared" si="10"/>
        <v>4</v>
      </c>
    </row>
    <row r="24" spans="1:27" x14ac:dyDescent="0.3">
      <c r="A24" s="63" t="s">
        <v>243</v>
      </c>
      <c r="B24" s="64">
        <f>VLOOKUP($A24,'Return Data'!$B$7:$R$2700,3,0)</f>
        <v>44174</v>
      </c>
      <c r="C24" s="65">
        <f>VLOOKUP($A24,'Return Data'!$B$7:$R$2700,4,0)</f>
        <v>2783.6439999999998</v>
      </c>
      <c r="D24" s="65">
        <f>VLOOKUP($A24,'Return Data'!$B$7:$R$2700,5,0)</f>
        <v>2.0731999999999999</v>
      </c>
      <c r="E24" s="66">
        <f t="shared" si="0"/>
        <v>32</v>
      </c>
      <c r="F24" s="65">
        <f>VLOOKUP($A24,'Return Data'!$B$7:$R$2700,6,0)</f>
        <v>2.4310999999999998</v>
      </c>
      <c r="G24" s="66">
        <f t="shared" si="1"/>
        <v>21</v>
      </c>
      <c r="H24" s="65">
        <f>VLOOKUP($A24,'Return Data'!$B$7:$R$2700,7,0)</f>
        <v>2.6905000000000001</v>
      </c>
      <c r="I24" s="66">
        <f t="shared" si="2"/>
        <v>26</v>
      </c>
      <c r="J24" s="65">
        <f>VLOOKUP($A24,'Return Data'!$B$7:$R$2700,8,0)</f>
        <v>2.4428000000000001</v>
      </c>
      <c r="K24" s="66">
        <f t="shared" si="3"/>
        <v>22</v>
      </c>
      <c r="L24" s="65">
        <f>VLOOKUP($A24,'Return Data'!$B$7:$R$2700,9,0)</f>
        <v>2.8576999999999999</v>
      </c>
      <c r="M24" s="66">
        <f t="shared" si="4"/>
        <v>13</v>
      </c>
      <c r="N24" s="65">
        <f>VLOOKUP($A24,'Return Data'!$B$7:$R$2700,10,0)</f>
        <v>3.1208999999999998</v>
      </c>
      <c r="O24" s="66">
        <f t="shared" si="5"/>
        <v>13</v>
      </c>
      <c r="P24" s="65">
        <f>VLOOKUP($A24,'Return Data'!$B$7:$R$2700,11,0)</f>
        <v>3.2324999999999999</v>
      </c>
      <c r="Q24" s="66">
        <f t="shared" si="6"/>
        <v>18</v>
      </c>
      <c r="R24" s="65">
        <f>VLOOKUP($A24,'Return Data'!$B$7:$R$2700,12,0)</f>
        <v>3.8262</v>
      </c>
      <c r="S24" s="66">
        <f t="shared" si="7"/>
        <v>24</v>
      </c>
      <c r="T24" s="65">
        <f>VLOOKUP($A24,'Return Data'!$B$7:$R$2700,13,0)</f>
        <v>4.1879</v>
      </c>
      <c r="U24" s="66">
        <f t="shared" si="8"/>
        <v>24</v>
      </c>
      <c r="V24" s="65">
        <f>VLOOKUP($A24,'Return Data'!$B$7:$R$2700,17,0)</f>
        <v>5.3895999999999997</v>
      </c>
      <c r="W24" s="66">
        <f t="shared" si="8"/>
        <v>25</v>
      </c>
      <c r="X24" s="65">
        <f>VLOOKUP($A24,'Return Data'!$B$7:$R$2700,14,0)</f>
        <v>6.0431999999999997</v>
      </c>
      <c r="Y24" s="66">
        <f t="shared" si="9"/>
        <v>24</v>
      </c>
      <c r="Z24" s="65">
        <f>VLOOKUP($A24,'Return Data'!$B$7:$R$2700,16,0)</f>
        <v>7.5468000000000002</v>
      </c>
      <c r="AA24" s="67">
        <f t="shared" si="10"/>
        <v>8</v>
      </c>
    </row>
    <row r="25" spans="1:27" x14ac:dyDescent="0.3">
      <c r="A25" s="63" t="s">
        <v>244</v>
      </c>
      <c r="B25" s="64">
        <f>VLOOKUP($A25,'Return Data'!$B$7:$R$2700,3,0)</f>
        <v>44174</v>
      </c>
      <c r="C25" s="65">
        <f>VLOOKUP($A25,'Return Data'!$B$7:$R$2700,4,0)</f>
        <v>1068.3126</v>
      </c>
      <c r="D25" s="65">
        <f>VLOOKUP($A25,'Return Data'!$B$7:$R$2700,5,0)</f>
        <v>2.9214000000000002</v>
      </c>
      <c r="E25" s="66">
        <f t="shared" si="0"/>
        <v>9</v>
      </c>
      <c r="F25" s="65">
        <f>VLOOKUP($A25,'Return Data'!$B$7:$R$2700,6,0)</f>
        <v>2.8216000000000001</v>
      </c>
      <c r="G25" s="66">
        <f t="shared" si="1"/>
        <v>3</v>
      </c>
      <c r="H25" s="65">
        <f>VLOOKUP($A25,'Return Data'!$B$7:$R$2700,7,0)</f>
        <v>2.7538</v>
      </c>
      <c r="I25" s="66">
        <f t="shared" si="2"/>
        <v>16</v>
      </c>
      <c r="J25" s="65">
        <f>VLOOKUP($A25,'Return Data'!$B$7:$R$2700,8,0)</f>
        <v>2.64</v>
      </c>
      <c r="K25" s="66">
        <f t="shared" si="3"/>
        <v>7</v>
      </c>
      <c r="L25" s="65">
        <f>VLOOKUP($A25,'Return Data'!$B$7:$R$2700,9,0)</f>
        <v>2.5579000000000001</v>
      </c>
      <c r="M25" s="66">
        <f t="shared" si="4"/>
        <v>35</v>
      </c>
      <c r="N25" s="65">
        <f>VLOOKUP($A25,'Return Data'!$B$7:$R$2700,10,0)</f>
        <v>2.8357999999999999</v>
      </c>
      <c r="O25" s="66">
        <f t="shared" si="5"/>
        <v>35</v>
      </c>
      <c r="P25" s="65">
        <f>VLOOKUP($A25,'Return Data'!$B$7:$R$2700,11,0)</f>
        <v>2.8212999999999999</v>
      </c>
      <c r="Q25" s="66">
        <f t="shared" si="6"/>
        <v>37</v>
      </c>
      <c r="R25" s="65">
        <f>VLOOKUP($A25,'Return Data'!$B$7:$R$2700,12,0)</f>
        <v>2.8147000000000002</v>
      </c>
      <c r="S25" s="66">
        <f t="shared" si="7"/>
        <v>37</v>
      </c>
      <c r="T25" s="65">
        <f>VLOOKUP($A25,'Return Data'!$B$7:$R$2700,13,0)</f>
        <v>3.3066</v>
      </c>
      <c r="U25" s="66">
        <f t="shared" si="8"/>
        <v>37</v>
      </c>
      <c r="V25" s="65"/>
      <c r="W25" s="66"/>
      <c r="X25" s="65"/>
      <c r="Y25" s="66"/>
      <c r="Z25" s="65">
        <f>VLOOKUP($A25,'Return Data'!$B$7:$R$2700,16,0)</f>
        <v>4.1315999999999997</v>
      </c>
      <c r="AA25" s="67">
        <f t="shared" si="10"/>
        <v>37</v>
      </c>
    </row>
    <row r="26" spans="1:27" x14ac:dyDescent="0.3">
      <c r="A26" s="63" t="s">
        <v>245</v>
      </c>
      <c r="B26" s="64">
        <f>VLOOKUP($A26,'Return Data'!$B$7:$R$2700,3,0)</f>
        <v>44174</v>
      </c>
      <c r="C26" s="65">
        <f>VLOOKUP($A26,'Return Data'!$B$7:$R$2700,4,0)</f>
        <v>55.342799999999997</v>
      </c>
      <c r="D26" s="65">
        <f>VLOOKUP($A26,'Return Data'!$B$7:$R$2700,5,0)</f>
        <v>2.9020999999999999</v>
      </c>
      <c r="E26" s="66">
        <f t="shared" si="0"/>
        <v>11</v>
      </c>
      <c r="F26" s="65">
        <f>VLOOKUP($A26,'Return Data'!$B$7:$R$2700,6,0)</f>
        <v>2.8146</v>
      </c>
      <c r="G26" s="66">
        <f t="shared" si="1"/>
        <v>4</v>
      </c>
      <c r="H26" s="65">
        <f>VLOOKUP($A26,'Return Data'!$B$7:$R$2700,7,0)</f>
        <v>2.8752</v>
      </c>
      <c r="I26" s="66">
        <f t="shared" si="2"/>
        <v>7</v>
      </c>
      <c r="J26" s="65">
        <f>VLOOKUP($A26,'Return Data'!$B$7:$R$2700,8,0)</f>
        <v>2.7115999999999998</v>
      </c>
      <c r="K26" s="66">
        <f t="shared" si="3"/>
        <v>3</v>
      </c>
      <c r="L26" s="65">
        <f>VLOOKUP($A26,'Return Data'!$B$7:$R$2700,9,0)</f>
        <v>2.8050000000000002</v>
      </c>
      <c r="M26" s="66">
        <f t="shared" si="4"/>
        <v>25</v>
      </c>
      <c r="N26" s="65">
        <f>VLOOKUP($A26,'Return Data'!$B$7:$R$2700,10,0)</f>
        <v>3.0613999999999999</v>
      </c>
      <c r="O26" s="66">
        <f t="shared" si="5"/>
        <v>27</v>
      </c>
      <c r="P26" s="65">
        <f>VLOOKUP($A26,'Return Data'!$B$7:$R$2700,11,0)</f>
        <v>3.1755</v>
      </c>
      <c r="Q26" s="66">
        <f t="shared" si="6"/>
        <v>25</v>
      </c>
      <c r="R26" s="65">
        <f>VLOOKUP($A26,'Return Data'!$B$7:$R$2700,12,0)</f>
        <v>3.6943000000000001</v>
      </c>
      <c r="S26" s="66">
        <f t="shared" si="7"/>
        <v>27</v>
      </c>
      <c r="T26" s="65">
        <f>VLOOKUP($A26,'Return Data'!$B$7:$R$2700,13,0)</f>
        <v>4.0743999999999998</v>
      </c>
      <c r="U26" s="66">
        <f t="shared" si="8"/>
        <v>27</v>
      </c>
      <c r="V26" s="65">
        <f>VLOOKUP($A26,'Return Data'!$B$7:$R$2700,17,0)</f>
        <v>5.4024000000000001</v>
      </c>
      <c r="W26" s="66">
        <f t="shared" si="8"/>
        <v>24</v>
      </c>
      <c r="X26" s="65">
        <f>VLOOKUP($A26,'Return Data'!$B$7:$R$2700,14,0)</f>
        <v>6.0490000000000004</v>
      </c>
      <c r="Y26" s="66">
        <f t="shared" si="9"/>
        <v>21</v>
      </c>
      <c r="Z26" s="65">
        <f>VLOOKUP($A26,'Return Data'!$B$7:$R$2700,16,0)</f>
        <v>7.7378999999999998</v>
      </c>
      <c r="AA26" s="67">
        <f t="shared" si="10"/>
        <v>2</v>
      </c>
    </row>
    <row r="27" spans="1:27" x14ac:dyDescent="0.3">
      <c r="A27" s="63" t="s">
        <v>246</v>
      </c>
      <c r="B27" s="64">
        <f>VLOOKUP($A27,'Return Data'!$B$7:$R$2700,3,0)</f>
        <v>44174</v>
      </c>
      <c r="C27" s="65">
        <f>VLOOKUP($A27,'Return Data'!$B$7:$R$2700,4,0)</f>
        <v>4102.2763999999997</v>
      </c>
      <c r="D27" s="65">
        <f>VLOOKUP($A27,'Return Data'!$B$7:$R$2700,5,0)</f>
        <v>2.2067000000000001</v>
      </c>
      <c r="E27" s="66">
        <f t="shared" si="0"/>
        <v>30</v>
      </c>
      <c r="F27" s="65">
        <f>VLOOKUP($A27,'Return Data'!$B$7:$R$2700,6,0)</f>
        <v>2.2212000000000001</v>
      </c>
      <c r="G27" s="66">
        <f t="shared" si="1"/>
        <v>31</v>
      </c>
      <c r="H27" s="65">
        <f>VLOOKUP($A27,'Return Data'!$B$7:$R$2700,7,0)</f>
        <v>2.5966999999999998</v>
      </c>
      <c r="I27" s="66">
        <f t="shared" si="2"/>
        <v>33</v>
      </c>
      <c r="J27" s="65">
        <f>VLOOKUP($A27,'Return Data'!$B$7:$R$2700,8,0)</f>
        <v>2.3725000000000001</v>
      </c>
      <c r="K27" s="66">
        <f t="shared" si="3"/>
        <v>30</v>
      </c>
      <c r="L27" s="65">
        <f>VLOOKUP($A27,'Return Data'!$B$7:$R$2700,9,0)</f>
        <v>2.819</v>
      </c>
      <c r="M27" s="66">
        <f t="shared" si="4"/>
        <v>23</v>
      </c>
      <c r="N27" s="65">
        <f>VLOOKUP($A27,'Return Data'!$B$7:$R$2700,10,0)</f>
        <v>3.1101999999999999</v>
      </c>
      <c r="O27" s="66">
        <f t="shared" si="5"/>
        <v>15</v>
      </c>
      <c r="P27" s="65">
        <f>VLOOKUP($A27,'Return Data'!$B$7:$R$2700,11,0)</f>
        <v>3.3027000000000002</v>
      </c>
      <c r="Q27" s="66">
        <f t="shared" si="6"/>
        <v>8</v>
      </c>
      <c r="R27" s="65">
        <f>VLOOKUP($A27,'Return Data'!$B$7:$R$2700,12,0)</f>
        <v>3.8664999999999998</v>
      </c>
      <c r="S27" s="66">
        <f t="shared" si="7"/>
        <v>21</v>
      </c>
      <c r="T27" s="65">
        <f>VLOOKUP($A27,'Return Data'!$B$7:$R$2700,13,0)</f>
        <v>4.2378999999999998</v>
      </c>
      <c r="U27" s="66">
        <f t="shared" si="8"/>
        <v>20</v>
      </c>
      <c r="V27" s="65">
        <f>VLOOKUP($A27,'Return Data'!$B$7:$R$2700,17,0)</f>
        <v>5.4203000000000001</v>
      </c>
      <c r="W27" s="66">
        <f t="shared" si="8"/>
        <v>23</v>
      </c>
      <c r="X27" s="65">
        <f>VLOOKUP($A27,'Return Data'!$B$7:$R$2700,14,0)</f>
        <v>6.0461</v>
      </c>
      <c r="Y27" s="66">
        <f t="shared" si="9"/>
        <v>23</v>
      </c>
      <c r="Z27" s="65">
        <f>VLOOKUP($A27,'Return Data'!$B$7:$R$2700,16,0)</f>
        <v>7.2034000000000002</v>
      </c>
      <c r="AA27" s="67">
        <f t="shared" si="10"/>
        <v>20</v>
      </c>
    </row>
    <row r="28" spans="1:27" x14ac:dyDescent="0.3">
      <c r="A28" s="63" t="s">
        <v>247</v>
      </c>
      <c r="B28" s="64">
        <f>VLOOKUP($A28,'Return Data'!$B$7:$R$2700,3,0)</f>
        <v>44174</v>
      </c>
      <c r="C28" s="65">
        <f>VLOOKUP($A28,'Return Data'!$B$7:$R$2700,4,0)</f>
        <v>2779.7017999999998</v>
      </c>
      <c r="D28" s="65">
        <f>VLOOKUP($A28,'Return Data'!$B$7:$R$2700,5,0)</f>
        <v>2.3452999999999999</v>
      </c>
      <c r="E28" s="66">
        <f t="shared" si="0"/>
        <v>26</v>
      </c>
      <c r="F28" s="65">
        <f>VLOOKUP($A28,'Return Data'!$B$7:$R$2700,6,0)</f>
        <v>2.3031999999999999</v>
      </c>
      <c r="G28" s="66">
        <f t="shared" si="1"/>
        <v>27</v>
      </c>
      <c r="H28" s="65">
        <f>VLOOKUP($A28,'Return Data'!$B$7:$R$2700,7,0)</f>
        <v>2.7374000000000001</v>
      </c>
      <c r="I28" s="66">
        <f t="shared" si="2"/>
        <v>19</v>
      </c>
      <c r="J28" s="65">
        <f>VLOOKUP($A28,'Return Data'!$B$7:$R$2700,8,0)</f>
        <v>2.4860000000000002</v>
      </c>
      <c r="K28" s="66">
        <f t="shared" si="3"/>
        <v>18</v>
      </c>
      <c r="L28" s="65">
        <f>VLOOKUP($A28,'Return Data'!$B$7:$R$2700,9,0)</f>
        <v>2.9287999999999998</v>
      </c>
      <c r="M28" s="66">
        <f t="shared" si="4"/>
        <v>5</v>
      </c>
      <c r="N28" s="65">
        <f>VLOOKUP($A28,'Return Data'!$B$7:$R$2700,10,0)</f>
        <v>3.1181000000000001</v>
      </c>
      <c r="O28" s="66">
        <f t="shared" si="5"/>
        <v>14</v>
      </c>
      <c r="P28" s="65">
        <f>VLOOKUP($A28,'Return Data'!$B$7:$R$2700,11,0)</f>
        <v>3.2801</v>
      </c>
      <c r="Q28" s="66">
        <f t="shared" si="6"/>
        <v>14</v>
      </c>
      <c r="R28" s="65">
        <f>VLOOKUP($A28,'Return Data'!$B$7:$R$2700,12,0)</f>
        <v>3.9578000000000002</v>
      </c>
      <c r="S28" s="66">
        <f t="shared" si="7"/>
        <v>11</v>
      </c>
      <c r="T28" s="65">
        <f>VLOOKUP($A28,'Return Data'!$B$7:$R$2700,13,0)</f>
        <v>4.3263999999999996</v>
      </c>
      <c r="U28" s="66">
        <f t="shared" si="8"/>
        <v>11</v>
      </c>
      <c r="V28" s="65">
        <f>VLOOKUP($A28,'Return Data'!$B$7:$R$2700,17,0)</f>
        <v>5.4903000000000004</v>
      </c>
      <c r="W28" s="66">
        <f t="shared" si="8"/>
        <v>15</v>
      </c>
      <c r="X28" s="65">
        <f>VLOOKUP($A28,'Return Data'!$B$7:$R$2700,14,0)</f>
        <v>6.1111000000000004</v>
      </c>
      <c r="Y28" s="66">
        <f t="shared" si="9"/>
        <v>14</v>
      </c>
      <c r="Z28" s="65">
        <f>VLOOKUP($A28,'Return Data'!$B$7:$R$2700,16,0)</f>
        <v>7.4680999999999997</v>
      </c>
      <c r="AA28" s="67">
        <f t="shared" si="10"/>
        <v>11</v>
      </c>
    </row>
    <row r="29" spans="1:27" x14ac:dyDescent="0.3">
      <c r="A29" s="63" t="s">
        <v>248</v>
      </c>
      <c r="B29" s="64">
        <f>VLOOKUP($A29,'Return Data'!$B$7:$R$2700,3,0)</f>
        <v>44174</v>
      </c>
      <c r="C29" s="65">
        <f>VLOOKUP($A29,'Return Data'!$B$7:$R$2700,4,0)</f>
        <v>3667.3229999999999</v>
      </c>
      <c r="D29" s="65">
        <f>VLOOKUP($A29,'Return Data'!$B$7:$R$2700,5,0)</f>
        <v>2.5531000000000001</v>
      </c>
      <c r="E29" s="66">
        <f t="shared" si="0"/>
        <v>18</v>
      </c>
      <c r="F29" s="65">
        <f>VLOOKUP($A29,'Return Data'!$B$7:$R$2700,6,0)</f>
        <v>2.5055999999999998</v>
      </c>
      <c r="G29" s="66">
        <f t="shared" si="1"/>
        <v>18</v>
      </c>
      <c r="H29" s="65">
        <f>VLOOKUP($A29,'Return Data'!$B$7:$R$2700,7,0)</f>
        <v>2.7677999999999998</v>
      </c>
      <c r="I29" s="66">
        <f t="shared" si="2"/>
        <v>15</v>
      </c>
      <c r="J29" s="65">
        <f>VLOOKUP($A29,'Return Data'!$B$7:$R$2700,8,0)</f>
        <v>2.4506000000000001</v>
      </c>
      <c r="K29" s="66">
        <f t="shared" si="3"/>
        <v>20</v>
      </c>
      <c r="L29" s="65">
        <f>VLOOKUP($A29,'Return Data'!$B$7:$R$2700,9,0)</f>
        <v>2.8246000000000002</v>
      </c>
      <c r="M29" s="66">
        <f t="shared" si="4"/>
        <v>21</v>
      </c>
      <c r="N29" s="65">
        <f>VLOOKUP($A29,'Return Data'!$B$7:$R$2700,10,0)</f>
        <v>3.0882000000000001</v>
      </c>
      <c r="O29" s="66">
        <f t="shared" si="5"/>
        <v>21</v>
      </c>
      <c r="P29" s="65">
        <f>VLOOKUP($A29,'Return Data'!$B$7:$R$2700,11,0)</f>
        <v>3.2688000000000001</v>
      </c>
      <c r="Q29" s="66">
        <f t="shared" si="6"/>
        <v>16</v>
      </c>
      <c r="R29" s="65">
        <f>VLOOKUP($A29,'Return Data'!$B$7:$R$2700,12,0)</f>
        <v>4.0498000000000003</v>
      </c>
      <c r="S29" s="66">
        <f t="shared" si="7"/>
        <v>7</v>
      </c>
      <c r="T29" s="65">
        <f>VLOOKUP($A29,'Return Data'!$B$7:$R$2700,13,0)</f>
        <v>4.3841999999999999</v>
      </c>
      <c r="U29" s="66">
        <f t="shared" si="8"/>
        <v>9</v>
      </c>
      <c r="V29" s="65">
        <f>VLOOKUP($A29,'Return Data'!$B$7:$R$2700,17,0)</f>
        <v>5.5094000000000003</v>
      </c>
      <c r="W29" s="66">
        <f t="shared" si="8"/>
        <v>12</v>
      </c>
      <c r="X29" s="65">
        <f>VLOOKUP($A29,'Return Data'!$B$7:$R$2700,14,0)</f>
        <v>6.0910000000000002</v>
      </c>
      <c r="Y29" s="66">
        <f t="shared" si="9"/>
        <v>17</v>
      </c>
      <c r="Z29" s="65">
        <f>VLOOKUP($A29,'Return Data'!$B$7:$R$2700,16,0)</f>
        <v>7.1738</v>
      </c>
      <c r="AA29" s="67">
        <f t="shared" si="10"/>
        <v>22</v>
      </c>
    </row>
    <row r="30" spans="1:27" x14ac:dyDescent="0.3">
      <c r="A30" s="63" t="s">
        <v>437</v>
      </c>
      <c r="B30" s="64">
        <f>VLOOKUP($A30,'Return Data'!$B$7:$R$2700,3,0)</f>
        <v>44174</v>
      </c>
      <c r="C30" s="65">
        <f>VLOOKUP($A30,'Return Data'!$B$7:$R$2700,4,0)</f>
        <v>1316.386</v>
      </c>
      <c r="D30" s="65">
        <f>VLOOKUP($A30,'Return Data'!$B$7:$R$2700,5,0)</f>
        <v>2.5150999999999999</v>
      </c>
      <c r="E30" s="66">
        <f t="shared" si="0"/>
        <v>21</v>
      </c>
      <c r="F30" s="65">
        <f>VLOOKUP($A30,'Return Data'!$B$7:$R$2700,6,0)</f>
        <v>2.6615000000000002</v>
      </c>
      <c r="G30" s="66">
        <f t="shared" si="1"/>
        <v>10</v>
      </c>
      <c r="H30" s="65">
        <f>VLOOKUP($A30,'Return Data'!$B$7:$R$2700,7,0)</f>
        <v>2.8776999999999999</v>
      </c>
      <c r="I30" s="66">
        <f t="shared" si="2"/>
        <v>6</v>
      </c>
      <c r="J30" s="65">
        <f>VLOOKUP($A30,'Return Data'!$B$7:$R$2700,8,0)</f>
        <v>2.6383999999999999</v>
      </c>
      <c r="K30" s="66">
        <f t="shared" si="3"/>
        <v>8</v>
      </c>
      <c r="L30" s="65">
        <f>VLOOKUP($A30,'Return Data'!$B$7:$R$2700,9,0)</f>
        <v>2.9039000000000001</v>
      </c>
      <c r="M30" s="66">
        <f t="shared" si="4"/>
        <v>7</v>
      </c>
      <c r="N30" s="65">
        <f>VLOOKUP($A30,'Return Data'!$B$7:$R$2700,10,0)</f>
        <v>3.2082000000000002</v>
      </c>
      <c r="O30" s="66">
        <f t="shared" si="5"/>
        <v>4</v>
      </c>
      <c r="P30" s="65">
        <f>VLOOKUP($A30,'Return Data'!$B$7:$R$2700,11,0)</f>
        <v>3.3925000000000001</v>
      </c>
      <c r="Q30" s="66">
        <f t="shared" si="6"/>
        <v>3</v>
      </c>
      <c r="R30" s="65">
        <f>VLOOKUP($A30,'Return Data'!$B$7:$R$2700,12,0)</f>
        <v>4.0476000000000001</v>
      </c>
      <c r="S30" s="66">
        <f t="shared" si="7"/>
        <v>8</v>
      </c>
      <c r="T30" s="65">
        <f>VLOOKUP($A30,'Return Data'!$B$7:$R$2700,13,0)</f>
        <v>4.3941999999999997</v>
      </c>
      <c r="U30" s="66">
        <f t="shared" si="8"/>
        <v>7</v>
      </c>
      <c r="V30" s="65">
        <f>VLOOKUP($A30,'Return Data'!$B$7:$R$2700,17,0)</f>
        <v>5.6247999999999996</v>
      </c>
      <c r="W30" s="66">
        <f t="shared" si="8"/>
        <v>3</v>
      </c>
      <c r="X30" s="65">
        <f>VLOOKUP($A30,'Return Data'!$B$7:$R$2700,14,0)</f>
        <v>6.1867000000000001</v>
      </c>
      <c r="Y30" s="66">
        <f t="shared" si="9"/>
        <v>5</v>
      </c>
      <c r="Z30" s="65">
        <f>VLOOKUP($A30,'Return Data'!$B$7:$R$2700,16,0)</f>
        <v>6.3895999999999997</v>
      </c>
      <c r="AA30" s="67">
        <f t="shared" si="10"/>
        <v>31</v>
      </c>
    </row>
    <row r="31" spans="1:27" x14ac:dyDescent="0.3">
      <c r="A31" s="63" t="s">
        <v>250</v>
      </c>
      <c r="B31" s="64">
        <f>VLOOKUP($A31,'Return Data'!$B$7:$R$2700,3,0)</f>
        <v>44174</v>
      </c>
      <c r="C31" s="65">
        <f>VLOOKUP($A31,'Return Data'!$B$7:$R$2700,4,0)</f>
        <v>2122.7465999999999</v>
      </c>
      <c r="D31" s="65">
        <f>VLOOKUP($A31,'Return Data'!$B$7:$R$2700,5,0)</f>
        <v>2.4298000000000002</v>
      </c>
      <c r="E31" s="66">
        <f t="shared" si="0"/>
        <v>23</v>
      </c>
      <c r="F31" s="65">
        <f>VLOOKUP($A31,'Return Data'!$B$7:$R$2700,6,0)</f>
        <v>2.7925</v>
      </c>
      <c r="G31" s="66">
        <f t="shared" si="1"/>
        <v>5</v>
      </c>
      <c r="H31" s="65">
        <f>VLOOKUP($A31,'Return Data'!$B$7:$R$2700,7,0)</f>
        <v>3.0028999999999999</v>
      </c>
      <c r="I31" s="66">
        <f t="shared" si="2"/>
        <v>2</v>
      </c>
      <c r="J31" s="65">
        <f>VLOOKUP($A31,'Return Data'!$B$7:$R$2700,8,0)</f>
        <v>2.7450999999999999</v>
      </c>
      <c r="K31" s="66">
        <f t="shared" si="3"/>
        <v>2</v>
      </c>
      <c r="L31" s="65">
        <f>VLOOKUP($A31,'Return Data'!$B$7:$R$2700,9,0)</f>
        <v>3.0381</v>
      </c>
      <c r="M31" s="66">
        <f t="shared" si="4"/>
        <v>3</v>
      </c>
      <c r="N31" s="65">
        <f>VLOOKUP($A31,'Return Data'!$B$7:$R$2700,10,0)</f>
        <v>3.2326999999999999</v>
      </c>
      <c r="O31" s="66">
        <f t="shared" si="5"/>
        <v>3</v>
      </c>
      <c r="P31" s="65">
        <f>VLOOKUP($A31,'Return Data'!$B$7:$R$2700,11,0)</f>
        <v>3.3058000000000001</v>
      </c>
      <c r="Q31" s="66">
        <f t="shared" si="6"/>
        <v>6</v>
      </c>
      <c r="R31" s="65">
        <f>VLOOKUP($A31,'Return Data'!$B$7:$R$2700,12,0)</f>
        <v>3.9215</v>
      </c>
      <c r="S31" s="66">
        <f t="shared" si="7"/>
        <v>16</v>
      </c>
      <c r="T31" s="65">
        <f>VLOOKUP($A31,'Return Data'!$B$7:$R$2700,13,0)</f>
        <v>4.2901999999999996</v>
      </c>
      <c r="U31" s="66">
        <f t="shared" si="8"/>
        <v>15</v>
      </c>
      <c r="V31" s="65">
        <f>VLOOKUP($A31,'Return Data'!$B$7:$R$2700,17,0)</f>
        <v>5.4892000000000003</v>
      </c>
      <c r="W31" s="66">
        <f t="shared" si="8"/>
        <v>16</v>
      </c>
      <c r="X31" s="65">
        <f>VLOOKUP($A31,'Return Data'!$B$7:$R$2700,14,0)</f>
        <v>6.09</v>
      </c>
      <c r="Y31" s="66">
        <f t="shared" si="9"/>
        <v>18</v>
      </c>
      <c r="Z31" s="65">
        <f>VLOOKUP($A31,'Return Data'!$B$7:$R$2700,16,0)</f>
        <v>6.5210999999999997</v>
      </c>
      <c r="AA31" s="67">
        <f t="shared" si="10"/>
        <v>30</v>
      </c>
    </row>
    <row r="32" spans="1:27" x14ac:dyDescent="0.3">
      <c r="A32" s="63" t="s">
        <v>251</v>
      </c>
      <c r="B32" s="64">
        <f>VLOOKUP($A32,'Return Data'!$B$7:$R$2700,3,0)</f>
        <v>44174</v>
      </c>
      <c r="C32" s="65">
        <f>VLOOKUP($A32,'Return Data'!$B$7:$R$2700,4,0)</f>
        <v>10.9054</v>
      </c>
      <c r="D32" s="65">
        <f>VLOOKUP($A32,'Return Data'!$B$7:$R$2700,5,0)</f>
        <v>3.0125000000000002</v>
      </c>
      <c r="E32" s="66">
        <f t="shared" si="0"/>
        <v>8</v>
      </c>
      <c r="F32" s="65">
        <f>VLOOKUP($A32,'Return Data'!$B$7:$R$2700,6,0)</f>
        <v>1.3389</v>
      </c>
      <c r="G32" s="66">
        <f t="shared" si="1"/>
        <v>37</v>
      </c>
      <c r="H32" s="65">
        <f>VLOOKUP($A32,'Return Data'!$B$7:$R$2700,7,0)</f>
        <v>2.2004000000000001</v>
      </c>
      <c r="I32" s="66">
        <f t="shared" si="2"/>
        <v>37</v>
      </c>
      <c r="J32" s="65">
        <f>VLOOKUP($A32,'Return Data'!$B$7:$R$2700,8,0)</f>
        <v>2.0337000000000001</v>
      </c>
      <c r="K32" s="66">
        <f t="shared" si="3"/>
        <v>37</v>
      </c>
      <c r="L32" s="65">
        <f>VLOOKUP($A32,'Return Data'!$B$7:$R$2700,9,0)</f>
        <v>2.5377999999999998</v>
      </c>
      <c r="M32" s="66">
        <f t="shared" si="4"/>
        <v>36</v>
      </c>
      <c r="N32" s="65">
        <f>VLOOKUP($A32,'Return Data'!$B$7:$R$2700,10,0)</f>
        <v>2.8037000000000001</v>
      </c>
      <c r="O32" s="66">
        <f t="shared" si="5"/>
        <v>36</v>
      </c>
      <c r="P32" s="65">
        <f>VLOOKUP($A32,'Return Data'!$B$7:$R$2700,11,0)</f>
        <v>2.8231000000000002</v>
      </c>
      <c r="Q32" s="66">
        <f t="shared" si="6"/>
        <v>36</v>
      </c>
      <c r="R32" s="65">
        <f>VLOOKUP($A32,'Return Data'!$B$7:$R$2700,12,0)</f>
        <v>3.0720000000000001</v>
      </c>
      <c r="S32" s="66">
        <f t="shared" si="7"/>
        <v>36</v>
      </c>
      <c r="T32" s="65">
        <f>VLOOKUP($A32,'Return Data'!$B$7:$R$2700,13,0)</f>
        <v>3.4544000000000001</v>
      </c>
      <c r="U32" s="66">
        <f t="shared" si="8"/>
        <v>36</v>
      </c>
      <c r="V32" s="65"/>
      <c r="W32" s="66"/>
      <c r="X32" s="65"/>
      <c r="Y32" s="66"/>
      <c r="Z32" s="65">
        <f>VLOOKUP($A32,'Return Data'!$B$7:$R$2700,16,0)</f>
        <v>4.4854000000000003</v>
      </c>
      <c r="AA32" s="67">
        <f t="shared" si="10"/>
        <v>35</v>
      </c>
    </row>
    <row r="33" spans="1:27" x14ac:dyDescent="0.3">
      <c r="A33" s="63" t="s">
        <v>252</v>
      </c>
      <c r="B33" s="64">
        <f>VLOOKUP($A33,'Return Data'!$B$7:$R$2700,3,0)</f>
        <v>44174</v>
      </c>
      <c r="C33" s="65">
        <f>VLOOKUP($A33,'Return Data'!$B$7:$R$2700,4,0)</f>
        <v>4950.5343999999996</v>
      </c>
      <c r="D33" s="65">
        <f>VLOOKUP($A33,'Return Data'!$B$7:$R$2700,5,0)</f>
        <v>2.1383000000000001</v>
      </c>
      <c r="E33" s="66">
        <f t="shared" si="0"/>
        <v>31</v>
      </c>
      <c r="F33" s="65">
        <f>VLOOKUP($A33,'Return Data'!$B$7:$R$2700,6,0)</f>
        <v>2.4535</v>
      </c>
      <c r="G33" s="66">
        <f t="shared" si="1"/>
        <v>20</v>
      </c>
      <c r="H33" s="65">
        <f>VLOOKUP($A33,'Return Data'!$B$7:$R$2700,7,0)</f>
        <v>2.7210000000000001</v>
      </c>
      <c r="I33" s="66">
        <f t="shared" si="2"/>
        <v>21</v>
      </c>
      <c r="J33" s="65">
        <f>VLOOKUP($A33,'Return Data'!$B$7:$R$2700,8,0)</f>
        <v>2.3887999999999998</v>
      </c>
      <c r="K33" s="66">
        <f t="shared" si="3"/>
        <v>28</v>
      </c>
      <c r="L33" s="65">
        <f>VLOOKUP($A33,'Return Data'!$B$7:$R$2700,9,0)</f>
        <v>2.7845</v>
      </c>
      <c r="M33" s="66">
        <f t="shared" si="4"/>
        <v>28</v>
      </c>
      <c r="N33" s="65">
        <f>VLOOKUP($A33,'Return Data'!$B$7:$R$2700,10,0)</f>
        <v>3.0939000000000001</v>
      </c>
      <c r="O33" s="66">
        <f t="shared" si="5"/>
        <v>20</v>
      </c>
      <c r="P33" s="65">
        <f>VLOOKUP($A33,'Return Data'!$B$7:$R$2700,11,0)</f>
        <v>3.3037000000000001</v>
      </c>
      <c r="Q33" s="66">
        <f t="shared" si="6"/>
        <v>7</v>
      </c>
      <c r="R33" s="65">
        <f>VLOOKUP($A33,'Return Data'!$B$7:$R$2700,12,0)</f>
        <v>4.0279999999999996</v>
      </c>
      <c r="S33" s="66">
        <f t="shared" si="7"/>
        <v>10</v>
      </c>
      <c r="T33" s="65">
        <f>VLOOKUP($A33,'Return Data'!$B$7:$R$2700,13,0)</f>
        <v>4.37</v>
      </c>
      <c r="U33" s="66">
        <f t="shared" si="8"/>
        <v>10</v>
      </c>
      <c r="V33" s="65">
        <f>VLOOKUP($A33,'Return Data'!$B$7:$R$2700,17,0)</f>
        <v>5.6017999999999999</v>
      </c>
      <c r="W33" s="66">
        <f t="shared" si="8"/>
        <v>5</v>
      </c>
      <c r="X33" s="65">
        <f>VLOOKUP($A33,'Return Data'!$B$7:$R$2700,14,0)</f>
        <v>6.1909000000000001</v>
      </c>
      <c r="Y33" s="66">
        <f t="shared" si="9"/>
        <v>4</v>
      </c>
      <c r="Z33" s="65">
        <f>VLOOKUP($A33,'Return Data'!$B$7:$R$2700,16,0)</f>
        <v>7.1849999999999996</v>
      </c>
      <c r="AA33" s="67">
        <f t="shared" si="10"/>
        <v>21</v>
      </c>
    </row>
    <row r="34" spans="1:27" x14ac:dyDescent="0.3">
      <c r="A34" s="63" t="s">
        <v>253</v>
      </c>
      <c r="B34" s="64">
        <f>VLOOKUP($A34,'Return Data'!$B$7:$R$2700,3,0)</f>
        <v>44174</v>
      </c>
      <c r="C34" s="65">
        <f>VLOOKUP($A34,'Return Data'!$B$7:$R$2700,4,0)</f>
        <v>1139.3416</v>
      </c>
      <c r="D34" s="65">
        <f>VLOOKUP($A34,'Return Data'!$B$7:$R$2700,5,0)</f>
        <v>3.6204000000000001</v>
      </c>
      <c r="E34" s="66">
        <f t="shared" si="0"/>
        <v>2</v>
      </c>
      <c r="F34" s="65">
        <f>VLOOKUP($A34,'Return Data'!$B$7:$R$2700,6,0)</f>
        <v>1.8146</v>
      </c>
      <c r="G34" s="66">
        <f t="shared" si="1"/>
        <v>36</v>
      </c>
      <c r="H34" s="65">
        <f>VLOOKUP($A34,'Return Data'!$B$7:$R$2700,7,0)</f>
        <v>2.5522</v>
      </c>
      <c r="I34" s="66">
        <f t="shared" si="2"/>
        <v>36</v>
      </c>
      <c r="J34" s="65">
        <f>VLOOKUP($A34,'Return Data'!$B$7:$R$2700,8,0)</f>
        <v>2.2456</v>
      </c>
      <c r="K34" s="66">
        <f t="shared" si="3"/>
        <v>34</v>
      </c>
      <c r="L34" s="65">
        <f>VLOOKUP($A34,'Return Data'!$B$7:$R$2700,9,0)</f>
        <v>2.7216</v>
      </c>
      <c r="M34" s="66">
        <f t="shared" si="4"/>
        <v>31</v>
      </c>
      <c r="N34" s="65">
        <f>VLOOKUP($A34,'Return Data'!$B$7:$R$2700,10,0)</f>
        <v>2.9704999999999999</v>
      </c>
      <c r="O34" s="66">
        <f t="shared" si="5"/>
        <v>31</v>
      </c>
      <c r="P34" s="65">
        <f>VLOOKUP($A34,'Return Data'!$B$7:$R$2700,11,0)</f>
        <v>3.0013999999999998</v>
      </c>
      <c r="Q34" s="66">
        <f t="shared" si="6"/>
        <v>30</v>
      </c>
      <c r="R34" s="65">
        <f>VLOOKUP($A34,'Return Data'!$B$7:$R$2700,12,0)</f>
        <v>3.3348</v>
      </c>
      <c r="S34" s="66">
        <f t="shared" si="7"/>
        <v>31</v>
      </c>
      <c r="T34" s="65">
        <f>VLOOKUP($A34,'Return Data'!$B$7:$R$2700,13,0)</f>
        <v>3.7328999999999999</v>
      </c>
      <c r="U34" s="66">
        <f t="shared" si="8"/>
        <v>33</v>
      </c>
      <c r="V34" s="65">
        <f>VLOOKUP($A34,'Return Data'!$B$7:$R$2700,17,0)</f>
        <v>4.8230000000000004</v>
      </c>
      <c r="W34" s="66">
        <f t="shared" si="8"/>
        <v>33</v>
      </c>
      <c r="X34" s="65"/>
      <c r="Y34" s="66"/>
      <c r="Z34" s="65">
        <f>VLOOKUP($A34,'Return Data'!$B$7:$R$2700,16,0)</f>
        <v>5.1788999999999996</v>
      </c>
      <c r="AA34" s="67">
        <f t="shared" si="10"/>
        <v>33</v>
      </c>
    </row>
    <row r="35" spans="1:27" x14ac:dyDescent="0.3">
      <c r="A35" s="63" t="s">
        <v>254</v>
      </c>
      <c r="B35" s="64">
        <f>VLOOKUP($A35,'Return Data'!$B$7:$R$2700,3,0)</f>
        <v>44174</v>
      </c>
      <c r="C35" s="65">
        <f>VLOOKUP($A35,'Return Data'!$B$7:$R$2700,4,0)</f>
        <v>263.74790000000002</v>
      </c>
      <c r="D35" s="65">
        <f>VLOOKUP($A35,'Return Data'!$B$7:$R$2700,5,0)</f>
        <v>1.4946999999999999</v>
      </c>
      <c r="E35" s="66">
        <f t="shared" si="0"/>
        <v>37</v>
      </c>
      <c r="F35" s="65">
        <f>VLOOKUP($A35,'Return Data'!$B$7:$R$2700,6,0)</f>
        <v>2.2284999999999999</v>
      </c>
      <c r="G35" s="66">
        <f t="shared" si="1"/>
        <v>30</v>
      </c>
      <c r="H35" s="65">
        <f>VLOOKUP($A35,'Return Data'!$B$7:$R$2700,7,0)</f>
        <v>2.605</v>
      </c>
      <c r="I35" s="66">
        <f t="shared" si="2"/>
        <v>31</v>
      </c>
      <c r="J35" s="65">
        <f>VLOOKUP($A35,'Return Data'!$B$7:$R$2700,8,0)</f>
        <v>2.3805000000000001</v>
      </c>
      <c r="K35" s="66">
        <f t="shared" si="3"/>
        <v>29</v>
      </c>
      <c r="L35" s="65">
        <f>VLOOKUP($A35,'Return Data'!$B$7:$R$2700,9,0)</f>
        <v>2.871</v>
      </c>
      <c r="M35" s="66">
        <f t="shared" si="4"/>
        <v>10</v>
      </c>
      <c r="N35" s="65">
        <f>VLOOKUP($A35,'Return Data'!$B$7:$R$2700,10,0)</f>
        <v>3.0648</v>
      </c>
      <c r="O35" s="66">
        <f t="shared" si="5"/>
        <v>26</v>
      </c>
      <c r="P35" s="65">
        <f>VLOOKUP($A35,'Return Data'!$B$7:$R$2700,11,0)</f>
        <v>3.2806999999999999</v>
      </c>
      <c r="Q35" s="66">
        <f t="shared" si="6"/>
        <v>13</v>
      </c>
      <c r="R35" s="65">
        <f>VLOOKUP($A35,'Return Data'!$B$7:$R$2700,12,0)</f>
        <v>3.9422000000000001</v>
      </c>
      <c r="S35" s="66">
        <f t="shared" si="7"/>
        <v>13</v>
      </c>
      <c r="T35" s="65">
        <f>VLOOKUP($A35,'Return Data'!$B$7:$R$2700,13,0)</f>
        <v>4.3056000000000001</v>
      </c>
      <c r="U35" s="66">
        <f t="shared" si="8"/>
        <v>12</v>
      </c>
      <c r="V35" s="65">
        <f>VLOOKUP($A35,'Return Data'!$B$7:$R$2700,17,0)</f>
        <v>5.5818000000000003</v>
      </c>
      <c r="W35" s="66">
        <f t="shared" si="8"/>
        <v>6</v>
      </c>
      <c r="X35" s="65">
        <f>VLOOKUP($A35,'Return Data'!$B$7:$R$2700,14,0)</f>
        <v>6.1748000000000003</v>
      </c>
      <c r="Y35" s="66">
        <f t="shared" si="9"/>
        <v>7</v>
      </c>
      <c r="Z35" s="65">
        <f>VLOOKUP($A35,'Return Data'!$B$7:$R$2700,16,0)</f>
        <v>7.5796999999999999</v>
      </c>
      <c r="AA35" s="67">
        <f t="shared" si="10"/>
        <v>6</v>
      </c>
    </row>
    <row r="36" spans="1:27" x14ac:dyDescent="0.3">
      <c r="A36" s="63" t="s">
        <v>255</v>
      </c>
      <c r="B36" s="64">
        <f>VLOOKUP($A36,'Return Data'!$B$7:$R$2700,3,0)</f>
        <v>44174</v>
      </c>
      <c r="C36" s="65">
        <f>VLOOKUP($A36,'Return Data'!$B$7:$R$2700,4,0)</f>
        <v>2863.6451200000001</v>
      </c>
      <c r="D36" s="65">
        <f>VLOOKUP($A36,'Return Data'!$B$7:$R$2700,5,0)</f>
        <v>2.8410000000000002</v>
      </c>
      <c r="E36" s="66">
        <f t="shared" si="0"/>
        <v>12</v>
      </c>
      <c r="F36" s="65">
        <f>VLOOKUP($A36,'Return Data'!$B$7:$R$2700,6,0)</f>
        <v>2.5314000000000001</v>
      </c>
      <c r="G36" s="66">
        <f t="shared" si="1"/>
        <v>16</v>
      </c>
      <c r="H36" s="65">
        <f>VLOOKUP($A36,'Return Data'!$B$7:$R$2700,7,0)</f>
        <v>2.7170000000000001</v>
      </c>
      <c r="I36" s="66">
        <f t="shared" si="2"/>
        <v>24</v>
      </c>
      <c r="J36" s="65">
        <f>VLOOKUP($A36,'Return Data'!$B$7:$R$2700,8,0)</f>
        <v>2.4605999999999999</v>
      </c>
      <c r="K36" s="66">
        <f t="shared" si="3"/>
        <v>19</v>
      </c>
      <c r="L36" s="65">
        <f>VLOOKUP($A36,'Return Data'!$B$7:$R$2700,9,0)</f>
        <v>2.7887</v>
      </c>
      <c r="M36" s="66">
        <f t="shared" si="4"/>
        <v>26</v>
      </c>
      <c r="N36" s="65">
        <f>VLOOKUP($A36,'Return Data'!$B$7:$R$2700,10,0)</f>
        <v>3.0276999999999998</v>
      </c>
      <c r="O36" s="66">
        <f t="shared" si="5"/>
        <v>29</v>
      </c>
      <c r="P36" s="65">
        <f>VLOOKUP($A36,'Return Data'!$B$7:$R$2700,11,0)</f>
        <v>3.0962000000000001</v>
      </c>
      <c r="Q36" s="66">
        <f t="shared" si="6"/>
        <v>28</v>
      </c>
      <c r="R36" s="65">
        <f>VLOOKUP($A36,'Return Data'!$B$7:$R$2700,12,0)</f>
        <v>3.4295</v>
      </c>
      <c r="S36" s="66">
        <f t="shared" si="7"/>
        <v>29</v>
      </c>
      <c r="T36" s="65">
        <f>VLOOKUP($A36,'Return Data'!$B$7:$R$2700,13,0)</f>
        <v>3.8738000000000001</v>
      </c>
      <c r="U36" s="66">
        <f t="shared" si="8"/>
        <v>29</v>
      </c>
      <c r="V36" s="65">
        <f>VLOOKUP($A36,'Return Data'!$B$7:$R$2700,17,0)</f>
        <v>5.0723000000000003</v>
      </c>
      <c r="W36" s="66">
        <f t="shared" si="8"/>
        <v>30</v>
      </c>
      <c r="X36" s="65">
        <f>VLOOKUP($A36,'Return Data'!$B$7:$R$2700,14,0)</f>
        <v>2.7279</v>
      </c>
      <c r="Y36" s="66">
        <f t="shared" si="9"/>
        <v>33</v>
      </c>
      <c r="Z36" s="65">
        <f>VLOOKUP($A36,'Return Data'!$B$7:$R$2700,16,0)</f>
        <v>6.6726000000000001</v>
      </c>
      <c r="AA36" s="67">
        <f t="shared" si="10"/>
        <v>28</v>
      </c>
    </row>
    <row r="37" spans="1:27" x14ac:dyDescent="0.3">
      <c r="A37" s="63" t="s">
        <v>256</v>
      </c>
      <c r="B37" s="64">
        <f>VLOOKUP($A37,'Return Data'!$B$7:$R$2700,3,0)</f>
        <v>44174</v>
      </c>
      <c r="C37" s="65">
        <f>VLOOKUP($A37,'Return Data'!$B$7:$R$2700,4,0)</f>
        <v>32.0289</v>
      </c>
      <c r="D37" s="65">
        <f>VLOOKUP($A37,'Return Data'!$B$7:$R$2700,5,0)</f>
        <v>3.3050999999999999</v>
      </c>
      <c r="E37" s="66">
        <f t="shared" si="0"/>
        <v>4</v>
      </c>
      <c r="F37" s="65">
        <f>VLOOKUP($A37,'Return Data'!$B$7:$R$2700,6,0)</f>
        <v>3.7997999999999998</v>
      </c>
      <c r="G37" s="66">
        <f t="shared" si="1"/>
        <v>1</v>
      </c>
      <c r="H37" s="65">
        <f>VLOOKUP($A37,'Return Data'!$B$7:$R$2700,7,0)</f>
        <v>3.9752999999999998</v>
      </c>
      <c r="I37" s="66">
        <f t="shared" si="2"/>
        <v>1</v>
      </c>
      <c r="J37" s="65">
        <f>VLOOKUP($A37,'Return Data'!$B$7:$R$2700,8,0)</f>
        <v>3.7824</v>
      </c>
      <c r="K37" s="66">
        <f t="shared" si="3"/>
        <v>1</v>
      </c>
      <c r="L37" s="65">
        <f>VLOOKUP($A37,'Return Data'!$B$7:$R$2700,9,0)</f>
        <v>3.9634999999999998</v>
      </c>
      <c r="M37" s="66">
        <f t="shared" si="4"/>
        <v>1</v>
      </c>
      <c r="N37" s="65">
        <f>VLOOKUP($A37,'Return Data'!$B$7:$R$2700,10,0)</f>
        <v>4.5993000000000004</v>
      </c>
      <c r="O37" s="66">
        <f t="shared" si="5"/>
        <v>1</v>
      </c>
      <c r="P37" s="65">
        <f>VLOOKUP($A37,'Return Data'!$B$7:$R$2700,11,0)</f>
        <v>4.5091999999999999</v>
      </c>
      <c r="Q37" s="66">
        <f t="shared" si="6"/>
        <v>1</v>
      </c>
      <c r="R37" s="65">
        <f>VLOOKUP($A37,'Return Data'!$B$7:$R$2700,12,0)</f>
        <v>4.6391999999999998</v>
      </c>
      <c r="S37" s="66">
        <f t="shared" si="7"/>
        <v>1</v>
      </c>
      <c r="T37" s="65">
        <f>VLOOKUP($A37,'Return Data'!$B$7:$R$2700,13,0)</f>
        <v>5.0175999999999998</v>
      </c>
      <c r="U37" s="66">
        <f t="shared" si="8"/>
        <v>1</v>
      </c>
      <c r="V37" s="65">
        <f>VLOOKUP($A37,'Return Data'!$B$7:$R$2700,17,0)</f>
        <v>6.1045999999999996</v>
      </c>
      <c r="W37" s="66">
        <f t="shared" si="8"/>
        <v>1</v>
      </c>
      <c r="X37" s="65">
        <f>VLOOKUP($A37,'Return Data'!$B$7:$R$2700,14,0)</f>
        <v>6.4318999999999997</v>
      </c>
      <c r="Y37" s="66">
        <f t="shared" si="9"/>
        <v>1</v>
      </c>
      <c r="Z37" s="65">
        <f>VLOOKUP($A37,'Return Data'!$B$7:$R$2700,16,0)</f>
        <v>7.9561000000000002</v>
      </c>
      <c r="AA37" s="67">
        <f t="shared" si="10"/>
        <v>1</v>
      </c>
    </row>
    <row r="38" spans="1:27" x14ac:dyDescent="0.3">
      <c r="A38" s="63" t="s">
        <v>257</v>
      </c>
      <c r="B38" s="64">
        <f>VLOOKUP($A38,'Return Data'!$B$7:$R$2700,3,0)</f>
        <v>44174</v>
      </c>
      <c r="C38" s="65">
        <f>VLOOKUP($A38,'Return Data'!$B$7:$R$2700,4,0)</f>
        <v>27.4618</v>
      </c>
      <c r="D38" s="65">
        <f>VLOOKUP($A38,'Return Data'!$B$7:$R$2700,5,0)</f>
        <v>3.8549000000000002</v>
      </c>
      <c r="E38" s="66">
        <f t="shared" si="0"/>
        <v>1</v>
      </c>
      <c r="F38" s="65">
        <f>VLOOKUP($A38,'Return Data'!$B$7:$R$2700,6,0)</f>
        <v>2.1269999999999998</v>
      </c>
      <c r="G38" s="66">
        <f t="shared" si="1"/>
        <v>33</v>
      </c>
      <c r="H38" s="65">
        <f>VLOOKUP($A38,'Return Data'!$B$7:$R$2700,7,0)</f>
        <v>2.6406000000000001</v>
      </c>
      <c r="I38" s="66">
        <f t="shared" si="2"/>
        <v>29</v>
      </c>
      <c r="J38" s="65">
        <f>VLOOKUP($A38,'Return Data'!$B$7:$R$2700,8,0)</f>
        <v>2.2519999999999998</v>
      </c>
      <c r="K38" s="66">
        <f t="shared" si="3"/>
        <v>33</v>
      </c>
      <c r="L38" s="65">
        <f>VLOOKUP($A38,'Return Data'!$B$7:$R$2700,9,0)</f>
        <v>2.7753000000000001</v>
      </c>
      <c r="M38" s="66">
        <f t="shared" si="4"/>
        <v>29</v>
      </c>
      <c r="N38" s="65">
        <f>VLOOKUP($A38,'Return Data'!$B$7:$R$2700,10,0)</f>
        <v>2.9796</v>
      </c>
      <c r="O38" s="66">
        <f t="shared" si="5"/>
        <v>30</v>
      </c>
      <c r="P38" s="65">
        <f>VLOOKUP($A38,'Return Data'!$B$7:$R$2700,11,0)</f>
        <v>3.0005000000000002</v>
      </c>
      <c r="Q38" s="66">
        <f t="shared" si="6"/>
        <v>31</v>
      </c>
      <c r="R38" s="65">
        <f>VLOOKUP($A38,'Return Data'!$B$7:$R$2700,12,0)</f>
        <v>3.2471000000000001</v>
      </c>
      <c r="S38" s="66">
        <f t="shared" si="7"/>
        <v>33</v>
      </c>
      <c r="T38" s="65">
        <f>VLOOKUP($A38,'Return Data'!$B$7:$R$2700,13,0)</f>
        <v>3.6796000000000002</v>
      </c>
      <c r="U38" s="66">
        <f t="shared" si="8"/>
        <v>34</v>
      </c>
      <c r="V38" s="65">
        <f>VLOOKUP($A38,'Return Data'!$B$7:$R$2700,17,0)</f>
        <v>4.9095000000000004</v>
      </c>
      <c r="W38" s="66">
        <f t="shared" si="8"/>
        <v>32</v>
      </c>
      <c r="X38" s="65">
        <f>VLOOKUP($A38,'Return Data'!$B$7:$R$2700,14,0)</f>
        <v>5.4253999999999998</v>
      </c>
      <c r="Y38" s="66">
        <f t="shared" si="9"/>
        <v>31</v>
      </c>
      <c r="Z38" s="65">
        <f>VLOOKUP($A38,'Return Data'!$B$7:$R$2700,16,0)</f>
        <v>7.0812999999999997</v>
      </c>
      <c r="AA38" s="67">
        <f t="shared" si="10"/>
        <v>25</v>
      </c>
    </row>
    <row r="39" spans="1:27" x14ac:dyDescent="0.3">
      <c r="A39" s="63" t="s">
        <v>260</v>
      </c>
      <c r="B39" s="64">
        <f>VLOOKUP($A39,'Return Data'!$B$7:$R$2700,3,0)</f>
        <v>44174</v>
      </c>
      <c r="C39" s="65">
        <f>VLOOKUP($A39,'Return Data'!$B$7:$R$2700,4,0)</f>
        <v>3172.7161000000001</v>
      </c>
      <c r="D39" s="65">
        <f>VLOOKUP($A39,'Return Data'!$B$7:$R$2700,5,0)</f>
        <v>2.2101000000000002</v>
      </c>
      <c r="E39" s="66">
        <f t="shared" si="0"/>
        <v>29</v>
      </c>
      <c r="F39" s="65">
        <f>VLOOKUP($A39,'Return Data'!$B$7:$R$2700,6,0)</f>
        <v>2.3331</v>
      </c>
      <c r="G39" s="66">
        <f t="shared" si="1"/>
        <v>25</v>
      </c>
      <c r="H39" s="65">
        <f>VLOOKUP($A39,'Return Data'!$B$7:$R$2700,7,0)</f>
        <v>2.7827000000000002</v>
      </c>
      <c r="I39" s="66">
        <f t="shared" si="2"/>
        <v>14</v>
      </c>
      <c r="J39" s="65">
        <f>VLOOKUP($A39,'Return Data'!$B$7:$R$2700,8,0)</f>
        <v>2.4906999999999999</v>
      </c>
      <c r="K39" s="66">
        <f t="shared" si="3"/>
        <v>16</v>
      </c>
      <c r="L39" s="65">
        <f>VLOOKUP($A39,'Return Data'!$B$7:$R$2700,9,0)</f>
        <v>2.8527</v>
      </c>
      <c r="M39" s="66">
        <f t="shared" si="4"/>
        <v>16</v>
      </c>
      <c r="N39" s="65">
        <f>VLOOKUP($A39,'Return Data'!$B$7:$R$2700,10,0)</f>
        <v>3.1307</v>
      </c>
      <c r="O39" s="66">
        <f t="shared" si="5"/>
        <v>11</v>
      </c>
      <c r="P39" s="65">
        <f>VLOOKUP($A39,'Return Data'!$B$7:$R$2700,11,0)</f>
        <v>3.2797999999999998</v>
      </c>
      <c r="Q39" s="66">
        <f t="shared" si="6"/>
        <v>15</v>
      </c>
      <c r="R39" s="65">
        <f>VLOOKUP($A39,'Return Data'!$B$7:$R$2700,12,0)</f>
        <v>3.9420999999999999</v>
      </c>
      <c r="S39" s="66">
        <f t="shared" si="7"/>
        <v>14</v>
      </c>
      <c r="T39" s="65">
        <f>VLOOKUP($A39,'Return Data'!$B$7:$R$2700,13,0)</f>
        <v>4.2904999999999998</v>
      </c>
      <c r="U39" s="66">
        <f t="shared" si="8"/>
        <v>14</v>
      </c>
      <c r="V39" s="65">
        <f>VLOOKUP($A39,'Return Data'!$B$7:$R$2700,17,0)</f>
        <v>5.4600999999999997</v>
      </c>
      <c r="W39" s="66">
        <f t="shared" si="8"/>
        <v>18</v>
      </c>
      <c r="X39" s="65">
        <f>VLOOKUP($A39,'Return Data'!$B$7:$R$2700,14,0)</f>
        <v>6.0553999999999997</v>
      </c>
      <c r="Y39" s="66">
        <f t="shared" si="9"/>
        <v>20</v>
      </c>
      <c r="Z39" s="65">
        <f>VLOOKUP($A39,'Return Data'!$B$7:$R$2700,16,0)</f>
        <v>7.0616000000000003</v>
      </c>
      <c r="AA39" s="67">
        <f t="shared" si="10"/>
        <v>26</v>
      </c>
    </row>
    <row r="40" spans="1:27" x14ac:dyDescent="0.3">
      <c r="A40" s="63" t="s">
        <v>261</v>
      </c>
      <c r="B40" s="64">
        <f>VLOOKUP($A40,'Return Data'!$B$7:$R$2700,3,0)</f>
        <v>44174</v>
      </c>
      <c r="C40" s="65">
        <f>VLOOKUP($A40,'Return Data'!$B$7:$R$2700,4,0)</f>
        <v>42.701999999999998</v>
      </c>
      <c r="D40" s="65">
        <f>VLOOKUP($A40,'Return Data'!$B$7:$R$2700,5,0)</f>
        <v>2.2225000000000001</v>
      </c>
      <c r="E40" s="66">
        <f t="shared" si="0"/>
        <v>28</v>
      </c>
      <c r="F40" s="65">
        <f>VLOOKUP($A40,'Return Data'!$B$7:$R$2700,6,0)</f>
        <v>2.6787999999999998</v>
      </c>
      <c r="G40" s="66">
        <f t="shared" si="1"/>
        <v>9</v>
      </c>
      <c r="H40" s="65">
        <f>VLOOKUP($A40,'Return Data'!$B$7:$R$2700,7,0)</f>
        <v>2.8956</v>
      </c>
      <c r="I40" s="66">
        <f t="shared" si="2"/>
        <v>5</v>
      </c>
      <c r="J40" s="65">
        <f>VLOOKUP($A40,'Return Data'!$B$7:$R$2700,8,0)</f>
        <v>2.5607000000000002</v>
      </c>
      <c r="K40" s="66">
        <f t="shared" si="3"/>
        <v>11</v>
      </c>
      <c r="L40" s="65">
        <f>VLOOKUP($A40,'Return Data'!$B$7:$R$2700,9,0)</f>
        <v>2.9217</v>
      </c>
      <c r="M40" s="66">
        <f t="shared" si="4"/>
        <v>6</v>
      </c>
      <c r="N40" s="65">
        <f>VLOOKUP($A40,'Return Data'!$B$7:$R$2700,10,0)</f>
        <v>3.2010999999999998</v>
      </c>
      <c r="O40" s="66">
        <f t="shared" si="5"/>
        <v>5</v>
      </c>
      <c r="P40" s="65">
        <f>VLOOKUP($A40,'Return Data'!$B$7:$R$2700,11,0)</f>
        <v>3.2820999999999998</v>
      </c>
      <c r="Q40" s="66">
        <f t="shared" si="6"/>
        <v>12</v>
      </c>
      <c r="R40" s="65">
        <f>VLOOKUP($A40,'Return Data'!$B$7:$R$2700,12,0)</f>
        <v>3.8959999999999999</v>
      </c>
      <c r="S40" s="66">
        <f t="shared" si="7"/>
        <v>18</v>
      </c>
      <c r="T40" s="65">
        <f>VLOOKUP($A40,'Return Data'!$B$7:$R$2700,13,0)</f>
        <v>4.2801999999999998</v>
      </c>
      <c r="U40" s="66">
        <f t="shared" si="8"/>
        <v>16</v>
      </c>
      <c r="V40" s="65">
        <f>VLOOKUP($A40,'Return Data'!$B$7:$R$2700,17,0)</f>
        <v>5.5087999999999999</v>
      </c>
      <c r="W40" s="66">
        <f t="shared" si="8"/>
        <v>13</v>
      </c>
      <c r="X40" s="65">
        <f>VLOOKUP($A40,'Return Data'!$B$7:$R$2700,14,0)</f>
        <v>6.1119000000000003</v>
      </c>
      <c r="Y40" s="66">
        <f t="shared" si="9"/>
        <v>13</v>
      </c>
      <c r="Z40" s="65">
        <f>VLOOKUP($A40,'Return Data'!$B$7:$R$2700,16,0)</f>
        <v>7.4682000000000004</v>
      </c>
      <c r="AA40" s="67">
        <f t="shared" si="10"/>
        <v>10</v>
      </c>
    </row>
    <row r="41" spans="1:27" x14ac:dyDescent="0.3">
      <c r="A41" s="63" t="s">
        <v>262</v>
      </c>
      <c r="B41" s="64">
        <f>VLOOKUP($A41,'Return Data'!$B$7:$R$2700,3,0)</f>
        <v>44174</v>
      </c>
      <c r="C41" s="65">
        <f>VLOOKUP($A41,'Return Data'!$B$7:$R$2700,4,0)</f>
        <v>3194.9778999999999</v>
      </c>
      <c r="D41" s="65">
        <f>VLOOKUP($A41,'Return Data'!$B$7:$R$2700,5,0)</f>
        <v>2.6757</v>
      </c>
      <c r="E41" s="66">
        <f t="shared" si="0"/>
        <v>14</v>
      </c>
      <c r="F41" s="65">
        <f>VLOOKUP($A41,'Return Data'!$B$7:$R$2700,6,0)</f>
        <v>2.411</v>
      </c>
      <c r="G41" s="66">
        <f t="shared" si="1"/>
        <v>22</v>
      </c>
      <c r="H41" s="65">
        <f>VLOOKUP($A41,'Return Data'!$B$7:$R$2700,7,0)</f>
        <v>2.7195999999999998</v>
      </c>
      <c r="I41" s="66">
        <f t="shared" si="2"/>
        <v>22</v>
      </c>
      <c r="J41" s="65">
        <f>VLOOKUP($A41,'Return Data'!$B$7:$R$2700,8,0)</f>
        <v>2.3946000000000001</v>
      </c>
      <c r="K41" s="66">
        <f t="shared" si="3"/>
        <v>27</v>
      </c>
      <c r="L41" s="65">
        <f>VLOOKUP($A41,'Return Data'!$B$7:$R$2700,9,0)</f>
        <v>2.8679999999999999</v>
      </c>
      <c r="M41" s="66">
        <f t="shared" si="4"/>
        <v>11</v>
      </c>
      <c r="N41" s="65">
        <f>VLOOKUP($A41,'Return Data'!$B$7:$R$2700,10,0)</f>
        <v>3.1429</v>
      </c>
      <c r="O41" s="66">
        <f t="shared" si="5"/>
        <v>10</v>
      </c>
      <c r="P41" s="65">
        <f>VLOOKUP($A41,'Return Data'!$B$7:$R$2700,11,0)</f>
        <v>3.2822</v>
      </c>
      <c r="Q41" s="66">
        <f t="shared" si="6"/>
        <v>11</v>
      </c>
      <c r="R41" s="65">
        <f>VLOOKUP($A41,'Return Data'!$B$7:$R$2700,12,0)</f>
        <v>4.0998000000000001</v>
      </c>
      <c r="S41" s="66">
        <f t="shared" si="7"/>
        <v>4</v>
      </c>
      <c r="T41" s="65">
        <f>VLOOKUP($A41,'Return Data'!$B$7:$R$2700,13,0)</f>
        <v>4.4236000000000004</v>
      </c>
      <c r="U41" s="66">
        <f t="shared" si="8"/>
        <v>4</v>
      </c>
      <c r="V41" s="65">
        <f>VLOOKUP($A41,'Return Data'!$B$7:$R$2700,17,0)</f>
        <v>5.5643000000000002</v>
      </c>
      <c r="W41" s="66">
        <f t="shared" si="8"/>
        <v>8</v>
      </c>
      <c r="X41" s="65">
        <f>VLOOKUP($A41,'Return Data'!$B$7:$R$2700,14,0)</f>
        <v>6.1615000000000002</v>
      </c>
      <c r="Y41" s="66">
        <f t="shared" si="9"/>
        <v>8</v>
      </c>
      <c r="Z41" s="65">
        <f>VLOOKUP($A41,'Return Data'!$B$7:$R$2700,16,0)</f>
        <v>7.3947000000000003</v>
      </c>
      <c r="AA41" s="67">
        <f t="shared" si="10"/>
        <v>14</v>
      </c>
    </row>
    <row r="42" spans="1:27" x14ac:dyDescent="0.3">
      <c r="A42" s="63" t="s">
        <v>427</v>
      </c>
      <c r="B42" s="64">
        <f>VLOOKUP($A42,'Return Data'!$B$7:$R$2700,3,0)</f>
        <v>0</v>
      </c>
      <c r="C42" s="65">
        <f>VLOOKUP($A42,'Return Data'!$B$7:$R$2700,4,0)</f>
        <v>0</v>
      </c>
      <c r="D42" s="65">
        <f>VLOOKUP($A42,'Return Data'!$B$7:$R$2700,5,0)</f>
        <v>0</v>
      </c>
      <c r="E42" s="66">
        <f t="shared" si="0"/>
        <v>38</v>
      </c>
      <c r="F42" s="65">
        <f>VLOOKUP($A42,'Return Data'!$B$7:$R$2700,6,0)</f>
        <v>0</v>
      </c>
      <c r="G42" s="66">
        <f t="shared" si="1"/>
        <v>38</v>
      </c>
      <c r="H42" s="65">
        <f>VLOOKUP($A42,'Return Data'!$B$7:$R$2700,7,0)</f>
        <v>0</v>
      </c>
      <c r="I42" s="66">
        <f t="shared" si="2"/>
        <v>38</v>
      </c>
      <c r="J42" s="65">
        <f>VLOOKUP($A42,'Return Data'!$B$7:$R$2700,8,0)</f>
        <v>0</v>
      </c>
      <c r="K42" s="66">
        <f t="shared" si="3"/>
        <v>38</v>
      </c>
      <c r="L42" s="65">
        <f>VLOOKUP($A42,'Return Data'!$B$7:$R$2700,9,0)</f>
        <v>0</v>
      </c>
      <c r="M42" s="66">
        <f t="shared" si="4"/>
        <v>38</v>
      </c>
      <c r="N42" s="65">
        <f>VLOOKUP($A42,'Return Data'!$B$7:$R$2700,10,0)</f>
        <v>0</v>
      </c>
      <c r="O42" s="66">
        <f t="shared" si="5"/>
        <v>38</v>
      </c>
      <c r="P42" s="65">
        <f>VLOOKUP($A42,'Return Data'!$B$7:$R$2700,11,0)</f>
        <v>0</v>
      </c>
      <c r="Q42" s="66">
        <f t="shared" si="6"/>
        <v>38</v>
      </c>
      <c r="R42" s="65">
        <f>VLOOKUP($A42,'Return Data'!$B$7:$R$2700,12,0)</f>
        <v>0</v>
      </c>
      <c r="S42" s="66">
        <f t="shared" si="7"/>
        <v>38</v>
      </c>
      <c r="T42" s="65">
        <f>VLOOKUP($A42,'Return Data'!$B$7:$R$2700,13,0)</f>
        <v>0</v>
      </c>
      <c r="U42" s="66">
        <f t="shared" si="8"/>
        <v>38</v>
      </c>
      <c r="V42" s="65">
        <f>VLOOKUP($A42,'Return Data'!$B$7:$R$2700,17,0)</f>
        <v>0</v>
      </c>
      <c r="W42" s="66">
        <f t="shared" si="8"/>
        <v>35</v>
      </c>
      <c r="X42" s="65">
        <f>VLOOKUP($A42,'Return Data'!$B$7:$R$2700,14,0)</f>
        <v>0</v>
      </c>
      <c r="Y42" s="66">
        <f t="shared" si="9"/>
        <v>34</v>
      </c>
      <c r="Z42" s="65">
        <f>VLOOKUP($A42,'Return Data'!$B$7:$R$2700,16,0)</f>
        <v>0</v>
      </c>
      <c r="AA42" s="67">
        <f t="shared" si="10"/>
        <v>38</v>
      </c>
    </row>
    <row r="43" spans="1:27" x14ac:dyDescent="0.3">
      <c r="A43" s="63" t="s">
        <v>263</v>
      </c>
      <c r="B43" s="64">
        <f>VLOOKUP($A43,'Return Data'!$B$7:$R$2700,3,0)</f>
        <v>44174</v>
      </c>
      <c r="C43" s="65">
        <f>VLOOKUP($A43,'Return Data'!$B$7:$R$2700,4,0)</f>
        <v>1947.2061000000001</v>
      </c>
      <c r="D43" s="65">
        <f>VLOOKUP($A43,'Return Data'!$B$7:$R$2700,5,0)</f>
        <v>2.6113</v>
      </c>
      <c r="E43" s="66">
        <f t="shared" si="0"/>
        <v>17</v>
      </c>
      <c r="F43" s="65">
        <f>VLOOKUP($A43,'Return Data'!$B$7:$R$2700,6,0)</f>
        <v>2.7080000000000002</v>
      </c>
      <c r="G43" s="66">
        <f t="shared" si="1"/>
        <v>8</v>
      </c>
      <c r="H43" s="65">
        <f>VLOOKUP($A43,'Return Data'!$B$7:$R$2700,7,0)</f>
        <v>2.7403</v>
      </c>
      <c r="I43" s="66">
        <f t="shared" si="2"/>
        <v>18</v>
      </c>
      <c r="J43" s="65">
        <f>VLOOKUP($A43,'Return Data'!$B$7:$R$2700,8,0)</f>
        <v>2.5828000000000002</v>
      </c>
      <c r="K43" s="66">
        <f t="shared" si="3"/>
        <v>10</v>
      </c>
      <c r="L43" s="65">
        <f>VLOOKUP($A43,'Return Data'!$B$7:$R$2700,9,0)</f>
        <v>2.8498999999999999</v>
      </c>
      <c r="M43" s="66">
        <f t="shared" si="4"/>
        <v>17</v>
      </c>
      <c r="N43" s="65">
        <f>VLOOKUP($A43,'Return Data'!$B$7:$R$2700,10,0)</f>
        <v>3.1065999999999998</v>
      </c>
      <c r="O43" s="66">
        <f t="shared" si="5"/>
        <v>17</v>
      </c>
      <c r="P43" s="65">
        <f>VLOOKUP($A43,'Return Data'!$B$7:$R$2700,11,0)</f>
        <v>3.2574999999999998</v>
      </c>
      <c r="Q43" s="66">
        <f t="shared" si="6"/>
        <v>17</v>
      </c>
      <c r="R43" s="65">
        <f>VLOOKUP($A43,'Return Data'!$B$7:$R$2700,12,0)</f>
        <v>4.1214000000000004</v>
      </c>
      <c r="S43" s="66">
        <f t="shared" si="7"/>
        <v>3</v>
      </c>
      <c r="T43" s="65">
        <f>VLOOKUP($A43,'Return Data'!$B$7:$R$2700,13,0)</f>
        <v>4.4249999999999998</v>
      </c>
      <c r="U43" s="66">
        <f t="shared" si="8"/>
        <v>3</v>
      </c>
      <c r="V43" s="65">
        <f>VLOOKUP($A43,'Return Data'!$B$7:$R$2700,17,0)</f>
        <v>5.4528999999999996</v>
      </c>
      <c r="W43" s="66">
        <f t="shared" si="8"/>
        <v>19</v>
      </c>
      <c r="X43" s="65">
        <f>VLOOKUP($A43,'Return Data'!$B$7:$R$2700,14,0)</f>
        <v>4.8246000000000002</v>
      </c>
      <c r="Y43" s="66">
        <f t="shared" si="9"/>
        <v>32</v>
      </c>
      <c r="Z43" s="65">
        <f>VLOOKUP($A43,'Return Data'!$B$7:$R$2700,16,0)</f>
        <v>7.27</v>
      </c>
      <c r="AA43" s="67">
        <f t="shared" si="10"/>
        <v>18</v>
      </c>
    </row>
    <row r="44" spans="1:27" x14ac:dyDescent="0.3">
      <c r="A44" s="63" t="s">
        <v>264</v>
      </c>
      <c r="B44" s="64">
        <f>VLOOKUP($A44,'Return Data'!$B$7:$R$2700,3,0)</f>
        <v>44174</v>
      </c>
      <c r="C44" s="65">
        <f>VLOOKUP($A44,'Return Data'!$B$7:$R$2700,4,0)</f>
        <v>3321.1763999999998</v>
      </c>
      <c r="D44" s="65">
        <f>VLOOKUP($A44,'Return Data'!$B$7:$R$2700,5,0)</f>
        <v>2.0716999999999999</v>
      </c>
      <c r="E44" s="66">
        <f t="shared" si="0"/>
        <v>33</v>
      </c>
      <c r="F44" s="65">
        <f>VLOOKUP($A44,'Return Data'!$B$7:$R$2700,6,0)</f>
        <v>2.2841999999999998</v>
      </c>
      <c r="G44" s="66">
        <f t="shared" si="1"/>
        <v>28</v>
      </c>
      <c r="H44" s="65">
        <f>VLOOKUP($A44,'Return Data'!$B$7:$R$2700,7,0)</f>
        <v>2.7031000000000001</v>
      </c>
      <c r="I44" s="66">
        <f t="shared" si="2"/>
        <v>25</v>
      </c>
      <c r="J44" s="65">
        <f>VLOOKUP($A44,'Return Data'!$B$7:$R$2700,8,0)</f>
        <v>2.4861</v>
      </c>
      <c r="K44" s="66">
        <f t="shared" si="3"/>
        <v>17</v>
      </c>
      <c r="L44" s="65">
        <f>VLOOKUP($A44,'Return Data'!$B$7:$R$2700,9,0)</f>
        <v>2.8534000000000002</v>
      </c>
      <c r="M44" s="66">
        <f t="shared" si="4"/>
        <v>15</v>
      </c>
      <c r="N44" s="65">
        <f>VLOOKUP($A44,'Return Data'!$B$7:$R$2700,10,0)</f>
        <v>3.1501000000000001</v>
      </c>
      <c r="O44" s="66">
        <f t="shared" si="5"/>
        <v>7</v>
      </c>
      <c r="P44" s="65">
        <f>VLOOKUP($A44,'Return Data'!$B$7:$R$2700,11,0)</f>
        <v>3.3018000000000001</v>
      </c>
      <c r="Q44" s="66">
        <f t="shared" si="6"/>
        <v>9</v>
      </c>
      <c r="R44" s="65">
        <f>VLOOKUP($A44,'Return Data'!$B$7:$R$2700,12,0)</f>
        <v>3.9516</v>
      </c>
      <c r="S44" s="66">
        <f t="shared" si="7"/>
        <v>12</v>
      </c>
      <c r="T44" s="65">
        <f>VLOOKUP($A44,'Return Data'!$B$7:$R$2700,13,0)</f>
        <v>4.2911999999999999</v>
      </c>
      <c r="U44" s="66">
        <f t="shared" si="8"/>
        <v>13</v>
      </c>
      <c r="V44" s="65">
        <f>VLOOKUP($A44,'Return Data'!$B$7:$R$2700,17,0)</f>
        <v>5.5247999999999999</v>
      </c>
      <c r="W44" s="66">
        <f t="shared" si="8"/>
        <v>10</v>
      </c>
      <c r="X44" s="65">
        <f>VLOOKUP($A44,'Return Data'!$B$7:$R$2700,14,0)</f>
        <v>6.1364000000000001</v>
      </c>
      <c r="Y44" s="66">
        <f t="shared" si="9"/>
        <v>10</v>
      </c>
      <c r="Z44" s="65">
        <f>VLOOKUP($A44,'Return Data'!$B$7:$R$2700,16,0)</f>
        <v>7.1714000000000002</v>
      </c>
      <c r="AA44" s="67">
        <f t="shared" si="10"/>
        <v>23</v>
      </c>
    </row>
    <row r="45" spans="1:27" x14ac:dyDescent="0.3">
      <c r="A45" s="63" t="s">
        <v>265</v>
      </c>
      <c r="B45" s="64">
        <f>VLOOKUP($A45,'Return Data'!$B$7:$R$2700,3,0)</f>
        <v>44174</v>
      </c>
      <c r="C45" s="65">
        <f>VLOOKUP($A45,'Return Data'!$B$7:$R$2700,4,0)</f>
        <v>1100.2927999999999</v>
      </c>
      <c r="D45" s="65">
        <f>VLOOKUP($A45,'Return Data'!$B$7:$R$2700,5,0)</f>
        <v>3.2412999999999998</v>
      </c>
      <c r="E45" s="66">
        <f t="shared" si="0"/>
        <v>6</v>
      </c>
      <c r="F45" s="65">
        <f>VLOOKUP($A45,'Return Data'!$B$7:$R$2700,6,0)</f>
        <v>2.2551000000000001</v>
      </c>
      <c r="G45" s="66">
        <f t="shared" si="1"/>
        <v>29</v>
      </c>
      <c r="H45" s="65">
        <f>VLOOKUP($A45,'Return Data'!$B$7:$R$2700,7,0)</f>
        <v>2.5703</v>
      </c>
      <c r="I45" s="66">
        <f t="shared" si="2"/>
        <v>34</v>
      </c>
      <c r="J45" s="65">
        <f>VLOOKUP($A45,'Return Data'!$B$7:$R$2700,8,0)</f>
        <v>2.2728999999999999</v>
      </c>
      <c r="K45" s="66">
        <f t="shared" si="3"/>
        <v>32</v>
      </c>
      <c r="L45" s="65">
        <f>VLOOKUP($A45,'Return Data'!$B$7:$R$2700,9,0)</f>
        <v>2.8167</v>
      </c>
      <c r="M45" s="66">
        <f t="shared" si="4"/>
        <v>24</v>
      </c>
      <c r="N45" s="65">
        <f>VLOOKUP($A45,'Return Data'!$B$7:$R$2700,10,0)</f>
        <v>2.9523000000000001</v>
      </c>
      <c r="O45" s="66">
        <f t="shared" si="5"/>
        <v>33</v>
      </c>
      <c r="P45" s="65">
        <f>VLOOKUP($A45,'Return Data'!$B$7:$R$2700,11,0)</f>
        <v>2.9376000000000002</v>
      </c>
      <c r="Q45" s="66">
        <f t="shared" si="6"/>
        <v>34</v>
      </c>
      <c r="R45" s="65">
        <f>VLOOKUP($A45,'Return Data'!$B$7:$R$2700,12,0)</f>
        <v>3.2193999999999998</v>
      </c>
      <c r="S45" s="66">
        <f t="shared" si="7"/>
        <v>34</v>
      </c>
      <c r="T45" s="65">
        <f>VLOOKUP($A45,'Return Data'!$B$7:$R$2700,13,0)</f>
        <v>3.7401</v>
      </c>
      <c r="U45" s="66">
        <f t="shared" si="8"/>
        <v>32</v>
      </c>
      <c r="V45" s="65"/>
      <c r="W45" s="66"/>
      <c r="X45" s="65"/>
      <c r="Y45" s="66"/>
      <c r="Z45" s="65">
        <f>VLOOKUP($A45,'Return Data'!$B$7:$R$2700,16,0)</f>
        <v>5.1505000000000001</v>
      </c>
      <c r="AA45" s="67">
        <f t="shared" si="10"/>
        <v>34</v>
      </c>
    </row>
    <row r="46" spans="1:27" x14ac:dyDescent="0.3">
      <c r="A46" s="69"/>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2"/>
    </row>
    <row r="47" spans="1:27" x14ac:dyDescent="0.3">
      <c r="A47" s="73" t="s">
        <v>27</v>
      </c>
      <c r="B47" s="74"/>
      <c r="C47" s="74"/>
      <c r="D47" s="75">
        <f>AVERAGE(D8:D45)</f>
        <v>2.5294078947368415</v>
      </c>
      <c r="E47" s="65"/>
      <c r="F47" s="75">
        <f>AVERAGE(F8:F45)</f>
        <v>2.4019210526315793</v>
      </c>
      <c r="G47" s="65"/>
      <c r="H47" s="75">
        <f>AVERAGE(H8:H45)</f>
        <v>2.6887921052631589</v>
      </c>
      <c r="I47" s="65"/>
      <c r="J47" s="75">
        <f>AVERAGE(J8:J45)</f>
        <v>2.4316789473684208</v>
      </c>
      <c r="K47" s="65"/>
      <c r="L47" s="75">
        <f>AVERAGE(L8:L45)</f>
        <v>2.7669921052631579</v>
      </c>
      <c r="M47" s="65"/>
      <c r="N47" s="75">
        <f>AVERAGE(N8:N45)</f>
        <v>3.0289052631578945</v>
      </c>
      <c r="O47" s="65"/>
      <c r="P47" s="75">
        <f>AVERAGE(P8:P45)</f>
        <v>3.1316184210526314</v>
      </c>
      <c r="Q47" s="65"/>
      <c r="R47" s="75">
        <f>AVERAGE(R8:R45)</f>
        <v>3.6775263157894749</v>
      </c>
      <c r="S47" s="65"/>
      <c r="T47" s="75">
        <f>AVERAGE(T8:T45)</f>
        <v>4.0443368421052641</v>
      </c>
      <c r="U47" s="65"/>
      <c r="V47" s="75">
        <f>AVERAGE(V8:V45)</f>
        <v>5.2627828571428585</v>
      </c>
      <c r="W47" s="65"/>
      <c r="X47" s="75">
        <f>AVERAGE(X8:X45)</f>
        <v>5.7426352941176466</v>
      </c>
      <c r="Y47" s="65"/>
      <c r="Z47" s="75">
        <f>AVERAGE(Z8:Z45)</f>
        <v>6.700523684210526</v>
      </c>
      <c r="AA47" s="76"/>
    </row>
    <row r="48" spans="1:27" x14ac:dyDescent="0.3">
      <c r="A48" s="73" t="s">
        <v>28</v>
      </c>
      <c r="B48" s="74"/>
      <c r="C48" s="74"/>
      <c r="D48" s="75">
        <f>MIN(D8:D45)</f>
        <v>0</v>
      </c>
      <c r="E48" s="65"/>
      <c r="F48" s="75">
        <f>MIN(F8:F45)</f>
        <v>0</v>
      </c>
      <c r="G48" s="65"/>
      <c r="H48" s="75">
        <f>MIN(H8:H45)</f>
        <v>0</v>
      </c>
      <c r="I48" s="65"/>
      <c r="J48" s="75">
        <f>MIN(J8:J45)</f>
        <v>0</v>
      </c>
      <c r="K48" s="65"/>
      <c r="L48" s="75">
        <f>MIN(L8:L45)</f>
        <v>0</v>
      </c>
      <c r="M48" s="65"/>
      <c r="N48" s="75">
        <f>MIN(N8:N45)</f>
        <v>0</v>
      </c>
      <c r="O48" s="65"/>
      <c r="P48" s="75">
        <f>MIN(P8:P45)</f>
        <v>0</v>
      </c>
      <c r="Q48" s="65"/>
      <c r="R48" s="75">
        <f>MIN(R8:R45)</f>
        <v>0</v>
      </c>
      <c r="S48" s="65"/>
      <c r="T48" s="75">
        <f>MIN(T8:T45)</f>
        <v>0</v>
      </c>
      <c r="U48" s="65"/>
      <c r="V48" s="75">
        <f>MIN(V8:V45)</f>
        <v>0</v>
      </c>
      <c r="W48" s="65"/>
      <c r="X48" s="75">
        <f>MIN(X8:X45)</f>
        <v>0</v>
      </c>
      <c r="Y48" s="65"/>
      <c r="Z48" s="75">
        <f>MIN(Z8:Z45)</f>
        <v>0</v>
      </c>
      <c r="AA48" s="76"/>
    </row>
    <row r="49" spans="1:27" ht="15" thickBot="1" x14ac:dyDescent="0.35">
      <c r="A49" s="77" t="s">
        <v>29</v>
      </c>
      <c r="B49" s="78"/>
      <c r="C49" s="78"/>
      <c r="D49" s="79">
        <f>MAX(D8:D45)</f>
        <v>3.8549000000000002</v>
      </c>
      <c r="E49" s="95"/>
      <c r="F49" s="79">
        <f>MAX(F8:F45)</f>
        <v>3.7997999999999998</v>
      </c>
      <c r="G49" s="95"/>
      <c r="H49" s="79">
        <f>MAX(H8:H45)</f>
        <v>3.9752999999999998</v>
      </c>
      <c r="I49" s="95"/>
      <c r="J49" s="79">
        <f>MAX(J8:J45)</f>
        <v>3.7824</v>
      </c>
      <c r="K49" s="95"/>
      <c r="L49" s="79">
        <f>MAX(L8:L45)</f>
        <v>3.9634999999999998</v>
      </c>
      <c r="M49" s="95"/>
      <c r="N49" s="79">
        <f>MAX(N8:N45)</f>
        <v>4.5993000000000004</v>
      </c>
      <c r="O49" s="95"/>
      <c r="P49" s="79">
        <f>MAX(P8:P45)</f>
        <v>4.5091999999999999</v>
      </c>
      <c r="Q49" s="95"/>
      <c r="R49" s="79">
        <f>MAX(R8:R45)</f>
        <v>4.6391999999999998</v>
      </c>
      <c r="S49" s="95"/>
      <c r="T49" s="79">
        <f>MAX(T8:T45)</f>
        <v>5.0175999999999998</v>
      </c>
      <c r="U49" s="95"/>
      <c r="V49" s="79">
        <f>MAX(V8:V45)</f>
        <v>6.1045999999999996</v>
      </c>
      <c r="W49" s="95"/>
      <c r="X49" s="79">
        <f>MAX(X8:X45)</f>
        <v>6.4318999999999997</v>
      </c>
      <c r="Y49" s="95"/>
      <c r="Z49" s="79">
        <f>MAX(Z8:Z45)</f>
        <v>7.9561000000000002</v>
      </c>
      <c r="AA49" s="80"/>
    </row>
    <row r="50" spans="1:27" x14ac:dyDescent="0.3">
      <c r="A50" s="112" t="s">
        <v>433</v>
      </c>
    </row>
    <row r="51" spans="1:27" x14ac:dyDescent="0.3">
      <c r="A51" s="14" t="s">
        <v>340</v>
      </c>
    </row>
  </sheetData>
  <sheetProtection algorithmName="SHA-512" hashValue="jMgh2KbC2VSvhX1cMCCLtkv0Yq0rB4ZDFcV2OrgFCju3LXbxShJKNHyWkYsSHn1eo2NGE2n3X63ZvuwVKaXMnw==" saltValue="VHrmEZdVy4QglaQa7+pNsg==" spinCount="100000" sheet="1" objects="1" scenarios="1"/>
  <mergeCells count="15">
    <mergeCell ref="A2:A3"/>
    <mergeCell ref="R5:S5"/>
    <mergeCell ref="T5:U5"/>
    <mergeCell ref="L5:M5"/>
    <mergeCell ref="N5:O5"/>
    <mergeCell ref="P5:Q5"/>
    <mergeCell ref="D5:E5"/>
    <mergeCell ref="F5:G5"/>
    <mergeCell ref="H5:I5"/>
    <mergeCell ref="J5:K5"/>
    <mergeCell ref="Z5:AA5"/>
    <mergeCell ref="X5:Y5"/>
    <mergeCell ref="V5:W5"/>
    <mergeCell ref="C5:C6"/>
    <mergeCell ref="B5:B6"/>
  </mergeCells>
  <hyperlinks>
    <hyperlink ref="A2" location="Index!A1" display="Back To Index" xr:uid="{00000000-0004-0000-0A00-000000000000}"/>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S1765"/>
  <sheetViews>
    <sheetView workbookViewId="0">
      <pane xSplit="2" ySplit="5" topLeftCell="C1053" activePane="bottomRight" state="frozen"/>
      <selection pane="topRight" activeCell="B1" sqref="B1"/>
      <selection pane="bottomLeft" activeCell="A6" sqref="A6"/>
      <selection pane="bottomRight" activeCell="A5" sqref="A5:R1765"/>
    </sheetView>
  </sheetViews>
  <sheetFormatPr defaultRowHeight="14.4" x14ac:dyDescent="0.3"/>
  <cols>
    <col min="1" max="1" width="8.88671875" style="99"/>
    <col min="2" max="2" width="32.88671875" customWidth="1"/>
    <col min="3" max="3" width="9.88671875" style="99" bestFit="1" customWidth="1"/>
    <col min="4" max="4" width="11.88671875" bestFit="1" customWidth="1"/>
    <col min="5" max="5" width="14.33203125" bestFit="1" customWidth="1"/>
    <col min="6" max="6" width="10.33203125" bestFit="1" customWidth="1"/>
    <col min="7" max="10" width="9.33203125" bestFit="1" customWidth="1"/>
    <col min="14" max="14" width="8.33203125" bestFit="1" customWidth="1"/>
    <col min="15" max="16" width="7.5546875" bestFit="1" customWidth="1"/>
    <col min="17" max="17" width="16.44140625" bestFit="1" customWidth="1"/>
    <col min="18" max="18" width="8.33203125" bestFit="1" customWidth="1"/>
  </cols>
  <sheetData>
    <row r="1" spans="1:19" s="60" customFormat="1" x14ac:dyDescent="0.3">
      <c r="A1" s="110" t="b">
        <f>EXACT(A2,A5)</f>
        <v>1</v>
      </c>
      <c r="B1" s="113" t="b">
        <f t="shared" ref="B1:R1" si="0">EXACT(B2,B5)</f>
        <v>1</v>
      </c>
      <c r="C1" s="113" t="b">
        <f t="shared" si="0"/>
        <v>1</v>
      </c>
      <c r="D1" s="113" t="b">
        <f t="shared" si="0"/>
        <v>1</v>
      </c>
      <c r="E1" s="113" t="b">
        <f t="shared" si="0"/>
        <v>1</v>
      </c>
      <c r="F1" s="113" t="b">
        <f t="shared" si="0"/>
        <v>1</v>
      </c>
      <c r="G1" s="113" t="b">
        <f t="shared" si="0"/>
        <v>1</v>
      </c>
      <c r="H1" s="113" t="b">
        <f t="shared" si="0"/>
        <v>1</v>
      </c>
      <c r="I1" s="113" t="b">
        <f t="shared" si="0"/>
        <v>1</v>
      </c>
      <c r="J1" s="113" t="b">
        <f t="shared" si="0"/>
        <v>1</v>
      </c>
      <c r="K1" s="113" t="b">
        <f t="shared" si="0"/>
        <v>1</v>
      </c>
      <c r="L1" s="113" t="b">
        <f t="shared" si="0"/>
        <v>1</v>
      </c>
      <c r="M1" s="113" t="b">
        <f t="shared" si="0"/>
        <v>1</v>
      </c>
      <c r="N1" s="113" t="b">
        <f t="shared" si="0"/>
        <v>1</v>
      </c>
      <c r="O1" s="113" t="b">
        <f t="shared" si="0"/>
        <v>1</v>
      </c>
      <c r="P1" s="113" t="b">
        <f t="shared" si="0"/>
        <v>1</v>
      </c>
      <c r="Q1" s="113" t="b">
        <f t="shared" si="0"/>
        <v>1</v>
      </c>
      <c r="R1" s="113" t="b">
        <f t="shared" si="0"/>
        <v>1</v>
      </c>
    </row>
    <row r="2" spans="1:19" s="60" customFormat="1" x14ac:dyDescent="0.3">
      <c r="A2" s="111" t="s">
        <v>355</v>
      </c>
      <c r="B2" s="98" t="s">
        <v>7</v>
      </c>
      <c r="C2" s="108" t="s">
        <v>381</v>
      </c>
      <c r="D2" s="98" t="s">
        <v>8</v>
      </c>
      <c r="E2" s="98" t="s">
        <v>9</v>
      </c>
      <c r="F2" s="106" t="s">
        <v>115</v>
      </c>
      <c r="G2" s="106" t="s">
        <v>116</v>
      </c>
      <c r="H2" s="106" t="s">
        <v>117</v>
      </c>
      <c r="I2" s="106" t="s">
        <v>47</v>
      </c>
      <c r="J2" s="106" t="s">
        <v>48</v>
      </c>
      <c r="K2" s="106" t="s">
        <v>1</v>
      </c>
      <c r="L2" s="106" t="s">
        <v>2</v>
      </c>
      <c r="M2" s="106" t="s">
        <v>3</v>
      </c>
      <c r="N2" s="106" t="s">
        <v>4</v>
      </c>
      <c r="O2" s="106" t="s">
        <v>5</v>
      </c>
      <c r="P2" s="106" t="s">
        <v>6</v>
      </c>
      <c r="Q2" s="106" t="s">
        <v>46</v>
      </c>
      <c r="R2" s="98" t="s">
        <v>382</v>
      </c>
    </row>
    <row r="3" spans="1:19" s="60" customFormat="1" x14ac:dyDescent="0.3">
      <c r="A3" s="99"/>
      <c r="C3" s="99"/>
    </row>
    <row r="4" spans="1:19" x14ac:dyDescent="0.3">
      <c r="B4" s="161"/>
      <c r="C4" s="161"/>
      <c r="D4" s="161"/>
      <c r="E4" s="161"/>
      <c r="F4" s="161" t="s">
        <v>0</v>
      </c>
      <c r="G4" s="161"/>
      <c r="H4" s="161"/>
      <c r="I4" s="161"/>
      <c r="J4" s="161"/>
      <c r="K4" s="161"/>
      <c r="L4" s="161"/>
      <c r="M4" s="161"/>
      <c r="N4" s="161"/>
      <c r="O4" s="161"/>
      <c r="P4" s="161"/>
      <c r="Q4" s="161"/>
      <c r="R4" s="161"/>
    </row>
    <row r="5" spans="1:19" x14ac:dyDescent="0.3">
      <c r="A5" s="173" t="s">
        <v>355</v>
      </c>
      <c r="B5" s="173" t="s">
        <v>7</v>
      </c>
      <c r="C5" s="173" t="s">
        <v>381</v>
      </c>
      <c r="D5" s="173" t="s">
        <v>8</v>
      </c>
      <c r="E5" s="173" t="s">
        <v>9</v>
      </c>
      <c r="F5" s="173" t="s">
        <v>115</v>
      </c>
      <c r="G5" s="173" t="s">
        <v>116</v>
      </c>
      <c r="H5" s="173" t="s">
        <v>117</v>
      </c>
      <c r="I5" s="173" t="s">
        <v>47</v>
      </c>
      <c r="J5" s="173" t="s">
        <v>48</v>
      </c>
      <c r="K5" s="173" t="s">
        <v>1</v>
      </c>
      <c r="L5" s="173" t="s">
        <v>2</v>
      </c>
      <c r="M5" s="173" t="s">
        <v>3</v>
      </c>
      <c r="N5" s="173" t="s">
        <v>4</v>
      </c>
      <c r="O5" s="173" t="s">
        <v>5</v>
      </c>
      <c r="P5" s="173" t="s">
        <v>6</v>
      </c>
      <c r="Q5" s="173" t="s">
        <v>46</v>
      </c>
      <c r="R5" s="173" t="s">
        <v>382</v>
      </c>
      <c r="S5" s="119" t="s">
        <v>1870</v>
      </c>
    </row>
    <row r="6" spans="1:19" x14ac:dyDescent="0.3">
      <c r="A6" s="174" t="s">
        <v>478</v>
      </c>
      <c r="B6" s="174"/>
      <c r="C6" s="174"/>
      <c r="D6" s="174"/>
      <c r="E6" s="174"/>
      <c r="F6" s="174"/>
      <c r="G6" s="174"/>
      <c r="H6" s="174"/>
      <c r="I6" s="174"/>
      <c r="J6" s="174"/>
      <c r="K6" s="174"/>
      <c r="L6" s="174"/>
      <c r="M6" s="174"/>
      <c r="N6" s="174"/>
      <c r="O6" s="174"/>
      <c r="P6" s="174"/>
      <c r="Q6" s="174"/>
      <c r="R6" s="174"/>
      <c r="S6" s="120"/>
    </row>
    <row r="7" spans="1:19" x14ac:dyDescent="0.3">
      <c r="A7" s="172" t="s">
        <v>479</v>
      </c>
      <c r="B7" s="172" t="s">
        <v>480</v>
      </c>
      <c r="C7" s="172">
        <v>103155</v>
      </c>
      <c r="D7" s="175">
        <v>44174</v>
      </c>
      <c r="E7" s="176">
        <v>833.76</v>
      </c>
      <c r="F7" s="176">
        <v>0.46510000000000001</v>
      </c>
      <c r="G7" s="176">
        <v>1.1391</v>
      </c>
      <c r="H7" s="176">
        <v>1.8320000000000001</v>
      </c>
      <c r="I7" s="176">
        <v>3.7441</v>
      </c>
      <c r="J7" s="176">
        <v>7.1849999999999996</v>
      </c>
      <c r="K7" s="176">
        <v>17.5303</v>
      </c>
      <c r="L7" s="176">
        <v>30.558599999999998</v>
      </c>
      <c r="M7" s="176">
        <v>21.811</v>
      </c>
      <c r="N7" s="176">
        <v>9.8309999999999995</v>
      </c>
      <c r="O7" s="176">
        <v>3.1756000000000002</v>
      </c>
      <c r="P7" s="176">
        <v>8.8399000000000001</v>
      </c>
      <c r="Q7" s="176">
        <v>18.665600000000001</v>
      </c>
      <c r="R7" s="176">
        <v>7.7601000000000004</v>
      </c>
      <c r="S7" s="118" t="s">
        <v>1871</v>
      </c>
    </row>
    <row r="8" spans="1:19" x14ac:dyDescent="0.3">
      <c r="A8" s="172" t="s">
        <v>479</v>
      </c>
      <c r="B8" s="172" t="s">
        <v>481</v>
      </c>
      <c r="C8" s="172">
        <v>120517</v>
      </c>
      <c r="D8" s="175">
        <v>44174</v>
      </c>
      <c r="E8" s="176">
        <v>900.94</v>
      </c>
      <c r="F8" s="176">
        <v>0.4672</v>
      </c>
      <c r="G8" s="176">
        <v>1.1508</v>
      </c>
      <c r="H8" s="176">
        <v>1.8483000000000001</v>
      </c>
      <c r="I8" s="176">
        <v>3.7770000000000001</v>
      </c>
      <c r="J8" s="176">
        <v>7.2586000000000004</v>
      </c>
      <c r="K8" s="176">
        <v>17.773</v>
      </c>
      <c r="L8" s="176">
        <v>31.0992</v>
      </c>
      <c r="M8" s="176">
        <v>22.545200000000001</v>
      </c>
      <c r="N8" s="176">
        <v>10.709199999999999</v>
      </c>
      <c r="O8" s="176">
        <v>4.1186999999999996</v>
      </c>
      <c r="P8" s="176">
        <v>9.9917999999999996</v>
      </c>
      <c r="Q8" s="176">
        <v>12.6858</v>
      </c>
      <c r="R8" s="176">
        <v>8.6021999999999998</v>
      </c>
      <c r="S8" s="118" t="s">
        <v>1871</v>
      </c>
    </row>
    <row r="9" spans="1:19" x14ac:dyDescent="0.3">
      <c r="A9" s="172" t="s">
        <v>479</v>
      </c>
      <c r="B9" s="172" t="s">
        <v>482</v>
      </c>
      <c r="C9" s="172">
        <v>144394</v>
      </c>
      <c r="D9" s="175">
        <v>44174</v>
      </c>
      <c r="E9" s="176">
        <v>13.02</v>
      </c>
      <c r="F9" s="176">
        <v>0.61819999999999997</v>
      </c>
      <c r="G9" s="176">
        <v>1.323</v>
      </c>
      <c r="H9" s="176">
        <v>2.1978</v>
      </c>
      <c r="I9" s="176">
        <v>3.4975999999999998</v>
      </c>
      <c r="J9" s="176">
        <v>7.0724</v>
      </c>
      <c r="K9" s="176">
        <v>16.353899999999999</v>
      </c>
      <c r="L9" s="176">
        <v>28.1496</v>
      </c>
      <c r="M9" s="176">
        <v>21.003699999999998</v>
      </c>
      <c r="N9" s="176">
        <v>15.3233</v>
      </c>
      <c r="O9" s="176"/>
      <c r="P9" s="176"/>
      <c r="Q9" s="176">
        <v>11.954700000000001</v>
      </c>
      <c r="R9" s="176">
        <v>15.490500000000001</v>
      </c>
      <c r="S9" s="118" t="s">
        <v>1871</v>
      </c>
    </row>
    <row r="10" spans="1:19" x14ac:dyDescent="0.3">
      <c r="A10" s="172" t="s">
        <v>479</v>
      </c>
      <c r="B10" s="172" t="s">
        <v>483</v>
      </c>
      <c r="C10" s="172">
        <v>144393</v>
      </c>
      <c r="D10" s="175">
        <v>44174</v>
      </c>
      <c r="E10" s="176">
        <v>12.57</v>
      </c>
      <c r="F10" s="176">
        <v>0.64049999999999996</v>
      </c>
      <c r="G10" s="176">
        <v>1.371</v>
      </c>
      <c r="H10" s="176">
        <v>2.1951000000000001</v>
      </c>
      <c r="I10" s="176">
        <v>3.4567999999999999</v>
      </c>
      <c r="J10" s="176">
        <v>6.9786999999999999</v>
      </c>
      <c r="K10" s="176">
        <v>15.9594</v>
      </c>
      <c r="L10" s="176">
        <v>27.226700000000001</v>
      </c>
      <c r="M10" s="176">
        <v>19.714300000000001</v>
      </c>
      <c r="N10" s="176">
        <v>13.755699999999999</v>
      </c>
      <c r="O10" s="176"/>
      <c r="P10" s="176"/>
      <c r="Q10" s="176">
        <v>10.282299999999999</v>
      </c>
      <c r="R10" s="176">
        <v>13.8347</v>
      </c>
      <c r="S10" s="118" t="s">
        <v>1871</v>
      </c>
    </row>
    <row r="11" spans="1:19" x14ac:dyDescent="0.3">
      <c r="A11" s="172" t="s">
        <v>479</v>
      </c>
      <c r="B11" s="172" t="s">
        <v>484</v>
      </c>
      <c r="C11" s="172">
        <v>101912</v>
      </c>
      <c r="D11" s="175">
        <v>44174</v>
      </c>
      <c r="E11" s="176">
        <v>63.03</v>
      </c>
      <c r="F11" s="176">
        <v>0.43020000000000003</v>
      </c>
      <c r="G11" s="176">
        <v>0.83189999999999997</v>
      </c>
      <c r="H11" s="176">
        <v>1.8914</v>
      </c>
      <c r="I11" s="176">
        <v>4.0442</v>
      </c>
      <c r="J11" s="176">
        <v>5.7018000000000004</v>
      </c>
      <c r="K11" s="176">
        <v>15.2707</v>
      </c>
      <c r="L11" s="176">
        <v>28.370699999999999</v>
      </c>
      <c r="M11" s="176">
        <v>20.886099999999999</v>
      </c>
      <c r="N11" s="176">
        <v>14.9763</v>
      </c>
      <c r="O11" s="176">
        <v>3.5476999999999999</v>
      </c>
      <c r="P11" s="176">
        <v>8.7916000000000007</v>
      </c>
      <c r="Q11" s="176">
        <v>11.259600000000001</v>
      </c>
      <c r="R11" s="176">
        <v>9.6128</v>
      </c>
      <c r="S11" s="118" t="s">
        <v>1871</v>
      </c>
    </row>
    <row r="12" spans="1:19" x14ac:dyDescent="0.3">
      <c r="A12" s="172" t="s">
        <v>479</v>
      </c>
      <c r="B12" s="172" t="s">
        <v>485</v>
      </c>
      <c r="C12" s="172">
        <v>119326</v>
      </c>
      <c r="D12" s="175">
        <v>44174</v>
      </c>
      <c r="E12" s="176">
        <v>68.63</v>
      </c>
      <c r="F12" s="176">
        <v>0.42430000000000001</v>
      </c>
      <c r="G12" s="176">
        <v>0.83750000000000002</v>
      </c>
      <c r="H12" s="176">
        <v>1.9157</v>
      </c>
      <c r="I12" s="176">
        <v>4.0636999999999999</v>
      </c>
      <c r="J12" s="176">
        <v>5.7473000000000001</v>
      </c>
      <c r="K12" s="176">
        <v>15.461</v>
      </c>
      <c r="L12" s="176">
        <v>28.785900000000002</v>
      </c>
      <c r="M12" s="176">
        <v>21.469000000000001</v>
      </c>
      <c r="N12" s="176">
        <v>15.714</v>
      </c>
      <c r="O12" s="176">
        <v>4.6134000000000004</v>
      </c>
      <c r="P12" s="176">
        <v>10.011100000000001</v>
      </c>
      <c r="Q12" s="176">
        <v>10.883800000000001</v>
      </c>
      <c r="R12" s="176">
        <v>10.442</v>
      </c>
      <c r="S12" s="118" t="s">
        <v>1871</v>
      </c>
    </row>
    <row r="13" spans="1:19" x14ac:dyDescent="0.3">
      <c r="A13" s="172" t="s">
        <v>479</v>
      </c>
      <c r="B13" s="172" t="s">
        <v>486</v>
      </c>
      <c r="C13" s="172">
        <v>141006</v>
      </c>
      <c r="D13" s="175">
        <v>44174</v>
      </c>
      <c r="E13" s="176">
        <v>15.429399999999999</v>
      </c>
      <c r="F13" s="176">
        <v>0.66349999999999998</v>
      </c>
      <c r="G13" s="176">
        <v>1.3231999999999999</v>
      </c>
      <c r="H13" s="176">
        <v>2.4134000000000002</v>
      </c>
      <c r="I13" s="176">
        <v>4.3746999999999998</v>
      </c>
      <c r="J13" s="176">
        <v>6.5514999999999999</v>
      </c>
      <c r="K13" s="176">
        <v>14.171799999999999</v>
      </c>
      <c r="L13" s="176">
        <v>22.435099999999998</v>
      </c>
      <c r="M13" s="176">
        <v>19.200299999999999</v>
      </c>
      <c r="N13" s="176">
        <v>16.121400000000001</v>
      </c>
      <c r="O13" s="176">
        <v>11.6891</v>
      </c>
      <c r="P13" s="176"/>
      <c r="Q13" s="176">
        <v>12.519399999999999</v>
      </c>
      <c r="R13" s="176">
        <v>17.0624</v>
      </c>
      <c r="S13" s="118" t="s">
        <v>1871</v>
      </c>
    </row>
    <row r="14" spans="1:19" x14ac:dyDescent="0.3">
      <c r="A14" s="172" t="s">
        <v>479</v>
      </c>
      <c r="B14" s="172" t="s">
        <v>487</v>
      </c>
      <c r="C14" s="172">
        <v>141004</v>
      </c>
      <c r="D14" s="175">
        <v>44174</v>
      </c>
      <c r="E14" s="176">
        <v>14.571999999999999</v>
      </c>
      <c r="F14" s="176">
        <v>0.65900000000000003</v>
      </c>
      <c r="G14" s="176">
        <v>1.2992999999999999</v>
      </c>
      <c r="H14" s="176">
        <v>2.3795999999999999</v>
      </c>
      <c r="I14" s="176">
        <v>4.3436000000000003</v>
      </c>
      <c r="J14" s="176">
        <v>6.4419000000000004</v>
      </c>
      <c r="K14" s="176">
        <v>13.7416</v>
      </c>
      <c r="L14" s="176">
        <v>21.420200000000001</v>
      </c>
      <c r="M14" s="176">
        <v>17.785900000000002</v>
      </c>
      <c r="N14" s="176">
        <v>14.267799999999999</v>
      </c>
      <c r="O14" s="176">
        <v>9.9794</v>
      </c>
      <c r="P14" s="176"/>
      <c r="Q14" s="176">
        <v>10.783300000000001</v>
      </c>
      <c r="R14" s="176">
        <v>15.2887</v>
      </c>
      <c r="S14" s="118" t="s">
        <v>1871</v>
      </c>
    </row>
    <row r="15" spans="1:19" x14ac:dyDescent="0.3">
      <c r="A15" s="172" t="s">
        <v>479</v>
      </c>
      <c r="B15" s="172" t="s">
        <v>488</v>
      </c>
      <c r="C15" s="172">
        <v>139527</v>
      </c>
      <c r="D15" s="175">
        <v>44174</v>
      </c>
      <c r="E15" s="176">
        <v>15.81</v>
      </c>
      <c r="F15" s="176">
        <v>0.19009999999999999</v>
      </c>
      <c r="G15" s="176">
        <v>0.12670000000000001</v>
      </c>
      <c r="H15" s="176">
        <v>0.38100000000000001</v>
      </c>
      <c r="I15" s="176">
        <v>2.9967000000000001</v>
      </c>
      <c r="J15" s="176">
        <v>6.1074000000000002</v>
      </c>
      <c r="K15" s="176">
        <v>16.7651</v>
      </c>
      <c r="L15" s="176">
        <v>35.3596</v>
      </c>
      <c r="M15" s="176">
        <v>25.976099999999999</v>
      </c>
      <c r="N15" s="176">
        <v>29.272300000000001</v>
      </c>
      <c r="O15" s="176">
        <v>3.1568999999999998</v>
      </c>
      <c r="P15" s="176"/>
      <c r="Q15" s="176">
        <v>10.9932</v>
      </c>
      <c r="R15" s="176">
        <v>12.319800000000001</v>
      </c>
      <c r="S15" s="118" t="s">
        <v>1872</v>
      </c>
    </row>
    <row r="16" spans="1:19" x14ac:dyDescent="0.3">
      <c r="A16" s="172" t="s">
        <v>479</v>
      </c>
      <c r="B16" s="172" t="s">
        <v>489</v>
      </c>
      <c r="C16" s="172">
        <v>139529</v>
      </c>
      <c r="D16" s="175">
        <v>44174</v>
      </c>
      <c r="E16" s="176">
        <v>15.21</v>
      </c>
      <c r="F16" s="176">
        <v>0.13170000000000001</v>
      </c>
      <c r="G16" s="176">
        <v>6.5799999999999997E-2</v>
      </c>
      <c r="H16" s="176">
        <v>0.32979999999999998</v>
      </c>
      <c r="I16" s="176">
        <v>2.9093</v>
      </c>
      <c r="J16" s="176">
        <v>5.9930000000000003</v>
      </c>
      <c r="K16" s="176">
        <v>16.462499999999999</v>
      </c>
      <c r="L16" s="176">
        <v>34.720999999999997</v>
      </c>
      <c r="M16" s="176">
        <v>25.185199999999998</v>
      </c>
      <c r="N16" s="176">
        <v>28.138200000000001</v>
      </c>
      <c r="O16" s="176">
        <v>2.2646000000000002</v>
      </c>
      <c r="P16" s="176"/>
      <c r="Q16" s="176">
        <v>10.0197</v>
      </c>
      <c r="R16" s="176">
        <v>11.334</v>
      </c>
      <c r="S16" s="118" t="s">
        <v>1872</v>
      </c>
    </row>
    <row r="17" spans="1:19" x14ac:dyDescent="0.3">
      <c r="A17" s="172" t="s">
        <v>479</v>
      </c>
      <c r="B17" s="172" t="s">
        <v>490</v>
      </c>
      <c r="C17" s="172">
        <v>118272</v>
      </c>
      <c r="D17" s="175">
        <v>44174</v>
      </c>
      <c r="E17" s="176">
        <v>210.66</v>
      </c>
      <c r="F17" s="176">
        <v>0.54410000000000003</v>
      </c>
      <c r="G17" s="176">
        <v>1.1718</v>
      </c>
      <c r="H17" s="176">
        <v>1.7976000000000001</v>
      </c>
      <c r="I17" s="176">
        <v>3.5897000000000001</v>
      </c>
      <c r="J17" s="176">
        <v>5.7530000000000001</v>
      </c>
      <c r="K17" s="176">
        <v>14.657400000000001</v>
      </c>
      <c r="L17" s="176">
        <v>25.0579</v>
      </c>
      <c r="M17" s="176">
        <v>21.431899999999999</v>
      </c>
      <c r="N17" s="176">
        <v>19.666</v>
      </c>
      <c r="O17" s="176">
        <v>11.784599999999999</v>
      </c>
      <c r="P17" s="176">
        <v>13.431900000000001</v>
      </c>
      <c r="Q17" s="176">
        <v>14.539300000000001</v>
      </c>
      <c r="R17" s="176">
        <v>16.380099999999999</v>
      </c>
      <c r="S17" s="118" t="s">
        <v>1871</v>
      </c>
    </row>
    <row r="18" spans="1:19" x14ac:dyDescent="0.3">
      <c r="A18" s="172" t="s">
        <v>479</v>
      </c>
      <c r="B18" s="172" t="s">
        <v>491</v>
      </c>
      <c r="C18" s="172">
        <v>106166</v>
      </c>
      <c r="D18" s="175">
        <v>44174</v>
      </c>
      <c r="E18" s="176">
        <v>196.53</v>
      </c>
      <c r="F18" s="176">
        <v>0.5423</v>
      </c>
      <c r="G18" s="176">
        <v>1.1580999999999999</v>
      </c>
      <c r="H18" s="176">
        <v>1.7763</v>
      </c>
      <c r="I18" s="176">
        <v>3.5457999999999998</v>
      </c>
      <c r="J18" s="176">
        <v>5.6443000000000003</v>
      </c>
      <c r="K18" s="176">
        <v>14.321400000000001</v>
      </c>
      <c r="L18" s="176">
        <v>24.338899999999999</v>
      </c>
      <c r="M18" s="176">
        <v>20.385899999999999</v>
      </c>
      <c r="N18" s="176">
        <v>18.291799999999999</v>
      </c>
      <c r="O18" s="176">
        <v>10.437200000000001</v>
      </c>
      <c r="P18" s="176">
        <v>12.0839</v>
      </c>
      <c r="Q18" s="176">
        <v>11.2775</v>
      </c>
      <c r="R18" s="176">
        <v>15.0403</v>
      </c>
      <c r="S18" s="118" t="s">
        <v>1871</v>
      </c>
    </row>
    <row r="19" spans="1:19" x14ac:dyDescent="0.3">
      <c r="A19" s="172" t="s">
        <v>479</v>
      </c>
      <c r="B19" s="172" t="s">
        <v>492</v>
      </c>
      <c r="C19" s="172">
        <v>119019</v>
      </c>
      <c r="D19" s="175">
        <v>44174</v>
      </c>
      <c r="E19" s="176">
        <v>200.55799999999999</v>
      </c>
      <c r="F19" s="176">
        <v>0.50060000000000004</v>
      </c>
      <c r="G19" s="176">
        <v>1.1086</v>
      </c>
      <c r="H19" s="176">
        <v>1.9510000000000001</v>
      </c>
      <c r="I19" s="176">
        <v>4.0487000000000002</v>
      </c>
      <c r="J19" s="176">
        <v>7.5845000000000002</v>
      </c>
      <c r="K19" s="176">
        <v>17.109400000000001</v>
      </c>
      <c r="L19" s="176">
        <v>26.428100000000001</v>
      </c>
      <c r="M19" s="176">
        <v>18.109400000000001</v>
      </c>
      <c r="N19" s="176">
        <v>17.363600000000002</v>
      </c>
      <c r="O19" s="176">
        <v>9.3559999999999999</v>
      </c>
      <c r="P19" s="176">
        <v>13.125299999999999</v>
      </c>
      <c r="Q19" s="176">
        <v>13.7097</v>
      </c>
      <c r="R19" s="176">
        <v>16.5001</v>
      </c>
      <c r="S19" s="118" t="s">
        <v>1871</v>
      </c>
    </row>
    <row r="20" spans="1:19" x14ac:dyDescent="0.3">
      <c r="A20" s="172" t="s">
        <v>479</v>
      </c>
      <c r="B20" s="172" t="s">
        <v>493</v>
      </c>
      <c r="C20" s="172">
        <v>100081</v>
      </c>
      <c r="D20" s="175">
        <v>44174</v>
      </c>
      <c r="E20" s="176">
        <v>187.07499999999999</v>
      </c>
      <c r="F20" s="176">
        <v>0.4975</v>
      </c>
      <c r="G20" s="176">
        <v>1.0948</v>
      </c>
      <c r="H20" s="176">
        <v>1.9316</v>
      </c>
      <c r="I20" s="176">
        <v>4.0086000000000004</v>
      </c>
      <c r="J20" s="176">
        <v>7.4951999999999996</v>
      </c>
      <c r="K20" s="176">
        <v>16.810199999999998</v>
      </c>
      <c r="L20" s="176">
        <v>25.793500000000002</v>
      </c>
      <c r="M20" s="176">
        <v>17.228899999999999</v>
      </c>
      <c r="N20" s="176">
        <v>16.227399999999999</v>
      </c>
      <c r="O20" s="176">
        <v>8.2553000000000001</v>
      </c>
      <c r="P20" s="176">
        <v>11.965999999999999</v>
      </c>
      <c r="Q20" s="176">
        <v>14.5557</v>
      </c>
      <c r="R20" s="176">
        <v>15.3514</v>
      </c>
      <c r="S20" s="118" t="s">
        <v>1871</v>
      </c>
    </row>
    <row r="21" spans="1:19" x14ac:dyDescent="0.3">
      <c r="A21" s="172" t="s">
        <v>479</v>
      </c>
      <c r="B21" s="172" t="s">
        <v>494</v>
      </c>
      <c r="C21" s="172">
        <v>118624</v>
      </c>
      <c r="D21" s="175">
        <v>44174</v>
      </c>
      <c r="E21" s="176">
        <v>31.46</v>
      </c>
      <c r="F21" s="176">
        <v>0.54330000000000001</v>
      </c>
      <c r="G21" s="176">
        <v>1.4511000000000001</v>
      </c>
      <c r="H21" s="176">
        <v>2.3422000000000001</v>
      </c>
      <c r="I21" s="176">
        <v>4.3449</v>
      </c>
      <c r="J21" s="176">
        <v>8.1471</v>
      </c>
      <c r="K21" s="176">
        <v>16.5185</v>
      </c>
      <c r="L21" s="176">
        <v>25.7897</v>
      </c>
      <c r="M21" s="176">
        <v>20.5364</v>
      </c>
      <c r="N21" s="176">
        <v>13.779400000000001</v>
      </c>
      <c r="O21" s="176">
        <v>8.8680000000000003</v>
      </c>
      <c r="P21" s="176">
        <v>10.6577</v>
      </c>
      <c r="Q21" s="176">
        <v>11.9374</v>
      </c>
      <c r="R21" s="176">
        <v>12.87</v>
      </c>
      <c r="S21" s="118" t="s">
        <v>1871</v>
      </c>
    </row>
    <row r="22" spans="1:19" x14ac:dyDescent="0.3">
      <c r="A22" s="172" t="s">
        <v>479</v>
      </c>
      <c r="B22" s="172" t="s">
        <v>495</v>
      </c>
      <c r="C22" s="172">
        <v>112108</v>
      </c>
      <c r="D22" s="175">
        <v>44174</v>
      </c>
      <c r="E22" s="176">
        <v>29.66</v>
      </c>
      <c r="F22" s="176">
        <v>0.50829999999999997</v>
      </c>
      <c r="G22" s="176">
        <v>1.4016999999999999</v>
      </c>
      <c r="H22" s="176">
        <v>2.2759</v>
      </c>
      <c r="I22" s="176">
        <v>4.2530999999999999</v>
      </c>
      <c r="J22" s="176">
        <v>7.9329999999999998</v>
      </c>
      <c r="K22" s="176">
        <v>15.95</v>
      </c>
      <c r="L22" s="176">
        <v>24.6218</v>
      </c>
      <c r="M22" s="176">
        <v>19.020900000000001</v>
      </c>
      <c r="N22" s="176">
        <v>11.9245</v>
      </c>
      <c r="O22" s="176">
        <v>7.4485999999999999</v>
      </c>
      <c r="P22" s="176">
        <v>9.5831999999999997</v>
      </c>
      <c r="Q22" s="176">
        <v>10.0649</v>
      </c>
      <c r="R22" s="176">
        <v>11.119899999999999</v>
      </c>
      <c r="S22" s="118" t="s">
        <v>1871</v>
      </c>
    </row>
    <row r="23" spans="1:19" x14ac:dyDescent="0.3">
      <c r="A23" s="172" t="s">
        <v>479</v>
      </c>
      <c r="B23" s="172" t="s">
        <v>496</v>
      </c>
      <c r="C23" s="172">
        <v>143163</v>
      </c>
      <c r="D23" s="175">
        <v>44174</v>
      </c>
      <c r="E23" s="176">
        <v>12.0764</v>
      </c>
      <c r="F23" s="176">
        <v>0.51770000000000005</v>
      </c>
      <c r="G23" s="176">
        <v>1.4295</v>
      </c>
      <c r="H23" s="176">
        <v>2.0699000000000001</v>
      </c>
      <c r="I23" s="176">
        <v>3.9626000000000001</v>
      </c>
      <c r="J23" s="176">
        <v>5.2858999999999998</v>
      </c>
      <c r="K23" s="176">
        <v>12.2415</v>
      </c>
      <c r="L23" s="176">
        <v>21.145600000000002</v>
      </c>
      <c r="M23" s="176">
        <v>15.4476</v>
      </c>
      <c r="N23" s="176">
        <v>7.3954000000000004</v>
      </c>
      <c r="O23" s="176"/>
      <c r="P23" s="176"/>
      <c r="Q23" s="176">
        <v>7.4852999999999996</v>
      </c>
      <c r="R23" s="176">
        <v>10.729900000000001</v>
      </c>
      <c r="S23" s="118" t="s">
        <v>1871</v>
      </c>
    </row>
    <row r="24" spans="1:19" x14ac:dyDescent="0.3">
      <c r="A24" s="172" t="s">
        <v>479</v>
      </c>
      <c r="B24" s="172" t="s">
        <v>497</v>
      </c>
      <c r="C24" s="172">
        <v>143162</v>
      </c>
      <c r="D24" s="175">
        <v>44174</v>
      </c>
      <c r="E24" s="176">
        <v>11.548400000000001</v>
      </c>
      <c r="F24" s="176">
        <v>0.51259999999999994</v>
      </c>
      <c r="G24" s="176">
        <v>1.4032</v>
      </c>
      <c r="H24" s="176">
        <v>2.0320999999999998</v>
      </c>
      <c r="I24" s="176">
        <v>3.8871000000000002</v>
      </c>
      <c r="J24" s="176">
        <v>5.1220999999999997</v>
      </c>
      <c r="K24" s="176">
        <v>11.7234</v>
      </c>
      <c r="L24" s="176">
        <v>19.9909</v>
      </c>
      <c r="M24" s="176">
        <v>13.8985</v>
      </c>
      <c r="N24" s="176">
        <v>5.5593000000000004</v>
      </c>
      <c r="O24" s="176"/>
      <c r="P24" s="176"/>
      <c r="Q24" s="176">
        <v>5.6624999999999996</v>
      </c>
      <c r="R24" s="176">
        <v>8.7286999999999999</v>
      </c>
      <c r="S24" s="118" t="s">
        <v>1871</v>
      </c>
    </row>
    <row r="25" spans="1:19" x14ac:dyDescent="0.3">
      <c r="A25" s="172" t="s">
        <v>479</v>
      </c>
      <c r="B25" s="172" t="s">
        <v>498</v>
      </c>
      <c r="C25" s="172">
        <v>100550</v>
      </c>
      <c r="D25" s="175">
        <v>44174</v>
      </c>
      <c r="E25" s="176">
        <v>140.17580000000001</v>
      </c>
      <c r="F25" s="176">
        <v>0.66010000000000002</v>
      </c>
      <c r="G25" s="176">
        <v>1.2301</v>
      </c>
      <c r="H25" s="176">
        <v>2.1217999999999999</v>
      </c>
      <c r="I25" s="176">
        <v>4.4236000000000004</v>
      </c>
      <c r="J25" s="176">
        <v>8.4728999999999992</v>
      </c>
      <c r="K25" s="176">
        <v>19.247399999999999</v>
      </c>
      <c r="L25" s="176">
        <v>27.494800000000001</v>
      </c>
      <c r="M25" s="176">
        <v>22.004100000000001</v>
      </c>
      <c r="N25" s="176">
        <v>14.3131</v>
      </c>
      <c r="O25" s="176">
        <v>6.6989999999999998</v>
      </c>
      <c r="P25" s="176">
        <v>9.6798000000000002</v>
      </c>
      <c r="Q25" s="176">
        <v>13.388199999999999</v>
      </c>
      <c r="R25" s="176">
        <v>11.582000000000001</v>
      </c>
      <c r="S25" s="118" t="s">
        <v>1871</v>
      </c>
    </row>
    <row r="26" spans="1:19" x14ac:dyDescent="0.3">
      <c r="A26" s="172" t="s">
        <v>479</v>
      </c>
      <c r="B26" s="172" t="s">
        <v>499</v>
      </c>
      <c r="C26" s="172">
        <v>118546</v>
      </c>
      <c r="D26" s="175">
        <v>44174</v>
      </c>
      <c r="E26" s="176">
        <v>152.70930000000001</v>
      </c>
      <c r="F26" s="176">
        <v>0.66290000000000004</v>
      </c>
      <c r="G26" s="176">
        <v>1.244</v>
      </c>
      <c r="H26" s="176">
        <v>2.1413000000000002</v>
      </c>
      <c r="I26" s="176">
        <v>4.4637000000000002</v>
      </c>
      <c r="J26" s="176">
        <v>8.5618999999999996</v>
      </c>
      <c r="K26" s="176">
        <v>19.544</v>
      </c>
      <c r="L26" s="176">
        <v>28.133700000000001</v>
      </c>
      <c r="M26" s="176">
        <v>22.922999999999998</v>
      </c>
      <c r="N26" s="176">
        <v>15.4627</v>
      </c>
      <c r="O26" s="176">
        <v>7.8928000000000003</v>
      </c>
      <c r="P26" s="176">
        <v>11.0814</v>
      </c>
      <c r="Q26" s="176">
        <v>13.6808</v>
      </c>
      <c r="R26" s="176">
        <v>12.757300000000001</v>
      </c>
      <c r="S26" s="118" t="s">
        <v>1871</v>
      </c>
    </row>
    <row r="27" spans="1:19" x14ac:dyDescent="0.3">
      <c r="A27" s="172" t="s">
        <v>479</v>
      </c>
      <c r="B27" s="172" t="s">
        <v>500</v>
      </c>
      <c r="C27" s="172">
        <v>102948</v>
      </c>
      <c r="D27" s="175">
        <v>44174</v>
      </c>
      <c r="E27" s="176">
        <v>61.192999999999998</v>
      </c>
      <c r="F27" s="176">
        <v>0.8155</v>
      </c>
      <c r="G27" s="176">
        <v>1.6359999999999999</v>
      </c>
      <c r="H27" s="176">
        <v>2.5592000000000001</v>
      </c>
      <c r="I27" s="176">
        <v>4.6356000000000002</v>
      </c>
      <c r="J27" s="176">
        <v>8.2601999999999993</v>
      </c>
      <c r="K27" s="176">
        <v>17.113499999999998</v>
      </c>
      <c r="L27" s="176">
        <v>28.505400000000002</v>
      </c>
      <c r="M27" s="176">
        <v>22.3689</v>
      </c>
      <c r="N27" s="176">
        <v>12.464399999999999</v>
      </c>
      <c r="O27" s="176">
        <v>2.6819999999999999</v>
      </c>
      <c r="P27" s="176">
        <v>8.1433</v>
      </c>
      <c r="Q27" s="176">
        <v>12.24</v>
      </c>
      <c r="R27" s="176">
        <v>10.0989</v>
      </c>
      <c r="S27" s="118"/>
    </row>
    <row r="28" spans="1:19" x14ac:dyDescent="0.3">
      <c r="A28" s="172" t="s">
        <v>479</v>
      </c>
      <c r="B28" s="172" t="s">
        <v>501</v>
      </c>
      <c r="C28" s="172"/>
      <c r="D28" s="175">
        <v>44174</v>
      </c>
      <c r="E28" s="176">
        <v>64.406000000000006</v>
      </c>
      <c r="F28" s="176">
        <v>0.81710000000000005</v>
      </c>
      <c r="G28" s="176">
        <v>1.6429</v>
      </c>
      <c r="H28" s="176">
        <v>2.5703999999999998</v>
      </c>
      <c r="I28" s="176">
        <v>4.6588000000000003</v>
      </c>
      <c r="J28" s="176">
        <v>8.3146000000000004</v>
      </c>
      <c r="K28" s="176">
        <v>17.293800000000001</v>
      </c>
      <c r="L28" s="176">
        <v>28.904800000000002</v>
      </c>
      <c r="M28" s="176">
        <v>22.9451</v>
      </c>
      <c r="N28" s="176">
        <v>13.179600000000001</v>
      </c>
      <c r="O28" s="176">
        <v>6.6391</v>
      </c>
      <c r="P28" s="176">
        <v>11.776199999999999</v>
      </c>
      <c r="Q28" s="176">
        <v>14.4457</v>
      </c>
      <c r="R28" s="176">
        <v>10.8179</v>
      </c>
      <c r="S28" s="118"/>
    </row>
    <row r="29" spans="1:19" x14ac:dyDescent="0.3">
      <c r="A29" s="172" t="s">
        <v>479</v>
      </c>
      <c r="B29" s="172" t="s">
        <v>502</v>
      </c>
      <c r="C29" s="172">
        <v>145228</v>
      </c>
      <c r="D29" s="175">
        <v>44174</v>
      </c>
      <c r="E29" s="176">
        <v>13.3239</v>
      </c>
      <c r="F29" s="176">
        <v>0.69</v>
      </c>
      <c r="G29" s="176">
        <v>1.4412</v>
      </c>
      <c r="H29" s="176">
        <v>2.3262</v>
      </c>
      <c r="I29" s="176">
        <v>3.9662999999999999</v>
      </c>
      <c r="J29" s="176">
        <v>6.2367999999999997</v>
      </c>
      <c r="K29" s="176">
        <v>15.2437</v>
      </c>
      <c r="L29" s="176">
        <v>26.180499999999999</v>
      </c>
      <c r="M29" s="176">
        <v>23.009499999999999</v>
      </c>
      <c r="N29" s="176">
        <v>16.354800000000001</v>
      </c>
      <c r="O29" s="176"/>
      <c r="P29" s="176"/>
      <c r="Q29" s="176">
        <v>14.392099999999999</v>
      </c>
      <c r="R29" s="176">
        <v>14.195499999999999</v>
      </c>
      <c r="S29" s="118" t="s">
        <v>1873</v>
      </c>
    </row>
    <row r="30" spans="1:19" x14ac:dyDescent="0.3">
      <c r="A30" s="172" t="s">
        <v>479</v>
      </c>
      <c r="B30" s="172" t="s">
        <v>503</v>
      </c>
      <c r="C30" s="172">
        <v>145227</v>
      </c>
      <c r="D30" s="175">
        <v>44174</v>
      </c>
      <c r="E30" s="176">
        <v>12.931100000000001</v>
      </c>
      <c r="F30" s="176">
        <v>0.68600000000000005</v>
      </c>
      <c r="G30" s="176">
        <v>1.4204000000000001</v>
      </c>
      <c r="H30" s="176">
        <v>2.2972999999999999</v>
      </c>
      <c r="I30" s="176">
        <v>3.9068000000000001</v>
      </c>
      <c r="J30" s="176">
        <v>6.1066000000000003</v>
      </c>
      <c r="K30" s="176">
        <v>14.819599999999999</v>
      </c>
      <c r="L30" s="176">
        <v>25.255199999999999</v>
      </c>
      <c r="M30" s="176">
        <v>21.652899999999999</v>
      </c>
      <c r="N30" s="176">
        <v>14.662800000000001</v>
      </c>
      <c r="O30" s="176"/>
      <c r="P30" s="176"/>
      <c r="Q30" s="176">
        <v>12.7994</v>
      </c>
      <c r="R30" s="176">
        <v>12.5977</v>
      </c>
      <c r="S30" s="118" t="s">
        <v>1873</v>
      </c>
    </row>
    <row r="31" spans="1:19" x14ac:dyDescent="0.3">
      <c r="A31" s="172" t="s">
        <v>479</v>
      </c>
      <c r="B31" s="172" t="s">
        <v>504</v>
      </c>
      <c r="C31" s="172">
        <v>100356</v>
      </c>
      <c r="D31" s="175">
        <v>44174</v>
      </c>
      <c r="E31" s="176">
        <v>149.65</v>
      </c>
      <c r="F31" s="176">
        <v>0.443</v>
      </c>
      <c r="G31" s="176">
        <v>1.3683000000000001</v>
      </c>
      <c r="H31" s="176">
        <v>4.1623000000000001</v>
      </c>
      <c r="I31" s="176">
        <v>7.3760000000000003</v>
      </c>
      <c r="J31" s="176">
        <v>13.534599999999999</v>
      </c>
      <c r="K31" s="176">
        <v>16.233000000000001</v>
      </c>
      <c r="L31" s="176">
        <v>21.984000000000002</v>
      </c>
      <c r="M31" s="176">
        <v>21.321400000000001</v>
      </c>
      <c r="N31" s="176">
        <v>9.6658000000000008</v>
      </c>
      <c r="O31" s="176">
        <v>5.2085999999999997</v>
      </c>
      <c r="P31" s="176">
        <v>10.8134</v>
      </c>
      <c r="Q31" s="176">
        <v>13.6714</v>
      </c>
      <c r="R31" s="176">
        <v>9.7661999999999995</v>
      </c>
      <c r="S31" s="118" t="s">
        <v>1871</v>
      </c>
    </row>
    <row r="32" spans="1:19" x14ac:dyDescent="0.3">
      <c r="A32" s="172" t="s">
        <v>479</v>
      </c>
      <c r="B32" s="172" t="s">
        <v>505</v>
      </c>
      <c r="C32" s="172">
        <v>120251</v>
      </c>
      <c r="D32" s="175">
        <v>44174</v>
      </c>
      <c r="E32" s="176">
        <v>161.84</v>
      </c>
      <c r="F32" s="176">
        <v>0.44690000000000002</v>
      </c>
      <c r="G32" s="176">
        <v>1.3781000000000001</v>
      </c>
      <c r="H32" s="176">
        <v>4.1710000000000003</v>
      </c>
      <c r="I32" s="176">
        <v>7.3993000000000002</v>
      </c>
      <c r="J32" s="176">
        <v>13.587899999999999</v>
      </c>
      <c r="K32" s="176">
        <v>16.389800000000001</v>
      </c>
      <c r="L32" s="176">
        <v>22.3188</v>
      </c>
      <c r="M32" s="176">
        <v>21.8033</v>
      </c>
      <c r="N32" s="176">
        <v>10.252700000000001</v>
      </c>
      <c r="O32" s="176">
        <v>6.0625</v>
      </c>
      <c r="P32" s="176">
        <v>11.972099999999999</v>
      </c>
      <c r="Q32" s="176">
        <v>14.252000000000001</v>
      </c>
      <c r="R32" s="176">
        <v>10.431800000000001</v>
      </c>
      <c r="S32" s="118" t="s">
        <v>1871</v>
      </c>
    </row>
    <row r="33" spans="1:19" x14ac:dyDescent="0.3">
      <c r="A33" s="172" t="s">
        <v>479</v>
      </c>
      <c r="B33" s="172" t="s">
        <v>506</v>
      </c>
      <c r="C33" s="172">
        <v>139969</v>
      </c>
      <c r="D33" s="175">
        <v>44174</v>
      </c>
      <c r="E33" s="176">
        <v>13.0533</v>
      </c>
      <c r="F33" s="176">
        <v>0.27810000000000001</v>
      </c>
      <c r="G33" s="176">
        <v>1.0153000000000001</v>
      </c>
      <c r="H33" s="176">
        <v>1.2614000000000001</v>
      </c>
      <c r="I33" s="176">
        <v>3.5400999999999998</v>
      </c>
      <c r="J33" s="176">
        <v>5.7469999999999999</v>
      </c>
      <c r="K33" s="176">
        <v>11.401899999999999</v>
      </c>
      <c r="L33" s="176">
        <v>21.340299999999999</v>
      </c>
      <c r="M33" s="176">
        <v>18.9269</v>
      </c>
      <c r="N33" s="176">
        <v>16.343699999999998</v>
      </c>
      <c r="O33" s="176">
        <v>3.2016</v>
      </c>
      <c r="P33" s="176"/>
      <c r="Q33" s="176">
        <v>6.6664000000000003</v>
      </c>
      <c r="R33" s="176">
        <v>7.9212999999999996</v>
      </c>
      <c r="S33" s="118" t="s">
        <v>1871</v>
      </c>
    </row>
    <row r="34" spans="1:19" x14ac:dyDescent="0.3">
      <c r="A34" s="172" t="s">
        <v>479</v>
      </c>
      <c r="B34" s="172" t="s">
        <v>507</v>
      </c>
      <c r="C34" s="172">
        <v>139971</v>
      </c>
      <c r="D34" s="175">
        <v>44174</v>
      </c>
      <c r="E34" s="176">
        <v>13.9093</v>
      </c>
      <c r="F34" s="176">
        <v>0.28050000000000003</v>
      </c>
      <c r="G34" s="176">
        <v>1.0263</v>
      </c>
      <c r="H34" s="176">
        <v>1.2770999999999999</v>
      </c>
      <c r="I34" s="176">
        <v>3.5727000000000002</v>
      </c>
      <c r="J34" s="176">
        <v>5.8183999999999996</v>
      </c>
      <c r="K34" s="176">
        <v>11.6388</v>
      </c>
      <c r="L34" s="176">
        <v>21.868200000000002</v>
      </c>
      <c r="M34" s="176">
        <v>19.640599999999999</v>
      </c>
      <c r="N34" s="176">
        <v>17.294899999999998</v>
      </c>
      <c r="O34" s="176">
        <v>4.7405999999999997</v>
      </c>
      <c r="P34" s="176"/>
      <c r="Q34" s="176">
        <v>8.3201000000000001</v>
      </c>
      <c r="R34" s="176">
        <v>9.1050000000000004</v>
      </c>
      <c r="S34" s="118" t="s">
        <v>1871</v>
      </c>
    </row>
    <row r="35" spans="1:19" x14ac:dyDescent="0.3">
      <c r="A35" s="172" t="s">
        <v>479</v>
      </c>
      <c r="B35" s="172" t="s">
        <v>508</v>
      </c>
      <c r="C35" s="172">
        <v>140382</v>
      </c>
      <c r="D35" s="175">
        <v>44174</v>
      </c>
      <c r="E35" s="176">
        <v>13.84</v>
      </c>
      <c r="F35" s="176">
        <v>0.43540000000000001</v>
      </c>
      <c r="G35" s="176">
        <v>0.94820000000000004</v>
      </c>
      <c r="H35" s="176">
        <v>2.0649000000000002</v>
      </c>
      <c r="I35" s="176">
        <v>4.7690999999999999</v>
      </c>
      <c r="J35" s="176">
        <v>7.4534000000000002</v>
      </c>
      <c r="K35" s="176">
        <v>15.622400000000001</v>
      </c>
      <c r="L35" s="176">
        <v>29.831099999999999</v>
      </c>
      <c r="M35" s="176">
        <v>22.153600000000001</v>
      </c>
      <c r="N35" s="176">
        <v>14.3802</v>
      </c>
      <c r="O35" s="176">
        <v>5.7445000000000004</v>
      </c>
      <c r="P35" s="176"/>
      <c r="Q35" s="176">
        <v>8.5861000000000001</v>
      </c>
      <c r="R35" s="176">
        <v>10.3809</v>
      </c>
      <c r="S35" s="118"/>
    </row>
    <row r="36" spans="1:19" x14ac:dyDescent="0.3">
      <c r="A36" s="172" t="s">
        <v>479</v>
      </c>
      <c r="B36" s="172" t="s">
        <v>509</v>
      </c>
      <c r="C36" s="172">
        <v>140381</v>
      </c>
      <c r="D36" s="175">
        <v>44174</v>
      </c>
      <c r="E36" s="176">
        <v>13</v>
      </c>
      <c r="F36" s="176">
        <v>0.4637</v>
      </c>
      <c r="G36" s="176">
        <v>0.93169999999999997</v>
      </c>
      <c r="H36" s="176">
        <v>2.0407999999999999</v>
      </c>
      <c r="I36" s="176">
        <v>4.7542</v>
      </c>
      <c r="J36" s="176">
        <v>7.3493000000000004</v>
      </c>
      <c r="K36" s="176">
        <v>15.248200000000001</v>
      </c>
      <c r="L36" s="176">
        <v>29.096299999999999</v>
      </c>
      <c r="M36" s="176">
        <v>20.930199999999999</v>
      </c>
      <c r="N36" s="176">
        <v>12.9453</v>
      </c>
      <c r="O36" s="176">
        <v>4.2222</v>
      </c>
      <c r="P36" s="176"/>
      <c r="Q36" s="176">
        <v>6.8762999999999996</v>
      </c>
      <c r="R36" s="176">
        <v>8.9210999999999991</v>
      </c>
      <c r="S36" s="118"/>
    </row>
    <row r="37" spans="1:19" x14ac:dyDescent="0.3">
      <c r="A37" s="172" t="s">
        <v>479</v>
      </c>
      <c r="B37" s="172" t="s">
        <v>510</v>
      </c>
      <c r="C37" s="172">
        <v>145599</v>
      </c>
      <c r="D37" s="175">
        <v>44174</v>
      </c>
      <c r="E37" s="176">
        <v>12.7866</v>
      </c>
      <c r="F37" s="176">
        <v>0.51249999999999996</v>
      </c>
      <c r="G37" s="176">
        <v>1.131</v>
      </c>
      <c r="H37" s="176">
        <v>1.9079999999999999</v>
      </c>
      <c r="I37" s="176">
        <v>3.8792</v>
      </c>
      <c r="J37" s="176">
        <v>6.8979999999999997</v>
      </c>
      <c r="K37" s="176">
        <v>18.948399999999999</v>
      </c>
      <c r="L37" s="176">
        <v>29.9346</v>
      </c>
      <c r="M37" s="176">
        <v>22.907900000000001</v>
      </c>
      <c r="N37" s="176">
        <v>14.6379</v>
      </c>
      <c r="O37" s="176"/>
      <c r="P37" s="176"/>
      <c r="Q37" s="176">
        <v>13.135199999999999</v>
      </c>
      <c r="R37" s="176"/>
      <c r="S37" s="118" t="s">
        <v>1871</v>
      </c>
    </row>
    <row r="38" spans="1:19" x14ac:dyDescent="0.3">
      <c r="A38" s="172" t="s">
        <v>479</v>
      </c>
      <c r="B38" s="172" t="s">
        <v>511</v>
      </c>
      <c r="C38" s="172">
        <v>145605</v>
      </c>
      <c r="D38" s="175">
        <v>44174</v>
      </c>
      <c r="E38" s="176">
        <v>12.2775</v>
      </c>
      <c r="F38" s="176">
        <v>0.50760000000000005</v>
      </c>
      <c r="G38" s="176">
        <v>1.1043000000000001</v>
      </c>
      <c r="H38" s="176">
        <v>1.8694</v>
      </c>
      <c r="I38" s="176">
        <v>3.8003</v>
      </c>
      <c r="J38" s="176">
        <v>6.7256</v>
      </c>
      <c r="K38" s="176">
        <v>18.362400000000001</v>
      </c>
      <c r="L38" s="176">
        <v>28.6464</v>
      </c>
      <c r="M38" s="176">
        <v>21.0548</v>
      </c>
      <c r="N38" s="176">
        <v>12.3531</v>
      </c>
      <c r="O38" s="176"/>
      <c r="P38" s="176"/>
      <c r="Q38" s="176">
        <v>10.8508</v>
      </c>
      <c r="R38" s="176"/>
      <c r="S38" s="118" t="s">
        <v>1871</v>
      </c>
    </row>
    <row r="39" spans="1:19" x14ac:dyDescent="0.3">
      <c r="A39" s="172" t="s">
        <v>479</v>
      </c>
      <c r="B39" s="172" t="s">
        <v>512</v>
      </c>
      <c r="C39" s="172">
        <v>143537</v>
      </c>
      <c r="D39" s="175">
        <v>44174</v>
      </c>
      <c r="E39" s="176">
        <v>12.2943</v>
      </c>
      <c r="F39" s="176">
        <v>0.39200000000000002</v>
      </c>
      <c r="G39" s="176">
        <v>0.88129999999999997</v>
      </c>
      <c r="H39" s="176">
        <v>1.849</v>
      </c>
      <c r="I39" s="176">
        <v>3.6156000000000001</v>
      </c>
      <c r="J39" s="176">
        <v>4.9691000000000001</v>
      </c>
      <c r="K39" s="176">
        <v>12.7835</v>
      </c>
      <c r="L39" s="176">
        <v>22.421500000000002</v>
      </c>
      <c r="M39" s="176">
        <v>15.778600000000001</v>
      </c>
      <c r="N39" s="176">
        <v>9.5280000000000005</v>
      </c>
      <c r="O39" s="176"/>
      <c r="P39" s="176"/>
      <c r="Q39" s="176">
        <v>8.8091000000000008</v>
      </c>
      <c r="R39" s="176">
        <v>11.4472</v>
      </c>
      <c r="S39" s="118" t="s">
        <v>1871</v>
      </c>
    </row>
    <row r="40" spans="1:19" x14ac:dyDescent="0.3">
      <c r="A40" s="172" t="s">
        <v>479</v>
      </c>
      <c r="B40" s="172" t="s">
        <v>513</v>
      </c>
      <c r="C40" s="172">
        <v>143536</v>
      </c>
      <c r="D40" s="175">
        <v>44174</v>
      </c>
      <c r="E40" s="176">
        <v>11.855499999999999</v>
      </c>
      <c r="F40" s="176">
        <v>0.38700000000000001</v>
      </c>
      <c r="G40" s="176">
        <v>0.85840000000000005</v>
      </c>
      <c r="H40" s="176">
        <v>1.8164</v>
      </c>
      <c r="I40" s="176">
        <v>3.5495999999999999</v>
      </c>
      <c r="J40" s="176">
        <v>4.8258999999999999</v>
      </c>
      <c r="K40" s="176">
        <v>12.3222</v>
      </c>
      <c r="L40" s="176">
        <v>21.4392</v>
      </c>
      <c r="M40" s="176">
        <v>14.4497</v>
      </c>
      <c r="N40" s="176">
        <v>7.9028</v>
      </c>
      <c r="O40" s="176"/>
      <c r="P40" s="176"/>
      <c r="Q40" s="176">
        <v>7.2046000000000001</v>
      </c>
      <c r="R40" s="176">
        <v>9.8356999999999992</v>
      </c>
      <c r="S40" s="118" t="s">
        <v>1871</v>
      </c>
    </row>
    <row r="41" spans="1:19" x14ac:dyDescent="0.3">
      <c r="A41" s="172" t="s">
        <v>479</v>
      </c>
      <c r="B41" s="172" t="s">
        <v>514</v>
      </c>
      <c r="C41" s="172">
        <v>100221</v>
      </c>
      <c r="D41" s="175">
        <v>44174</v>
      </c>
      <c r="E41" s="176">
        <v>159.543619671843</v>
      </c>
      <c r="F41" s="176">
        <v>0.44379999999999997</v>
      </c>
      <c r="G41" s="176">
        <v>0.87529999999999997</v>
      </c>
      <c r="H41" s="176">
        <v>1.7717000000000001</v>
      </c>
      <c r="I41" s="176">
        <v>4.0606999999999998</v>
      </c>
      <c r="J41" s="176">
        <v>9.1911000000000005</v>
      </c>
      <c r="K41" s="176">
        <v>18.386500000000002</v>
      </c>
      <c r="L41" s="176">
        <v>48.572099999999999</v>
      </c>
      <c r="M41" s="176">
        <v>36.956000000000003</v>
      </c>
      <c r="N41" s="176">
        <v>29.144200000000001</v>
      </c>
      <c r="O41" s="176">
        <v>6.6135000000000002</v>
      </c>
      <c r="P41" s="176">
        <v>8.4458000000000002</v>
      </c>
      <c r="Q41" s="176">
        <v>11.3749</v>
      </c>
      <c r="R41" s="176">
        <v>8.6312999999999995</v>
      </c>
      <c r="S41" s="118" t="s">
        <v>1871</v>
      </c>
    </row>
    <row r="42" spans="1:19" x14ac:dyDescent="0.3">
      <c r="A42" s="172" t="s">
        <v>479</v>
      </c>
      <c r="B42" s="172" t="s">
        <v>515</v>
      </c>
      <c r="C42" s="172">
        <v>120484</v>
      </c>
      <c r="D42" s="175">
        <v>44174</v>
      </c>
      <c r="E42" s="176">
        <v>57.839100000000002</v>
      </c>
      <c r="F42" s="176">
        <v>0.44600000000000001</v>
      </c>
      <c r="G42" s="176">
        <v>0.8861</v>
      </c>
      <c r="H42" s="176">
        <v>1.7866</v>
      </c>
      <c r="I42" s="176">
        <v>4.0917000000000003</v>
      </c>
      <c r="J42" s="176">
        <v>9.2611000000000008</v>
      </c>
      <c r="K42" s="176">
        <v>18.616800000000001</v>
      </c>
      <c r="L42" s="176">
        <v>49.153599999999997</v>
      </c>
      <c r="M42" s="176">
        <v>37.762300000000003</v>
      </c>
      <c r="N42" s="176">
        <v>30.1568</v>
      </c>
      <c r="O42" s="176">
        <v>7.4908000000000001</v>
      </c>
      <c r="P42" s="176">
        <v>9.2725000000000009</v>
      </c>
      <c r="Q42" s="176">
        <v>11.1372</v>
      </c>
      <c r="R42" s="176">
        <v>9.8079000000000001</v>
      </c>
      <c r="S42" s="118" t="s">
        <v>1871</v>
      </c>
    </row>
    <row r="43" spans="1:19" x14ac:dyDescent="0.3">
      <c r="A43" s="172" t="s">
        <v>479</v>
      </c>
      <c r="B43" s="172" t="s">
        <v>516</v>
      </c>
      <c r="C43" s="172">
        <v>100286</v>
      </c>
      <c r="D43" s="175">
        <v>44174</v>
      </c>
      <c r="E43" s="176">
        <v>118.994894319194</v>
      </c>
      <c r="F43" s="176">
        <v>0.42080000000000001</v>
      </c>
      <c r="G43" s="176">
        <v>1.05</v>
      </c>
      <c r="H43" s="176">
        <v>2.2389999999999999</v>
      </c>
      <c r="I43" s="176">
        <v>4.6783999999999999</v>
      </c>
      <c r="J43" s="176">
        <v>7.6433</v>
      </c>
      <c r="K43" s="176">
        <v>18.651700000000002</v>
      </c>
      <c r="L43" s="176">
        <v>31.363</v>
      </c>
      <c r="M43" s="176">
        <v>23.502800000000001</v>
      </c>
      <c r="N43" s="176">
        <v>15.6881</v>
      </c>
      <c r="O43" s="176">
        <v>6.9898999999999996</v>
      </c>
      <c r="P43" s="176">
        <v>10.964399999999999</v>
      </c>
      <c r="Q43" s="176">
        <v>12.4818</v>
      </c>
      <c r="R43" s="176">
        <v>14.5695</v>
      </c>
      <c r="S43" s="118"/>
    </row>
    <row r="44" spans="1:19" x14ac:dyDescent="0.3">
      <c r="A44" s="172" t="s">
        <v>479</v>
      </c>
      <c r="B44" s="172" t="s">
        <v>517</v>
      </c>
      <c r="C44" s="172">
        <v>119767</v>
      </c>
      <c r="D44" s="175">
        <v>44174</v>
      </c>
      <c r="E44" s="176">
        <v>58.472469974781802</v>
      </c>
      <c r="F44" s="176">
        <v>0.42430000000000001</v>
      </c>
      <c r="G44" s="176">
        <v>1.0649999999999999</v>
      </c>
      <c r="H44" s="176">
        <v>2.2646000000000002</v>
      </c>
      <c r="I44" s="176">
        <v>4.7298999999999998</v>
      </c>
      <c r="J44" s="176">
        <v>7.7550999999999997</v>
      </c>
      <c r="K44" s="176">
        <v>19.033000000000001</v>
      </c>
      <c r="L44" s="176">
        <v>32.203200000000002</v>
      </c>
      <c r="M44" s="176">
        <v>24.736799999999999</v>
      </c>
      <c r="N44" s="176">
        <v>17.200700000000001</v>
      </c>
      <c r="O44" s="176">
        <v>8.4262999999999995</v>
      </c>
      <c r="P44" s="176">
        <v>12.6648</v>
      </c>
      <c r="Q44" s="176">
        <v>12.2212</v>
      </c>
      <c r="R44" s="176">
        <v>16.074100000000001</v>
      </c>
      <c r="S44" s="118"/>
    </row>
    <row r="45" spans="1:19" x14ac:dyDescent="0.3">
      <c r="A45" s="172" t="s">
        <v>479</v>
      </c>
      <c r="B45" s="172" t="s">
        <v>518</v>
      </c>
      <c r="C45" s="172">
        <v>119347</v>
      </c>
      <c r="D45" s="175">
        <v>44174</v>
      </c>
      <c r="E45" s="176">
        <v>32.738</v>
      </c>
      <c r="F45" s="176">
        <v>0.40479999999999999</v>
      </c>
      <c r="G45" s="176">
        <v>1.1869000000000001</v>
      </c>
      <c r="H45" s="176">
        <v>1.8068</v>
      </c>
      <c r="I45" s="176">
        <v>3.7885</v>
      </c>
      <c r="J45" s="176">
        <v>5.8830999999999998</v>
      </c>
      <c r="K45" s="176">
        <v>14.8017</v>
      </c>
      <c r="L45" s="176">
        <v>26.5383</v>
      </c>
      <c r="M45" s="176">
        <v>21.607700000000001</v>
      </c>
      <c r="N45" s="176">
        <v>13.907</v>
      </c>
      <c r="O45" s="176">
        <v>6.2367999999999997</v>
      </c>
      <c r="P45" s="176">
        <v>10.4979</v>
      </c>
      <c r="Q45" s="176">
        <v>14.0329</v>
      </c>
      <c r="R45" s="176">
        <v>10.9191</v>
      </c>
      <c r="S45" s="118" t="s">
        <v>1871</v>
      </c>
    </row>
    <row r="46" spans="1:19" x14ac:dyDescent="0.3">
      <c r="A46" s="172" t="s">
        <v>479</v>
      </c>
      <c r="B46" s="172" t="s">
        <v>519</v>
      </c>
      <c r="C46" s="172">
        <v>118191</v>
      </c>
      <c r="D46" s="175">
        <v>44174</v>
      </c>
      <c r="E46" s="176">
        <v>30.209</v>
      </c>
      <c r="F46" s="176">
        <v>0.4022</v>
      </c>
      <c r="G46" s="176">
        <v>1.1756</v>
      </c>
      <c r="H46" s="176">
        <v>1.7891999999999999</v>
      </c>
      <c r="I46" s="176">
        <v>3.7467999999999999</v>
      </c>
      <c r="J46" s="176">
        <v>5.7960000000000003</v>
      </c>
      <c r="K46" s="176">
        <v>14.497400000000001</v>
      </c>
      <c r="L46" s="176">
        <v>25.8813</v>
      </c>
      <c r="M46" s="176">
        <v>20.633299999999998</v>
      </c>
      <c r="N46" s="176">
        <v>12.6571</v>
      </c>
      <c r="O46" s="176">
        <v>5.1337999999999999</v>
      </c>
      <c r="P46" s="176">
        <v>9.3353999999999999</v>
      </c>
      <c r="Q46" s="176">
        <v>11.885899999999999</v>
      </c>
      <c r="R46" s="176">
        <v>9.7669999999999995</v>
      </c>
      <c r="S46" s="118" t="s">
        <v>1871</v>
      </c>
    </row>
    <row r="47" spans="1:19" x14ac:dyDescent="0.3">
      <c r="A47" s="172" t="s">
        <v>479</v>
      </c>
      <c r="B47" s="172" t="s">
        <v>520</v>
      </c>
      <c r="C47" s="172">
        <v>100323</v>
      </c>
      <c r="D47" s="175">
        <v>44174</v>
      </c>
      <c r="E47" s="176">
        <v>117.33669999999999</v>
      </c>
      <c r="F47" s="176">
        <v>0.58550000000000002</v>
      </c>
      <c r="G47" s="176">
        <v>1.1509</v>
      </c>
      <c r="H47" s="176">
        <v>2.1040000000000001</v>
      </c>
      <c r="I47" s="176">
        <v>3.4597000000000002</v>
      </c>
      <c r="J47" s="176">
        <v>5.4381000000000004</v>
      </c>
      <c r="K47" s="176">
        <v>14.7874</v>
      </c>
      <c r="L47" s="176">
        <v>21.811299999999999</v>
      </c>
      <c r="M47" s="176">
        <v>14.044</v>
      </c>
      <c r="N47" s="176">
        <v>8.2652999999999999</v>
      </c>
      <c r="O47" s="176">
        <v>5.6965000000000003</v>
      </c>
      <c r="P47" s="176">
        <v>8.4056999999999995</v>
      </c>
      <c r="Q47" s="176">
        <v>8.5667000000000009</v>
      </c>
      <c r="R47" s="176">
        <v>10.831099999999999</v>
      </c>
      <c r="S47" s="118" t="s">
        <v>1871</v>
      </c>
    </row>
    <row r="48" spans="1:19" x14ac:dyDescent="0.3">
      <c r="A48" s="172" t="s">
        <v>479</v>
      </c>
      <c r="B48" s="172" t="s">
        <v>521</v>
      </c>
      <c r="C48" s="172">
        <v>120261</v>
      </c>
      <c r="D48" s="175">
        <v>44174</v>
      </c>
      <c r="E48" s="176">
        <v>126.5448</v>
      </c>
      <c r="F48" s="176">
        <v>0.5887</v>
      </c>
      <c r="G48" s="176">
        <v>1.1668000000000001</v>
      </c>
      <c r="H48" s="176">
        <v>2.1265000000000001</v>
      </c>
      <c r="I48" s="176">
        <v>3.5051000000000001</v>
      </c>
      <c r="J48" s="176">
        <v>5.5388000000000002</v>
      </c>
      <c r="K48" s="176">
        <v>15.122299999999999</v>
      </c>
      <c r="L48" s="176">
        <v>22.528400000000001</v>
      </c>
      <c r="M48" s="176">
        <v>15.05</v>
      </c>
      <c r="N48" s="176">
        <v>9.5513999999999992</v>
      </c>
      <c r="O48" s="176">
        <v>7.0327000000000002</v>
      </c>
      <c r="P48" s="176">
        <v>9.6532</v>
      </c>
      <c r="Q48" s="176">
        <v>9.8781999999999996</v>
      </c>
      <c r="R48" s="176">
        <v>11.9686</v>
      </c>
      <c r="S48" s="118" t="s">
        <v>1871</v>
      </c>
    </row>
    <row r="49" spans="1:19" x14ac:dyDescent="0.3">
      <c r="A49" s="172" t="s">
        <v>479</v>
      </c>
      <c r="B49" s="172" t="s">
        <v>522</v>
      </c>
      <c r="C49" s="172">
        <v>147446</v>
      </c>
      <c r="D49" s="175">
        <v>44174</v>
      </c>
      <c r="E49" s="176">
        <v>12.739000000000001</v>
      </c>
      <c r="F49" s="176">
        <v>0.38850000000000001</v>
      </c>
      <c r="G49" s="176">
        <v>1.1264000000000001</v>
      </c>
      <c r="H49" s="176">
        <v>1.9936</v>
      </c>
      <c r="I49" s="176">
        <v>3.9468999999999999</v>
      </c>
      <c r="J49" s="176">
        <v>6.5499000000000001</v>
      </c>
      <c r="K49" s="176">
        <v>14.422499999999999</v>
      </c>
      <c r="L49" s="176">
        <v>25.3308</v>
      </c>
      <c r="M49" s="176">
        <v>19.581299999999999</v>
      </c>
      <c r="N49" s="176">
        <v>17.517399999999999</v>
      </c>
      <c r="O49" s="176"/>
      <c r="P49" s="176"/>
      <c r="Q49" s="176">
        <v>18.9575</v>
      </c>
      <c r="R49" s="176"/>
      <c r="S49" s="118"/>
    </row>
    <row r="50" spans="1:19" x14ac:dyDescent="0.3">
      <c r="A50" s="172" t="s">
        <v>479</v>
      </c>
      <c r="B50" s="172" t="s">
        <v>523</v>
      </c>
      <c r="C50" s="172">
        <v>147447</v>
      </c>
      <c r="D50" s="175">
        <v>44174</v>
      </c>
      <c r="E50" s="176">
        <v>12.416700000000001</v>
      </c>
      <c r="F50" s="176">
        <v>0.38319999999999999</v>
      </c>
      <c r="G50" s="176">
        <v>1.1008</v>
      </c>
      <c r="H50" s="176">
        <v>1.9576</v>
      </c>
      <c r="I50" s="176">
        <v>3.8740999999999999</v>
      </c>
      <c r="J50" s="176">
        <v>6.3912000000000004</v>
      </c>
      <c r="K50" s="176">
        <v>13.9084</v>
      </c>
      <c r="L50" s="176">
        <v>24.1968</v>
      </c>
      <c r="M50" s="176">
        <v>17.956600000000002</v>
      </c>
      <c r="N50" s="176">
        <v>15.382899999999999</v>
      </c>
      <c r="O50" s="176"/>
      <c r="P50" s="176"/>
      <c r="Q50" s="176">
        <v>16.791499999999999</v>
      </c>
      <c r="R50" s="176"/>
      <c r="S50" s="118"/>
    </row>
    <row r="51" spans="1:19" x14ac:dyDescent="0.3">
      <c r="A51" s="172" t="s">
        <v>479</v>
      </c>
      <c r="B51" s="172" t="s">
        <v>524</v>
      </c>
      <c r="C51" s="172"/>
      <c r="D51" s="175"/>
      <c r="E51" s="176"/>
      <c r="F51" s="176"/>
      <c r="G51" s="176"/>
      <c r="H51" s="176"/>
      <c r="I51" s="176"/>
      <c r="J51" s="176"/>
      <c r="K51" s="176"/>
      <c r="L51" s="176"/>
      <c r="M51" s="176"/>
      <c r="N51" s="176"/>
      <c r="O51" s="176"/>
      <c r="P51" s="176"/>
      <c r="Q51" s="176"/>
      <c r="R51" s="176"/>
      <c r="S51" s="118"/>
    </row>
    <row r="52" spans="1:19" x14ac:dyDescent="0.3">
      <c r="A52" s="172" t="s">
        <v>479</v>
      </c>
      <c r="B52" s="172" t="s">
        <v>525</v>
      </c>
      <c r="C52" s="172">
        <v>134813</v>
      </c>
      <c r="D52" s="175">
        <v>44174</v>
      </c>
      <c r="E52" s="176">
        <v>19.152000000000001</v>
      </c>
      <c r="F52" s="176">
        <v>0.72050000000000003</v>
      </c>
      <c r="G52" s="176">
        <v>1.6074999999999999</v>
      </c>
      <c r="H52" s="176">
        <v>2.4390000000000001</v>
      </c>
      <c r="I52" s="176">
        <v>4.1832000000000003</v>
      </c>
      <c r="J52" s="176">
        <v>6.4886999999999997</v>
      </c>
      <c r="K52" s="176">
        <v>14.9442</v>
      </c>
      <c r="L52" s="176">
        <v>26.033200000000001</v>
      </c>
      <c r="M52" s="176">
        <v>24.525400000000001</v>
      </c>
      <c r="N52" s="176">
        <v>15.2624</v>
      </c>
      <c r="O52" s="176">
        <v>10.510300000000001</v>
      </c>
      <c r="P52" s="176">
        <v>14.6427</v>
      </c>
      <c r="Q52" s="176">
        <v>12.863899999999999</v>
      </c>
      <c r="R52" s="176">
        <v>14.5398</v>
      </c>
      <c r="S52" s="118" t="s">
        <v>1871</v>
      </c>
    </row>
    <row r="53" spans="1:19" x14ac:dyDescent="0.3">
      <c r="A53" s="172" t="s">
        <v>479</v>
      </c>
      <c r="B53" s="172" t="s">
        <v>526</v>
      </c>
      <c r="C53" s="172">
        <v>134815</v>
      </c>
      <c r="D53" s="175">
        <v>44174</v>
      </c>
      <c r="E53" s="176">
        <v>17.488</v>
      </c>
      <c r="F53" s="176">
        <v>0.71409999999999996</v>
      </c>
      <c r="G53" s="176">
        <v>1.5858000000000001</v>
      </c>
      <c r="H53" s="176">
        <v>2.4066999999999998</v>
      </c>
      <c r="I53" s="176">
        <v>4.12</v>
      </c>
      <c r="J53" s="176">
        <v>6.3552999999999997</v>
      </c>
      <c r="K53" s="176">
        <v>14.5177</v>
      </c>
      <c r="L53" s="176">
        <v>25.093</v>
      </c>
      <c r="M53" s="176">
        <v>23.1463</v>
      </c>
      <c r="N53" s="176">
        <v>13.558400000000001</v>
      </c>
      <c r="O53" s="176">
        <v>8.8114000000000008</v>
      </c>
      <c r="P53" s="176">
        <v>12.6988</v>
      </c>
      <c r="Q53" s="176">
        <v>10.9696</v>
      </c>
      <c r="R53" s="176">
        <v>12.7333</v>
      </c>
      <c r="S53" s="118" t="s">
        <v>1871</v>
      </c>
    </row>
    <row r="54" spans="1:19" x14ac:dyDescent="0.3">
      <c r="A54" s="172" t="s">
        <v>479</v>
      </c>
      <c r="B54" s="172" t="s">
        <v>527</v>
      </c>
      <c r="C54" s="172">
        <v>144681</v>
      </c>
      <c r="D54" s="175">
        <v>44174</v>
      </c>
      <c r="E54" s="176">
        <v>13.5029</v>
      </c>
      <c r="F54" s="176">
        <v>0.3851</v>
      </c>
      <c r="G54" s="176">
        <v>1.1544000000000001</v>
      </c>
      <c r="H54" s="176">
        <v>1.5882000000000001</v>
      </c>
      <c r="I54" s="176">
        <v>3.0449000000000002</v>
      </c>
      <c r="J54" s="176">
        <v>5.8287000000000004</v>
      </c>
      <c r="K54" s="176">
        <v>14.9476</v>
      </c>
      <c r="L54" s="176">
        <v>23.8446</v>
      </c>
      <c r="M54" s="176">
        <v>21.190300000000001</v>
      </c>
      <c r="N54" s="176">
        <v>17.219799999999999</v>
      </c>
      <c r="O54" s="176"/>
      <c r="P54" s="176"/>
      <c r="Q54" s="176">
        <v>14.358700000000001</v>
      </c>
      <c r="R54" s="176">
        <v>16.417899999999999</v>
      </c>
      <c r="S54" s="118" t="s">
        <v>1871</v>
      </c>
    </row>
    <row r="55" spans="1:19" x14ac:dyDescent="0.3">
      <c r="A55" s="172" t="s">
        <v>479</v>
      </c>
      <c r="B55" s="172" t="s">
        <v>528</v>
      </c>
      <c r="C55" s="172">
        <v>144730</v>
      </c>
      <c r="D55" s="175">
        <v>44174</v>
      </c>
      <c r="E55" s="176">
        <v>13.0244</v>
      </c>
      <c r="F55" s="176">
        <v>0.38069999999999998</v>
      </c>
      <c r="G55" s="176">
        <v>1.1321000000000001</v>
      </c>
      <c r="H55" s="176">
        <v>1.5564</v>
      </c>
      <c r="I55" s="176">
        <v>2.9817</v>
      </c>
      <c r="J55" s="176">
        <v>5.6891999999999996</v>
      </c>
      <c r="K55" s="176">
        <v>14.468999999999999</v>
      </c>
      <c r="L55" s="176">
        <v>22.743200000000002</v>
      </c>
      <c r="M55" s="176">
        <v>19.589700000000001</v>
      </c>
      <c r="N55" s="176">
        <v>15.196999999999999</v>
      </c>
      <c r="O55" s="176"/>
      <c r="P55" s="176"/>
      <c r="Q55" s="176">
        <v>12.530099999999999</v>
      </c>
      <c r="R55" s="176">
        <v>14.5487</v>
      </c>
      <c r="S55" s="118" t="s">
        <v>1871</v>
      </c>
    </row>
    <row r="56" spans="1:19" x14ac:dyDescent="0.3">
      <c r="A56" s="172" t="s">
        <v>479</v>
      </c>
      <c r="B56" s="172" t="s">
        <v>529</v>
      </c>
      <c r="C56" s="172">
        <v>112936</v>
      </c>
      <c r="D56" s="175">
        <v>44174</v>
      </c>
      <c r="E56" s="176">
        <v>50.570599999999999</v>
      </c>
      <c r="F56" s="176">
        <v>0.57899999999999996</v>
      </c>
      <c r="G56" s="176">
        <v>1.1544000000000001</v>
      </c>
      <c r="H56" s="176">
        <v>2.7843</v>
      </c>
      <c r="I56" s="176">
        <v>5.2068000000000003</v>
      </c>
      <c r="J56" s="176">
        <v>8.4642999999999997</v>
      </c>
      <c r="K56" s="176">
        <v>15.6677</v>
      </c>
      <c r="L56" s="176">
        <v>25.457999999999998</v>
      </c>
      <c r="M56" s="176">
        <v>18.724499999999999</v>
      </c>
      <c r="N56" s="176">
        <v>-5.7855999999999996</v>
      </c>
      <c r="O56" s="176">
        <v>-2.516</v>
      </c>
      <c r="P56" s="176">
        <v>5.0423999999999998</v>
      </c>
      <c r="Q56" s="176">
        <v>11.0158</v>
      </c>
      <c r="R56" s="176">
        <v>-1.2221</v>
      </c>
      <c r="S56" s="118" t="s">
        <v>1871</v>
      </c>
    </row>
    <row r="57" spans="1:19" x14ac:dyDescent="0.3">
      <c r="A57" s="172" t="s">
        <v>479</v>
      </c>
      <c r="B57" s="172" t="s">
        <v>530</v>
      </c>
      <c r="C57" s="172">
        <v>118794</v>
      </c>
      <c r="D57" s="175">
        <v>44174</v>
      </c>
      <c r="E57" s="176">
        <v>54.954700000000003</v>
      </c>
      <c r="F57" s="176">
        <v>0.58130000000000004</v>
      </c>
      <c r="G57" s="176">
        <v>1.1655</v>
      </c>
      <c r="H57" s="176">
        <v>2.7995999999999999</v>
      </c>
      <c r="I57" s="176">
        <v>5.2373000000000003</v>
      </c>
      <c r="J57" s="176">
        <v>8.5334000000000003</v>
      </c>
      <c r="K57" s="176">
        <v>15.8873</v>
      </c>
      <c r="L57" s="176">
        <v>25.937200000000001</v>
      </c>
      <c r="M57" s="176">
        <v>19.415600000000001</v>
      </c>
      <c r="N57" s="176">
        <v>-5.0467000000000004</v>
      </c>
      <c r="O57" s="176">
        <v>-1.5648</v>
      </c>
      <c r="P57" s="176">
        <v>6.2869999999999999</v>
      </c>
      <c r="Q57" s="176">
        <v>9.9953000000000003</v>
      </c>
      <c r="R57" s="176">
        <v>-0.44130000000000003</v>
      </c>
      <c r="S57" s="118" t="s">
        <v>1871</v>
      </c>
    </row>
    <row r="58" spans="1:19" x14ac:dyDescent="0.3">
      <c r="A58" s="172" t="s">
        <v>479</v>
      </c>
      <c r="B58" s="172" t="s">
        <v>531</v>
      </c>
      <c r="C58" s="172">
        <v>147685</v>
      </c>
      <c r="D58" s="175">
        <v>44174</v>
      </c>
      <c r="E58" s="176">
        <v>5.1799999999999999E-2</v>
      </c>
      <c r="F58" s="176">
        <v>0</v>
      </c>
      <c r="G58" s="176">
        <v>0</v>
      </c>
      <c r="H58" s="176">
        <v>0</v>
      </c>
      <c r="I58" s="176">
        <v>0</v>
      </c>
      <c r="J58" s="176">
        <v>0</v>
      </c>
      <c r="K58" s="176">
        <v>0</v>
      </c>
      <c r="L58" s="176">
        <v>0</v>
      </c>
      <c r="M58" s="176">
        <v>0</v>
      </c>
      <c r="N58" s="176">
        <v>0</v>
      </c>
      <c r="O58" s="176"/>
      <c r="P58" s="176"/>
      <c r="Q58" s="176">
        <v>0</v>
      </c>
      <c r="R58" s="176"/>
      <c r="S58" s="118" t="s">
        <v>1871</v>
      </c>
    </row>
    <row r="59" spans="1:19" x14ac:dyDescent="0.3">
      <c r="A59" s="172" t="s">
        <v>479</v>
      </c>
      <c r="B59" s="172" t="s">
        <v>532</v>
      </c>
      <c r="C59" s="172">
        <v>147689</v>
      </c>
      <c r="D59" s="175">
        <v>44174</v>
      </c>
      <c r="E59" s="176">
        <v>5.5800000000000002E-2</v>
      </c>
      <c r="F59" s="176">
        <v>0</v>
      </c>
      <c r="G59" s="176">
        <v>0</v>
      </c>
      <c r="H59" s="176">
        <v>0</v>
      </c>
      <c r="I59" s="176">
        <v>0</v>
      </c>
      <c r="J59" s="176">
        <v>0</v>
      </c>
      <c r="K59" s="176">
        <v>0</v>
      </c>
      <c r="L59" s="176">
        <v>0</v>
      </c>
      <c r="M59" s="176">
        <v>0</v>
      </c>
      <c r="N59" s="176">
        <v>0</v>
      </c>
      <c r="O59" s="176"/>
      <c r="P59" s="176"/>
      <c r="Q59" s="176">
        <v>0</v>
      </c>
      <c r="R59" s="176"/>
      <c r="S59" s="118" t="s">
        <v>1871</v>
      </c>
    </row>
    <row r="60" spans="1:19" x14ac:dyDescent="0.3">
      <c r="A60" s="172" t="s">
        <v>479</v>
      </c>
      <c r="B60" s="172" t="s">
        <v>533</v>
      </c>
      <c r="C60" s="172">
        <v>148271</v>
      </c>
      <c r="D60" s="175"/>
      <c r="E60" s="176"/>
      <c r="F60" s="176"/>
      <c r="G60" s="176"/>
      <c r="H60" s="176"/>
      <c r="I60" s="176"/>
      <c r="J60" s="176"/>
      <c r="K60" s="176"/>
      <c r="L60" s="176"/>
      <c r="M60" s="176"/>
      <c r="N60" s="176"/>
      <c r="O60" s="176"/>
      <c r="P60" s="176"/>
      <c r="Q60" s="176"/>
      <c r="R60" s="176"/>
      <c r="S60" s="118" t="s">
        <v>1871</v>
      </c>
    </row>
    <row r="61" spans="1:19" x14ac:dyDescent="0.3">
      <c r="A61" s="172" t="s">
        <v>479</v>
      </c>
      <c r="B61" s="172" t="s">
        <v>534</v>
      </c>
      <c r="C61" s="172">
        <v>148265</v>
      </c>
      <c r="D61" s="175"/>
      <c r="E61" s="176"/>
      <c r="F61" s="176"/>
      <c r="G61" s="176"/>
      <c r="H61" s="176"/>
      <c r="I61" s="176"/>
      <c r="J61" s="176"/>
      <c r="K61" s="176"/>
      <c r="L61" s="176"/>
      <c r="M61" s="176"/>
      <c r="N61" s="176"/>
      <c r="O61" s="176"/>
      <c r="P61" s="176"/>
      <c r="Q61" s="176"/>
      <c r="R61" s="176"/>
      <c r="S61" s="118" t="s">
        <v>1871</v>
      </c>
    </row>
    <row r="62" spans="1:19" x14ac:dyDescent="0.3">
      <c r="A62" s="172" t="s">
        <v>479</v>
      </c>
      <c r="B62" s="172" t="s">
        <v>535</v>
      </c>
      <c r="C62" s="172">
        <v>138382</v>
      </c>
      <c r="D62" s="175">
        <v>44174</v>
      </c>
      <c r="E62" s="176">
        <v>77.28</v>
      </c>
      <c r="F62" s="176">
        <v>0.35060000000000002</v>
      </c>
      <c r="G62" s="176">
        <v>0.90090000000000003</v>
      </c>
      <c r="H62" s="176">
        <v>1.7914000000000001</v>
      </c>
      <c r="I62" s="176">
        <v>3.4538000000000002</v>
      </c>
      <c r="J62" s="176">
        <v>5.9356</v>
      </c>
      <c r="K62" s="176">
        <v>14.4041</v>
      </c>
      <c r="L62" s="176">
        <v>26.564</v>
      </c>
      <c r="M62" s="176">
        <v>20.130600000000001</v>
      </c>
      <c r="N62" s="176">
        <v>9.6170000000000009</v>
      </c>
      <c r="O62" s="176">
        <v>5.1889000000000003</v>
      </c>
      <c r="P62" s="176">
        <v>7.7365000000000004</v>
      </c>
      <c r="Q62" s="176">
        <v>12.8988</v>
      </c>
      <c r="R62" s="176">
        <v>9.6394000000000002</v>
      </c>
      <c r="S62" s="118" t="s">
        <v>1871</v>
      </c>
    </row>
    <row r="63" spans="1:19" x14ac:dyDescent="0.3">
      <c r="A63" s="172" t="s">
        <v>479</v>
      </c>
      <c r="B63" s="172" t="s">
        <v>536</v>
      </c>
      <c r="C63" s="172">
        <v>138386</v>
      </c>
      <c r="D63" s="175">
        <v>44174</v>
      </c>
      <c r="E63" s="176">
        <v>85.63</v>
      </c>
      <c r="F63" s="176">
        <v>0.35160000000000002</v>
      </c>
      <c r="G63" s="176">
        <v>0.93120000000000003</v>
      </c>
      <c r="H63" s="176">
        <v>1.8192999999999999</v>
      </c>
      <c r="I63" s="176">
        <v>3.5179</v>
      </c>
      <c r="J63" s="176">
        <v>6.0827999999999998</v>
      </c>
      <c r="K63" s="176">
        <v>14.847099999999999</v>
      </c>
      <c r="L63" s="176">
        <v>27.596499999999999</v>
      </c>
      <c r="M63" s="176">
        <v>21.599</v>
      </c>
      <c r="N63" s="176">
        <v>11.395899999999999</v>
      </c>
      <c r="O63" s="176">
        <v>6.7836999999999996</v>
      </c>
      <c r="P63" s="176">
        <v>9.3148</v>
      </c>
      <c r="Q63" s="176">
        <v>11.192500000000001</v>
      </c>
      <c r="R63" s="176">
        <v>11.367699999999999</v>
      </c>
      <c r="S63" s="118" t="s">
        <v>1871</v>
      </c>
    </row>
    <row r="64" spans="1:19" x14ac:dyDescent="0.3">
      <c r="A64" s="172" t="s">
        <v>479</v>
      </c>
      <c r="B64" s="172" t="s">
        <v>537</v>
      </c>
      <c r="C64" s="172">
        <v>101265</v>
      </c>
      <c r="D64" s="175">
        <v>44174</v>
      </c>
      <c r="E64" s="176">
        <v>86.97</v>
      </c>
      <c r="F64" s="176">
        <v>0.57820000000000005</v>
      </c>
      <c r="G64" s="176">
        <v>1.2809999999999999</v>
      </c>
      <c r="H64" s="176">
        <v>2.2214</v>
      </c>
      <c r="I64" s="176">
        <v>4.0186999999999999</v>
      </c>
      <c r="J64" s="176">
        <v>6.8296000000000001</v>
      </c>
      <c r="K64" s="176">
        <v>15.1463</v>
      </c>
      <c r="L64" s="176">
        <v>26.612300000000001</v>
      </c>
      <c r="M64" s="176">
        <v>21.619399999999999</v>
      </c>
      <c r="N64" s="176">
        <v>14.2088</v>
      </c>
      <c r="O64" s="176">
        <v>4.9154</v>
      </c>
      <c r="P64" s="176">
        <v>11.981199999999999</v>
      </c>
      <c r="Q64" s="176">
        <v>10.8939</v>
      </c>
      <c r="R64" s="176">
        <v>8.4543999999999997</v>
      </c>
      <c r="S64" s="118" t="s">
        <v>1871</v>
      </c>
    </row>
    <row r="65" spans="1:19" x14ac:dyDescent="0.3">
      <c r="A65" s="172" t="s">
        <v>479</v>
      </c>
      <c r="B65" s="172" t="s">
        <v>538</v>
      </c>
      <c r="C65" s="172">
        <v>119484</v>
      </c>
      <c r="D65" s="175">
        <v>44174</v>
      </c>
      <c r="E65" s="176">
        <v>94.37</v>
      </c>
      <c r="F65" s="176">
        <v>0.57550000000000001</v>
      </c>
      <c r="G65" s="176">
        <v>1.2988</v>
      </c>
      <c r="H65" s="176">
        <v>2.2315999999999998</v>
      </c>
      <c r="I65" s="176">
        <v>4.0578000000000003</v>
      </c>
      <c r="J65" s="176">
        <v>6.9226999999999999</v>
      </c>
      <c r="K65" s="176">
        <v>15.4938</v>
      </c>
      <c r="L65" s="176">
        <v>27.3721</v>
      </c>
      <c r="M65" s="176">
        <v>22.7178</v>
      </c>
      <c r="N65" s="176">
        <v>15.6212</v>
      </c>
      <c r="O65" s="176">
        <v>6.1875</v>
      </c>
      <c r="P65" s="176">
        <v>13.287100000000001</v>
      </c>
      <c r="Q65" s="176">
        <v>13.536</v>
      </c>
      <c r="R65" s="176">
        <v>9.8181999999999992</v>
      </c>
      <c r="S65" s="118" t="s">
        <v>1871</v>
      </c>
    </row>
    <row r="66" spans="1:19" x14ac:dyDescent="0.3">
      <c r="A66" s="172" t="s">
        <v>479</v>
      </c>
      <c r="B66" s="172" t="s">
        <v>539</v>
      </c>
      <c r="C66" s="172">
        <v>101070</v>
      </c>
      <c r="D66" s="175">
        <v>44174</v>
      </c>
      <c r="E66" s="176">
        <v>181.01570000000001</v>
      </c>
      <c r="F66" s="176">
        <v>0.2366</v>
      </c>
      <c r="G66" s="176">
        <v>1.1338999999999999</v>
      </c>
      <c r="H66" s="176">
        <v>1.7</v>
      </c>
      <c r="I66" s="176">
        <v>6.1936999999999998</v>
      </c>
      <c r="J66" s="176">
        <v>8.9327000000000005</v>
      </c>
      <c r="K66" s="176">
        <v>18.504799999999999</v>
      </c>
      <c r="L66" s="176">
        <v>41.8705</v>
      </c>
      <c r="M66" s="176">
        <v>40.955599999999997</v>
      </c>
      <c r="N66" s="176">
        <v>30.227399999999999</v>
      </c>
      <c r="O66" s="176">
        <v>11.082800000000001</v>
      </c>
      <c r="P66" s="176">
        <v>12.618499999999999</v>
      </c>
      <c r="Q66" s="176">
        <v>15.8041</v>
      </c>
      <c r="R66" s="176">
        <v>19.090900000000001</v>
      </c>
      <c r="S66" s="118"/>
    </row>
    <row r="67" spans="1:19" x14ac:dyDescent="0.3">
      <c r="A67" s="172" t="s">
        <v>479</v>
      </c>
      <c r="B67" s="172" t="s">
        <v>540</v>
      </c>
      <c r="C67" s="172">
        <v>120819</v>
      </c>
      <c r="D67" s="175">
        <v>44174</v>
      </c>
      <c r="E67" s="176">
        <v>187.11410000000001</v>
      </c>
      <c r="F67" s="176">
        <v>0.23169999999999999</v>
      </c>
      <c r="G67" s="176">
        <v>1.1301000000000001</v>
      </c>
      <c r="H67" s="176">
        <v>1.7229000000000001</v>
      </c>
      <c r="I67" s="176">
        <v>6.2196999999999996</v>
      </c>
      <c r="J67" s="176">
        <v>8.9545999999999992</v>
      </c>
      <c r="K67" s="176">
        <v>18.542000000000002</v>
      </c>
      <c r="L67" s="176">
        <v>42.222099999999998</v>
      </c>
      <c r="M67" s="176">
        <v>41.939300000000003</v>
      </c>
      <c r="N67" s="176">
        <v>31.706900000000001</v>
      </c>
      <c r="O67" s="176">
        <v>12.1587</v>
      </c>
      <c r="P67" s="176">
        <v>13.2743</v>
      </c>
      <c r="Q67" s="176">
        <v>14.607699999999999</v>
      </c>
      <c r="R67" s="176">
        <v>20.444500000000001</v>
      </c>
      <c r="S67" s="118"/>
    </row>
    <row r="68" spans="1:19" x14ac:dyDescent="0.3">
      <c r="A68" s="172" t="s">
        <v>479</v>
      </c>
      <c r="B68" s="172" t="s">
        <v>541</v>
      </c>
      <c r="C68" s="172">
        <v>119604</v>
      </c>
      <c r="D68" s="175">
        <v>44174</v>
      </c>
      <c r="E68" s="176">
        <v>76.665932950655701</v>
      </c>
      <c r="F68" s="176">
        <v>0.55289999999999995</v>
      </c>
      <c r="G68" s="176">
        <v>1.2902</v>
      </c>
      <c r="H68" s="176">
        <v>2.2393999999999998</v>
      </c>
      <c r="I68" s="176">
        <v>4.4104999999999999</v>
      </c>
      <c r="J68" s="176">
        <v>8.4274000000000004</v>
      </c>
      <c r="K68" s="176">
        <v>15.590299999999999</v>
      </c>
      <c r="L68" s="176">
        <v>23.871200000000002</v>
      </c>
      <c r="M68" s="176">
        <v>16.6099</v>
      </c>
      <c r="N68" s="176">
        <v>12.732900000000001</v>
      </c>
      <c r="O68" s="176">
        <v>8.9842999999999993</v>
      </c>
      <c r="P68" s="176">
        <v>12.241899999999999</v>
      </c>
      <c r="Q68" s="176">
        <v>14.911199999999999</v>
      </c>
      <c r="R68" s="176">
        <v>13.7522</v>
      </c>
      <c r="S68" s="118" t="s">
        <v>1871</v>
      </c>
    </row>
    <row r="69" spans="1:19" x14ac:dyDescent="0.3">
      <c r="A69" s="172" t="s">
        <v>479</v>
      </c>
      <c r="B69" s="172" t="s">
        <v>542</v>
      </c>
      <c r="C69" s="172">
        <v>101551</v>
      </c>
      <c r="D69" s="175">
        <v>44174</v>
      </c>
      <c r="E69" s="176">
        <v>345.72893372624299</v>
      </c>
      <c r="F69" s="176">
        <v>0.55100000000000005</v>
      </c>
      <c r="G69" s="176">
        <v>1.2806</v>
      </c>
      <c r="H69" s="176">
        <v>2.226</v>
      </c>
      <c r="I69" s="176">
        <v>4.3836000000000004</v>
      </c>
      <c r="J69" s="176">
        <v>8.3686000000000007</v>
      </c>
      <c r="K69" s="176">
        <v>15.406599999999999</v>
      </c>
      <c r="L69" s="176">
        <v>23.476199999999999</v>
      </c>
      <c r="M69" s="176">
        <v>16.0337</v>
      </c>
      <c r="N69" s="176">
        <v>11.9964</v>
      </c>
      <c r="O69" s="176">
        <v>8.1595999999999993</v>
      </c>
      <c r="P69" s="176">
        <v>11.208299999999999</v>
      </c>
      <c r="Q69" s="176">
        <v>15.252599999999999</v>
      </c>
      <c r="R69" s="176">
        <v>13.0022</v>
      </c>
      <c r="S69" s="118" t="s">
        <v>1871</v>
      </c>
    </row>
    <row r="70" spans="1:19" x14ac:dyDescent="0.3">
      <c r="A70" s="172" t="s">
        <v>479</v>
      </c>
      <c r="B70" s="172" t="s">
        <v>543</v>
      </c>
      <c r="C70" s="172">
        <v>125711</v>
      </c>
      <c r="D70" s="175">
        <v>44174</v>
      </c>
      <c r="E70" s="176">
        <v>20.730799999999999</v>
      </c>
      <c r="F70" s="176">
        <v>0.4385</v>
      </c>
      <c r="G70" s="176">
        <v>1.8387</v>
      </c>
      <c r="H70" s="176">
        <v>2.5064000000000002</v>
      </c>
      <c r="I70" s="176">
        <v>4.0900999999999996</v>
      </c>
      <c r="J70" s="176">
        <v>6.4352</v>
      </c>
      <c r="K70" s="176">
        <v>14.9208</v>
      </c>
      <c r="L70" s="176">
        <v>25.4648</v>
      </c>
      <c r="M70" s="176">
        <v>21.088999999999999</v>
      </c>
      <c r="N70" s="176">
        <v>13.799200000000001</v>
      </c>
      <c r="O70" s="176">
        <v>8.4801000000000002</v>
      </c>
      <c r="P70" s="176">
        <v>10.439</v>
      </c>
      <c r="Q70" s="176">
        <v>10.962899999999999</v>
      </c>
      <c r="R70" s="176">
        <v>11.9506</v>
      </c>
      <c r="S70" s="118" t="s">
        <v>1874</v>
      </c>
    </row>
    <row r="71" spans="1:19" x14ac:dyDescent="0.3">
      <c r="A71" s="172" t="s">
        <v>479</v>
      </c>
      <c r="B71" s="172" t="s">
        <v>544</v>
      </c>
      <c r="C71" s="172">
        <v>125713</v>
      </c>
      <c r="D71" s="175">
        <v>44174</v>
      </c>
      <c r="E71" s="176">
        <v>19.480699999999999</v>
      </c>
      <c r="F71" s="176">
        <v>0.43459999999999999</v>
      </c>
      <c r="G71" s="176">
        <v>1.8178000000000001</v>
      </c>
      <c r="H71" s="176">
        <v>2.4765999999999999</v>
      </c>
      <c r="I71" s="176">
        <v>4.0290999999999997</v>
      </c>
      <c r="J71" s="176">
        <v>6.3044000000000002</v>
      </c>
      <c r="K71" s="176">
        <v>14.485900000000001</v>
      </c>
      <c r="L71" s="176">
        <v>24.503599999999999</v>
      </c>
      <c r="M71" s="176">
        <v>19.702999999999999</v>
      </c>
      <c r="N71" s="176">
        <v>12.080399999999999</v>
      </c>
      <c r="O71" s="176">
        <v>7.1040000000000001</v>
      </c>
      <c r="P71" s="176">
        <v>9.3217999999999996</v>
      </c>
      <c r="Q71" s="176">
        <v>9.9849999999999994</v>
      </c>
      <c r="R71" s="176">
        <v>10.2156</v>
      </c>
      <c r="S71" s="118" t="s">
        <v>1874</v>
      </c>
    </row>
    <row r="72" spans="1:19" x14ac:dyDescent="0.3">
      <c r="A72" s="172" t="s">
        <v>479</v>
      </c>
      <c r="B72" s="172" t="s">
        <v>545</v>
      </c>
      <c r="C72" s="172">
        <v>100617</v>
      </c>
      <c r="D72" s="175">
        <v>44174</v>
      </c>
      <c r="E72" s="176">
        <v>103.8944</v>
      </c>
      <c r="F72" s="176">
        <v>0.48849999999999999</v>
      </c>
      <c r="G72" s="176">
        <v>1.3684000000000001</v>
      </c>
      <c r="H72" s="176">
        <v>2.1257999999999999</v>
      </c>
      <c r="I72" s="176">
        <v>4.1451000000000002</v>
      </c>
      <c r="J72" s="176">
        <v>6.4732000000000003</v>
      </c>
      <c r="K72" s="176">
        <v>12.824</v>
      </c>
      <c r="L72" s="176">
        <v>21.9467</v>
      </c>
      <c r="M72" s="176">
        <v>15.4221</v>
      </c>
      <c r="N72" s="176">
        <v>9.1555</v>
      </c>
      <c r="O72" s="176">
        <v>8.0198</v>
      </c>
      <c r="P72" s="176">
        <v>11.136200000000001</v>
      </c>
      <c r="Q72" s="176">
        <v>12.0968</v>
      </c>
      <c r="R72" s="176">
        <v>10.463900000000001</v>
      </c>
      <c r="S72" s="118" t="s">
        <v>1871</v>
      </c>
    </row>
    <row r="73" spans="1:19" x14ac:dyDescent="0.3">
      <c r="A73" s="172" t="s">
        <v>479</v>
      </c>
      <c r="B73" s="172" t="s">
        <v>546</v>
      </c>
      <c r="C73" s="172">
        <v>119542</v>
      </c>
      <c r="D73" s="175">
        <v>44174</v>
      </c>
      <c r="E73" s="176">
        <v>110.9849</v>
      </c>
      <c r="F73" s="176">
        <v>0.49149999999999999</v>
      </c>
      <c r="G73" s="176">
        <v>1.3829</v>
      </c>
      <c r="H73" s="176">
        <v>2.1463000000000001</v>
      </c>
      <c r="I73" s="176">
        <v>4.1874000000000002</v>
      </c>
      <c r="J73" s="176">
        <v>6.5664999999999996</v>
      </c>
      <c r="K73" s="176">
        <v>13.126200000000001</v>
      </c>
      <c r="L73" s="176">
        <v>22.6083</v>
      </c>
      <c r="M73" s="176">
        <v>16.340299999999999</v>
      </c>
      <c r="N73" s="176">
        <v>10.2927</v>
      </c>
      <c r="O73" s="176">
        <v>9.3771000000000004</v>
      </c>
      <c r="P73" s="176">
        <v>12.2865</v>
      </c>
      <c r="Q73" s="176">
        <v>10.4857</v>
      </c>
      <c r="R73" s="176">
        <v>11.560600000000001</v>
      </c>
      <c r="S73" s="118" t="s">
        <v>1871</v>
      </c>
    </row>
    <row r="74" spans="1:19" x14ac:dyDescent="0.3">
      <c r="A74" s="172" t="s">
        <v>479</v>
      </c>
      <c r="B74" s="172" t="s">
        <v>547</v>
      </c>
      <c r="C74" s="172">
        <v>119053</v>
      </c>
      <c r="D74" s="175">
        <v>44174</v>
      </c>
      <c r="E74" s="176">
        <v>257.20049999999998</v>
      </c>
      <c r="F74" s="176">
        <v>0.70679999999999998</v>
      </c>
      <c r="G74" s="176">
        <v>2.0537000000000001</v>
      </c>
      <c r="H74" s="176">
        <v>2.8041999999999998</v>
      </c>
      <c r="I74" s="176">
        <v>4.7187000000000001</v>
      </c>
      <c r="J74" s="176">
        <v>7.694</v>
      </c>
      <c r="K74" s="176">
        <v>16.386199999999999</v>
      </c>
      <c r="L74" s="176">
        <v>26.840900000000001</v>
      </c>
      <c r="M74" s="176">
        <v>21.847000000000001</v>
      </c>
      <c r="N74" s="176">
        <v>10.8842</v>
      </c>
      <c r="O74" s="176">
        <v>6.5648</v>
      </c>
      <c r="P74" s="176">
        <v>9.1060999999999996</v>
      </c>
      <c r="Q74" s="176">
        <v>12.743600000000001</v>
      </c>
      <c r="R74" s="176">
        <v>9.8306000000000004</v>
      </c>
      <c r="S74" s="118"/>
    </row>
    <row r="75" spans="1:19" x14ac:dyDescent="0.3">
      <c r="A75" s="172" t="s">
        <v>479</v>
      </c>
      <c r="B75" s="172" t="s">
        <v>548</v>
      </c>
      <c r="C75" s="172">
        <v>100414</v>
      </c>
      <c r="D75" s="175">
        <v>44174</v>
      </c>
      <c r="E75" s="176">
        <v>326.16328312135101</v>
      </c>
      <c r="F75" s="176">
        <v>0.70389999999999997</v>
      </c>
      <c r="G75" s="176">
        <v>2.0396000000000001</v>
      </c>
      <c r="H75" s="176">
        <v>2.7841999999999998</v>
      </c>
      <c r="I75" s="176">
        <v>4.6760000000000002</v>
      </c>
      <c r="J75" s="176">
        <v>7.5983999999999998</v>
      </c>
      <c r="K75" s="176">
        <v>16.0837</v>
      </c>
      <c r="L75" s="176">
        <v>26.1769</v>
      </c>
      <c r="M75" s="176">
        <v>20.884399999999999</v>
      </c>
      <c r="N75" s="176">
        <v>9.7224000000000004</v>
      </c>
      <c r="O75" s="176">
        <v>5.2290000000000001</v>
      </c>
      <c r="P75" s="176">
        <v>7.9101999999999997</v>
      </c>
      <c r="Q75" s="176">
        <v>14.837300000000001</v>
      </c>
      <c r="R75" s="176">
        <v>8.6214999999999993</v>
      </c>
      <c r="S75" s="118"/>
    </row>
    <row r="76" spans="1:19" x14ac:dyDescent="0.3">
      <c r="A76" s="172" t="s">
        <v>479</v>
      </c>
      <c r="B76" s="172" t="s">
        <v>549</v>
      </c>
      <c r="C76" s="172">
        <v>120674</v>
      </c>
      <c r="D76" s="175">
        <v>44174</v>
      </c>
      <c r="E76" s="176">
        <v>195.12479999999999</v>
      </c>
      <c r="F76" s="176">
        <v>0.64790000000000003</v>
      </c>
      <c r="G76" s="176">
        <v>1.3455999999999999</v>
      </c>
      <c r="H76" s="176">
        <v>2.5947</v>
      </c>
      <c r="I76" s="176">
        <v>4.8617999999999997</v>
      </c>
      <c r="J76" s="176">
        <v>8.6100999999999992</v>
      </c>
      <c r="K76" s="176">
        <v>15.8423</v>
      </c>
      <c r="L76" s="176">
        <v>27.018000000000001</v>
      </c>
      <c r="M76" s="176">
        <v>25.6325</v>
      </c>
      <c r="N76" s="176">
        <v>13.9374</v>
      </c>
      <c r="O76" s="176">
        <v>3.9670000000000001</v>
      </c>
      <c r="P76" s="176">
        <v>9.4982000000000006</v>
      </c>
      <c r="Q76" s="176">
        <v>10.5204</v>
      </c>
      <c r="R76" s="176">
        <v>8.6006999999999998</v>
      </c>
      <c r="S76" s="118" t="s">
        <v>1871</v>
      </c>
    </row>
    <row r="77" spans="1:19" x14ac:dyDescent="0.3">
      <c r="A77" s="172" t="s">
        <v>479</v>
      </c>
      <c r="B77" s="172" t="s">
        <v>550</v>
      </c>
      <c r="C77" s="172">
        <v>100684</v>
      </c>
      <c r="D77" s="175">
        <v>44174</v>
      </c>
      <c r="E77" s="176">
        <v>191.52696414947599</v>
      </c>
      <c r="F77" s="176">
        <v>0.64580000000000004</v>
      </c>
      <c r="G77" s="176">
        <v>1.3364</v>
      </c>
      <c r="H77" s="176">
        <v>2.5817000000000001</v>
      </c>
      <c r="I77" s="176">
        <v>4.8352000000000004</v>
      </c>
      <c r="J77" s="176">
        <v>8.5511999999999997</v>
      </c>
      <c r="K77" s="176">
        <v>15.6508</v>
      </c>
      <c r="L77" s="176">
        <v>26.4726</v>
      </c>
      <c r="M77" s="176">
        <v>24.863600000000002</v>
      </c>
      <c r="N77" s="176">
        <v>13.0334</v>
      </c>
      <c r="O77" s="176">
        <v>3.2050000000000001</v>
      </c>
      <c r="P77" s="176">
        <v>8.75</v>
      </c>
      <c r="Q77" s="176">
        <v>12.0482</v>
      </c>
      <c r="R77" s="176">
        <v>7.8319000000000001</v>
      </c>
      <c r="S77" s="118" t="s">
        <v>1871</v>
      </c>
    </row>
    <row r="78" spans="1:19" x14ac:dyDescent="0.3">
      <c r="A78" s="177" t="s">
        <v>27</v>
      </c>
      <c r="B78" s="172"/>
      <c r="C78" s="172"/>
      <c r="D78" s="172"/>
      <c r="E78" s="172"/>
      <c r="F78" s="178">
        <v>0.48777352941176477</v>
      </c>
      <c r="G78" s="178">
        <v>1.1758514705882359</v>
      </c>
      <c r="H78" s="178">
        <v>2.0497485294117643</v>
      </c>
      <c r="I78" s="178">
        <v>4.0825573529411772</v>
      </c>
      <c r="J78" s="178">
        <v>6.9170470588235338</v>
      </c>
      <c r="K78" s="178">
        <v>15.161026470588233</v>
      </c>
      <c r="L78" s="178">
        <v>26.35224264705883</v>
      </c>
      <c r="M78" s="178">
        <v>20.901714705882345</v>
      </c>
      <c r="N78" s="178">
        <v>13.828622058823525</v>
      </c>
      <c r="O78" s="178">
        <v>6.4626326923076896</v>
      </c>
      <c r="P78" s="178">
        <v>10.45385909090909</v>
      </c>
      <c r="Q78" s="178">
        <v>11.624055882352943</v>
      </c>
      <c r="R78" s="178">
        <v>11.485740322580646</v>
      </c>
      <c r="S78" s="118"/>
    </row>
    <row r="79" spans="1:19" x14ac:dyDescent="0.3">
      <c r="A79" s="177" t="s">
        <v>408</v>
      </c>
      <c r="B79" s="172"/>
      <c r="C79" s="172"/>
      <c r="D79" s="172"/>
      <c r="E79" s="172"/>
      <c r="F79" s="178">
        <v>0.4945</v>
      </c>
      <c r="G79" s="178">
        <v>1.16615</v>
      </c>
      <c r="H79" s="178">
        <v>2.0869499999999999</v>
      </c>
      <c r="I79" s="178">
        <v>4.0464500000000001</v>
      </c>
      <c r="J79" s="178">
        <v>6.6460499999999998</v>
      </c>
      <c r="K79" s="178">
        <v>15.4338</v>
      </c>
      <c r="L79" s="178">
        <v>25.985199999999999</v>
      </c>
      <c r="M79" s="178">
        <v>21.029249999999998</v>
      </c>
      <c r="N79" s="178">
        <v>13.853100000000001</v>
      </c>
      <c r="O79" s="178">
        <v>6.6263000000000005</v>
      </c>
      <c r="P79" s="178">
        <v>10.468450000000001</v>
      </c>
      <c r="Q79" s="178">
        <v>11.94605</v>
      </c>
      <c r="R79" s="178">
        <v>11.019500000000001</v>
      </c>
      <c r="S79" s="118"/>
    </row>
    <row r="80" spans="1:19" x14ac:dyDescent="0.3">
      <c r="A80" s="124"/>
      <c r="B80" s="121"/>
      <c r="C80" s="121"/>
      <c r="D80" s="121"/>
      <c r="E80" s="121"/>
      <c r="F80" s="125"/>
      <c r="G80" s="125"/>
      <c r="H80" s="125"/>
      <c r="I80" s="125"/>
      <c r="J80" s="125"/>
      <c r="K80" s="125"/>
      <c r="L80" s="125"/>
      <c r="M80" s="125"/>
      <c r="N80" s="125"/>
      <c r="O80" s="125"/>
      <c r="P80" s="125"/>
      <c r="Q80" s="125"/>
      <c r="R80" s="125"/>
      <c r="S80" s="118"/>
    </row>
    <row r="81" spans="1:19" x14ac:dyDescent="0.3">
      <c r="A81" s="174" t="s">
        <v>1862</v>
      </c>
      <c r="B81" s="174"/>
      <c r="C81" s="174"/>
      <c r="D81" s="174"/>
      <c r="E81" s="174"/>
      <c r="F81" s="174"/>
      <c r="G81" s="174"/>
      <c r="H81" s="174"/>
      <c r="I81" s="174"/>
      <c r="J81" s="174"/>
      <c r="K81" s="174"/>
      <c r="L81" s="174"/>
      <c r="M81" s="174"/>
      <c r="N81" s="174"/>
      <c r="O81" s="174"/>
      <c r="P81" s="174"/>
      <c r="Q81" s="174"/>
      <c r="R81" s="174"/>
      <c r="S81" s="120"/>
    </row>
    <row r="82" spans="1:19" x14ac:dyDescent="0.3">
      <c r="A82" s="172" t="s">
        <v>1863</v>
      </c>
      <c r="B82" s="172" t="s">
        <v>1835</v>
      </c>
      <c r="C82" s="172">
        <v>112088</v>
      </c>
      <c r="D82" s="175">
        <v>44174</v>
      </c>
      <c r="E82" s="176">
        <v>20.561900000000001</v>
      </c>
      <c r="F82" s="176">
        <v>-2.0899999999999998E-2</v>
      </c>
      <c r="G82" s="176">
        <v>8.9599999999999999E-2</v>
      </c>
      <c r="H82" s="176">
        <v>8.0299999999999996E-2</v>
      </c>
      <c r="I82" s="176">
        <v>3.9899999999999998E-2</v>
      </c>
      <c r="J82" s="176">
        <v>0.193</v>
      </c>
      <c r="K82" s="176">
        <v>0.82279999999999998</v>
      </c>
      <c r="L82" s="176">
        <v>1.1765000000000001</v>
      </c>
      <c r="M82" s="176">
        <v>2.6349999999999998</v>
      </c>
      <c r="N82" s="176">
        <v>3.9445999999999999</v>
      </c>
      <c r="O82" s="176">
        <v>5.4119999999999999</v>
      </c>
      <c r="P82" s="176">
        <v>5.6872999999999996</v>
      </c>
      <c r="Q82" s="176">
        <v>6.5355999999999996</v>
      </c>
      <c r="R82" s="176">
        <v>5.1131000000000002</v>
      </c>
      <c r="S82" s="118" t="s">
        <v>1875</v>
      </c>
    </row>
    <row r="83" spans="1:19" x14ac:dyDescent="0.3">
      <c r="A83" s="172" t="s">
        <v>1863</v>
      </c>
      <c r="B83" s="172" t="s">
        <v>1808</v>
      </c>
      <c r="C83" s="172">
        <v>119526</v>
      </c>
      <c r="D83" s="175">
        <v>44174</v>
      </c>
      <c r="E83" s="176">
        <v>21.4758</v>
      </c>
      <c r="F83" s="176">
        <v>-1.9599999999999999E-2</v>
      </c>
      <c r="G83" s="176">
        <v>9.7900000000000001E-2</v>
      </c>
      <c r="H83" s="176">
        <v>9.1800000000000007E-2</v>
      </c>
      <c r="I83" s="176">
        <v>6.3399999999999998E-2</v>
      </c>
      <c r="J83" s="176">
        <v>0.2437</v>
      </c>
      <c r="K83" s="176">
        <v>0.97660000000000002</v>
      </c>
      <c r="L83" s="176">
        <v>1.4833000000000001</v>
      </c>
      <c r="M83" s="176">
        <v>3.0979000000000001</v>
      </c>
      <c r="N83" s="176">
        <v>4.5640999999999998</v>
      </c>
      <c r="O83" s="176">
        <v>6.0404</v>
      </c>
      <c r="P83" s="176">
        <v>6.3316999999999997</v>
      </c>
      <c r="Q83" s="176">
        <v>7.3078000000000003</v>
      </c>
      <c r="R83" s="176">
        <v>5.7369000000000003</v>
      </c>
      <c r="S83" s="118" t="s">
        <v>1875</v>
      </c>
    </row>
    <row r="84" spans="1:19" x14ac:dyDescent="0.3">
      <c r="A84" s="172" t="s">
        <v>1863</v>
      </c>
      <c r="B84" s="172" t="s">
        <v>1809</v>
      </c>
      <c r="C84" s="172">
        <v>130773</v>
      </c>
      <c r="D84" s="175">
        <v>44174</v>
      </c>
      <c r="E84" s="176">
        <v>15.2354</v>
      </c>
      <c r="F84" s="176">
        <v>-2.6200000000000001E-2</v>
      </c>
      <c r="G84" s="176">
        <v>6.9599999999999995E-2</v>
      </c>
      <c r="H84" s="176">
        <v>6.0400000000000002E-2</v>
      </c>
      <c r="I84" s="176">
        <v>1.7100000000000001E-2</v>
      </c>
      <c r="J84" s="176">
        <v>0.21440000000000001</v>
      </c>
      <c r="K84" s="176">
        <v>0.99229999999999996</v>
      </c>
      <c r="L84" s="176">
        <v>1.5416000000000001</v>
      </c>
      <c r="M84" s="176">
        <v>3.181</v>
      </c>
      <c r="N84" s="176">
        <v>4.6531000000000002</v>
      </c>
      <c r="O84" s="176">
        <v>6.1414999999999997</v>
      </c>
      <c r="P84" s="176">
        <v>6.4947999999999997</v>
      </c>
      <c r="Q84" s="176">
        <v>6.8821000000000003</v>
      </c>
      <c r="R84" s="176">
        <v>5.7351999999999999</v>
      </c>
      <c r="S84" s="118" t="s">
        <v>1875</v>
      </c>
    </row>
    <row r="85" spans="1:19" x14ac:dyDescent="0.3">
      <c r="A85" s="172" t="s">
        <v>1863</v>
      </c>
      <c r="B85" s="172" t="s">
        <v>1836</v>
      </c>
      <c r="C85" s="172">
        <v>130771</v>
      </c>
      <c r="D85" s="175">
        <v>44174</v>
      </c>
      <c r="E85" s="176">
        <v>14.4869</v>
      </c>
      <c r="F85" s="176">
        <v>-2.9000000000000001E-2</v>
      </c>
      <c r="G85" s="176">
        <v>5.9400000000000001E-2</v>
      </c>
      <c r="H85" s="176">
        <v>4.5600000000000002E-2</v>
      </c>
      <c r="I85" s="176">
        <v>-1.17E-2</v>
      </c>
      <c r="J85" s="176">
        <v>0.15210000000000001</v>
      </c>
      <c r="K85" s="176">
        <v>0.80230000000000001</v>
      </c>
      <c r="L85" s="176">
        <v>1.1577</v>
      </c>
      <c r="M85" s="176">
        <v>2.6072000000000002</v>
      </c>
      <c r="N85" s="176">
        <v>3.8860000000000001</v>
      </c>
      <c r="O85" s="176">
        <v>5.3460000000000001</v>
      </c>
      <c r="P85" s="176">
        <v>5.6672000000000002</v>
      </c>
      <c r="Q85" s="176">
        <v>6.0343</v>
      </c>
      <c r="R85" s="176">
        <v>4.9748000000000001</v>
      </c>
      <c r="S85" s="118" t="s">
        <v>1875</v>
      </c>
    </row>
    <row r="86" spans="1:19" x14ac:dyDescent="0.3">
      <c r="A86" s="172" t="s">
        <v>1863</v>
      </c>
      <c r="B86" s="172" t="s">
        <v>1810</v>
      </c>
      <c r="C86" s="172">
        <v>140386</v>
      </c>
      <c r="D86" s="175">
        <v>44174</v>
      </c>
      <c r="E86" s="176">
        <v>12.808</v>
      </c>
      <c r="F86" s="176">
        <v>-7.7999999999999996E-3</v>
      </c>
      <c r="G86" s="176">
        <v>6.25E-2</v>
      </c>
      <c r="H86" s="176">
        <v>6.25E-2</v>
      </c>
      <c r="I86" s="176">
        <v>7.0300000000000001E-2</v>
      </c>
      <c r="J86" s="176">
        <v>0.26619999999999999</v>
      </c>
      <c r="K86" s="176">
        <v>1.1051</v>
      </c>
      <c r="L86" s="176">
        <v>1.6185</v>
      </c>
      <c r="M86" s="176">
        <v>3.3570000000000002</v>
      </c>
      <c r="N86" s="176">
        <v>5.0007999999999999</v>
      </c>
      <c r="O86" s="176">
        <v>6.1527000000000003</v>
      </c>
      <c r="P86" s="176"/>
      <c r="Q86" s="176">
        <v>6.4646999999999997</v>
      </c>
      <c r="R86" s="176">
        <v>5.9103000000000003</v>
      </c>
      <c r="S86" s="118" t="s">
        <v>1875</v>
      </c>
    </row>
    <row r="87" spans="1:19" x14ac:dyDescent="0.3">
      <c r="A87" s="172" t="s">
        <v>1863</v>
      </c>
      <c r="B87" s="172" t="s">
        <v>1837</v>
      </c>
      <c r="C87" s="172">
        <v>140385</v>
      </c>
      <c r="D87" s="175">
        <v>44174</v>
      </c>
      <c r="E87" s="176">
        <v>12.513999999999999</v>
      </c>
      <c r="F87" s="176">
        <v>-1.6E-2</v>
      </c>
      <c r="G87" s="176">
        <v>4.8000000000000001E-2</v>
      </c>
      <c r="H87" s="176">
        <v>4.8000000000000001E-2</v>
      </c>
      <c r="I87" s="176">
        <v>0.04</v>
      </c>
      <c r="J87" s="176">
        <v>0.2162</v>
      </c>
      <c r="K87" s="176">
        <v>0.94379999999999997</v>
      </c>
      <c r="L87" s="176">
        <v>1.3115000000000001</v>
      </c>
      <c r="M87" s="176">
        <v>2.8858000000000001</v>
      </c>
      <c r="N87" s="176">
        <v>4.3529</v>
      </c>
      <c r="O87" s="176">
        <v>5.5229999999999997</v>
      </c>
      <c r="P87" s="176"/>
      <c r="Q87" s="176">
        <v>5.8407999999999998</v>
      </c>
      <c r="R87" s="176">
        <v>5.3055000000000003</v>
      </c>
      <c r="S87" s="118" t="s">
        <v>1875</v>
      </c>
    </row>
    <row r="88" spans="1:19" x14ac:dyDescent="0.3">
      <c r="A88" s="172" t="s">
        <v>1863</v>
      </c>
      <c r="B88" s="172" t="s">
        <v>1811</v>
      </c>
      <c r="C88" s="172">
        <v>143614</v>
      </c>
      <c r="D88" s="175">
        <v>44174</v>
      </c>
      <c r="E88" s="176">
        <v>11.344099999999999</v>
      </c>
      <c r="F88" s="176">
        <v>-5.3E-3</v>
      </c>
      <c r="G88" s="176">
        <v>5.2900000000000003E-2</v>
      </c>
      <c r="H88" s="176">
        <v>4.0599999999999997E-2</v>
      </c>
      <c r="I88" s="176">
        <v>-2.64E-2</v>
      </c>
      <c r="J88" s="176">
        <v>9.0899999999999995E-2</v>
      </c>
      <c r="K88" s="176">
        <v>0.69410000000000005</v>
      </c>
      <c r="L88" s="176">
        <v>1.3753</v>
      </c>
      <c r="M88" s="176">
        <v>2.5232999999999999</v>
      </c>
      <c r="N88" s="176">
        <v>3.7241</v>
      </c>
      <c r="O88" s="176"/>
      <c r="P88" s="176"/>
      <c r="Q88" s="176">
        <v>5.2179000000000002</v>
      </c>
      <c r="R88" s="176">
        <v>4.9447000000000001</v>
      </c>
      <c r="S88" s="118" t="s">
        <v>1875</v>
      </c>
    </row>
    <row r="89" spans="1:19" x14ac:dyDescent="0.3">
      <c r="A89" s="172" t="s">
        <v>1863</v>
      </c>
      <c r="B89" s="172" t="s">
        <v>1838</v>
      </c>
      <c r="C89" s="172">
        <v>143620</v>
      </c>
      <c r="D89" s="175">
        <v>44174</v>
      </c>
      <c r="E89" s="176">
        <v>11.1515</v>
      </c>
      <c r="F89" s="176">
        <v>-7.1999999999999998E-3</v>
      </c>
      <c r="G89" s="176">
        <v>4.2200000000000001E-2</v>
      </c>
      <c r="H89" s="176">
        <v>2.5100000000000001E-2</v>
      </c>
      <c r="I89" s="176">
        <v>-5.6500000000000002E-2</v>
      </c>
      <c r="J89" s="176">
        <v>2.69E-2</v>
      </c>
      <c r="K89" s="176">
        <v>0.4975</v>
      </c>
      <c r="L89" s="176">
        <v>0.98160000000000003</v>
      </c>
      <c r="M89" s="176">
        <v>1.9277</v>
      </c>
      <c r="N89" s="176">
        <v>2.9296000000000002</v>
      </c>
      <c r="O89" s="176"/>
      <c r="P89" s="176"/>
      <c r="Q89" s="176">
        <v>4.4936999999999996</v>
      </c>
      <c r="R89" s="176">
        <v>4.1787000000000001</v>
      </c>
      <c r="S89" s="118" t="s">
        <v>1875</v>
      </c>
    </row>
    <row r="90" spans="1:19" x14ac:dyDescent="0.3">
      <c r="A90" s="172" t="s">
        <v>1863</v>
      </c>
      <c r="B90" s="172" t="s">
        <v>1812</v>
      </c>
      <c r="C90" s="172">
        <v>142283</v>
      </c>
      <c r="D90" s="175">
        <v>44174</v>
      </c>
      <c r="E90" s="176">
        <v>11.843999999999999</v>
      </c>
      <c r="F90" s="176">
        <v>0</v>
      </c>
      <c r="G90" s="176">
        <v>0.1099</v>
      </c>
      <c r="H90" s="176">
        <v>9.2999999999999999E-2</v>
      </c>
      <c r="I90" s="176">
        <v>3.3799999999999997E-2</v>
      </c>
      <c r="J90" s="176">
        <v>0.20300000000000001</v>
      </c>
      <c r="K90" s="176">
        <v>1.0235000000000001</v>
      </c>
      <c r="L90" s="176">
        <v>1.6042000000000001</v>
      </c>
      <c r="M90" s="176">
        <v>3.0003000000000002</v>
      </c>
      <c r="N90" s="176">
        <v>4.5182000000000002</v>
      </c>
      <c r="O90" s="176"/>
      <c r="P90" s="176"/>
      <c r="Q90" s="176">
        <v>6.0654000000000003</v>
      </c>
      <c r="R90" s="176">
        <v>5.8205</v>
      </c>
      <c r="S90" s="118" t="s">
        <v>1875</v>
      </c>
    </row>
    <row r="91" spans="1:19" x14ac:dyDescent="0.3">
      <c r="A91" s="172" t="s">
        <v>1863</v>
      </c>
      <c r="B91" s="172" t="s">
        <v>1839</v>
      </c>
      <c r="C91" s="172">
        <v>142282</v>
      </c>
      <c r="D91" s="175">
        <v>44174</v>
      </c>
      <c r="E91" s="176">
        <v>11.638999999999999</v>
      </c>
      <c r="F91" s="176">
        <v>0</v>
      </c>
      <c r="G91" s="176">
        <v>0.1032</v>
      </c>
      <c r="H91" s="176">
        <v>8.5999999999999993E-2</v>
      </c>
      <c r="I91" s="176">
        <v>8.6E-3</v>
      </c>
      <c r="J91" s="176">
        <v>0.15490000000000001</v>
      </c>
      <c r="K91" s="176">
        <v>0.87539999999999996</v>
      </c>
      <c r="L91" s="176">
        <v>1.3056000000000001</v>
      </c>
      <c r="M91" s="176">
        <v>2.5371999999999999</v>
      </c>
      <c r="N91" s="176">
        <v>3.9011</v>
      </c>
      <c r="O91" s="176"/>
      <c r="P91" s="176"/>
      <c r="Q91" s="176">
        <v>5.423</v>
      </c>
      <c r="R91" s="176">
        <v>5.1971999999999996</v>
      </c>
      <c r="S91" s="118" t="s">
        <v>1875</v>
      </c>
    </row>
    <row r="92" spans="1:19" x14ac:dyDescent="0.3">
      <c r="A92" s="172" t="s">
        <v>1863</v>
      </c>
      <c r="B92" s="172" t="s">
        <v>1813</v>
      </c>
      <c r="C92" s="172">
        <v>130206</v>
      </c>
      <c r="D92" s="175">
        <v>44174</v>
      </c>
      <c r="E92" s="176">
        <v>15.5307</v>
      </c>
      <c r="F92" s="176">
        <v>-8.9999999999999993E-3</v>
      </c>
      <c r="G92" s="176">
        <v>7.6700000000000004E-2</v>
      </c>
      <c r="H92" s="176">
        <v>4.3799999999999999E-2</v>
      </c>
      <c r="I92" s="176">
        <v>5.1499999999999997E-2</v>
      </c>
      <c r="J92" s="176">
        <v>0.2349</v>
      </c>
      <c r="K92" s="176">
        <v>1.0153000000000001</v>
      </c>
      <c r="L92" s="176">
        <v>1.5822000000000001</v>
      </c>
      <c r="M92" s="176">
        <v>3.5068999999999999</v>
      </c>
      <c r="N92" s="176">
        <v>5.0542999999999996</v>
      </c>
      <c r="O92" s="176">
        <v>6.3026</v>
      </c>
      <c r="P92" s="176">
        <v>6.5895000000000001</v>
      </c>
      <c r="Q92" s="176">
        <v>7.0551000000000004</v>
      </c>
      <c r="R92" s="176">
        <v>6.0468000000000002</v>
      </c>
      <c r="S92" s="118" t="s">
        <v>1875</v>
      </c>
    </row>
    <row r="93" spans="1:19" x14ac:dyDescent="0.3">
      <c r="A93" s="172" t="s">
        <v>1863</v>
      </c>
      <c r="B93" s="172" t="s">
        <v>1840</v>
      </c>
      <c r="C93" s="172">
        <v>130205</v>
      </c>
      <c r="D93" s="175">
        <v>44174</v>
      </c>
      <c r="E93" s="176">
        <v>14.944100000000001</v>
      </c>
      <c r="F93" s="176">
        <v>-1.0699999999999999E-2</v>
      </c>
      <c r="G93" s="176">
        <v>6.7599999999999993E-2</v>
      </c>
      <c r="H93" s="176">
        <v>3.0800000000000001E-2</v>
      </c>
      <c r="I93" s="176">
        <v>2.4799999999999999E-2</v>
      </c>
      <c r="J93" s="176">
        <v>0.17760000000000001</v>
      </c>
      <c r="K93" s="176">
        <v>0.83940000000000003</v>
      </c>
      <c r="L93" s="176">
        <v>1.2204999999999999</v>
      </c>
      <c r="M93" s="176">
        <v>2.9428000000000001</v>
      </c>
      <c r="N93" s="176">
        <v>4.2891000000000004</v>
      </c>
      <c r="O93" s="176">
        <v>5.5704000000000002</v>
      </c>
      <c r="P93" s="176">
        <v>5.8746</v>
      </c>
      <c r="Q93" s="176">
        <v>6.4187000000000003</v>
      </c>
      <c r="R93" s="176">
        <v>5.2938000000000001</v>
      </c>
      <c r="S93" s="118" t="s">
        <v>1875</v>
      </c>
    </row>
    <row r="94" spans="1:19" x14ac:dyDescent="0.3">
      <c r="A94" s="172" t="s">
        <v>1863</v>
      </c>
      <c r="B94" s="172" t="s">
        <v>1814</v>
      </c>
      <c r="C94" s="172">
        <v>144658</v>
      </c>
      <c r="D94" s="175">
        <v>44174</v>
      </c>
      <c r="E94" s="176">
        <v>10.799099999999999</v>
      </c>
      <c r="F94" s="176">
        <v>3.5200000000000002E-2</v>
      </c>
      <c r="G94" s="176">
        <v>8.7999999999999995E-2</v>
      </c>
      <c r="H94" s="176">
        <v>9.2700000000000005E-2</v>
      </c>
      <c r="I94" s="176">
        <v>7.1400000000000005E-2</v>
      </c>
      <c r="J94" s="176">
        <v>-5.1799999999999999E-2</v>
      </c>
      <c r="K94" s="176">
        <v>0.19209999999999999</v>
      </c>
      <c r="L94" s="176">
        <v>-0.4012</v>
      </c>
      <c r="M94" s="176">
        <v>-2.2200000000000001E-2</v>
      </c>
      <c r="N94" s="176">
        <v>0.74629999999999996</v>
      </c>
      <c r="O94" s="176"/>
      <c r="P94" s="176"/>
      <c r="Q94" s="176">
        <v>3.4218000000000002</v>
      </c>
      <c r="R94" s="176">
        <v>2.9744000000000002</v>
      </c>
      <c r="S94" s="118" t="s">
        <v>1876</v>
      </c>
    </row>
    <row r="95" spans="1:19" x14ac:dyDescent="0.3">
      <c r="A95" s="172" t="s">
        <v>1863</v>
      </c>
      <c r="B95" s="172" t="s">
        <v>1841</v>
      </c>
      <c r="C95" s="172">
        <v>144784</v>
      </c>
      <c r="D95" s="175">
        <v>44174</v>
      </c>
      <c r="E95" s="176">
        <v>10.6554</v>
      </c>
      <c r="F95" s="176">
        <v>3.3799999999999997E-2</v>
      </c>
      <c r="G95" s="176">
        <v>7.8E-2</v>
      </c>
      <c r="H95" s="176">
        <v>7.8E-2</v>
      </c>
      <c r="I95" s="176">
        <v>4.2200000000000001E-2</v>
      </c>
      <c r="J95" s="176">
        <v>-0.1162</v>
      </c>
      <c r="K95" s="176">
        <v>2.35E-2</v>
      </c>
      <c r="L95" s="176">
        <v>-0.71379999999999999</v>
      </c>
      <c r="M95" s="176">
        <v>-0.45679999999999998</v>
      </c>
      <c r="N95" s="176">
        <v>0.18990000000000001</v>
      </c>
      <c r="O95" s="176"/>
      <c r="P95" s="176"/>
      <c r="Q95" s="176">
        <v>2.8172000000000001</v>
      </c>
      <c r="R95" s="176">
        <v>2.3969999999999998</v>
      </c>
      <c r="S95" s="118" t="s">
        <v>1876</v>
      </c>
    </row>
    <row r="96" spans="1:19" x14ac:dyDescent="0.3">
      <c r="A96" s="172" t="s">
        <v>1863</v>
      </c>
      <c r="B96" s="172" t="s">
        <v>1842</v>
      </c>
      <c r="C96" s="172">
        <v>106793</v>
      </c>
      <c r="D96" s="175">
        <v>44174</v>
      </c>
      <c r="E96" s="176">
        <v>23.710999999999999</v>
      </c>
      <c r="F96" s="176">
        <v>-3.3700000000000001E-2</v>
      </c>
      <c r="G96" s="176">
        <v>7.17E-2</v>
      </c>
      <c r="H96" s="176">
        <v>5.0599999999999999E-2</v>
      </c>
      <c r="I96" s="176">
        <v>8.3999999999999995E-3</v>
      </c>
      <c r="J96" s="176">
        <v>0.1817</v>
      </c>
      <c r="K96" s="176">
        <v>0.9022</v>
      </c>
      <c r="L96" s="176">
        <v>1.2512000000000001</v>
      </c>
      <c r="M96" s="176">
        <v>2.2864</v>
      </c>
      <c r="N96" s="176">
        <v>3.5415000000000001</v>
      </c>
      <c r="O96" s="176">
        <v>5.0750999999999999</v>
      </c>
      <c r="P96" s="176">
        <v>5.4846000000000004</v>
      </c>
      <c r="Q96" s="176">
        <v>6.7911999999999999</v>
      </c>
      <c r="R96" s="176">
        <v>4.8010000000000002</v>
      </c>
      <c r="S96" s="118" t="s">
        <v>1876</v>
      </c>
    </row>
    <row r="97" spans="1:19" x14ac:dyDescent="0.3">
      <c r="A97" s="172" t="s">
        <v>1863</v>
      </c>
      <c r="B97" s="172" t="s">
        <v>1815</v>
      </c>
      <c r="C97" s="172">
        <v>129052</v>
      </c>
      <c r="D97" s="175">
        <v>44174</v>
      </c>
      <c r="E97" s="176">
        <v>15.234</v>
      </c>
      <c r="F97" s="176">
        <v>-3.2800000000000003E-2</v>
      </c>
      <c r="G97" s="176">
        <v>7.8799999999999995E-2</v>
      </c>
      <c r="H97" s="176">
        <v>5.91E-2</v>
      </c>
      <c r="I97" s="176">
        <v>3.2800000000000003E-2</v>
      </c>
      <c r="J97" s="176">
        <v>0.2303</v>
      </c>
      <c r="K97" s="176">
        <v>1.0412999999999999</v>
      </c>
      <c r="L97" s="176">
        <v>1.5262</v>
      </c>
      <c r="M97" s="176">
        <v>2.7103999999999999</v>
      </c>
      <c r="N97" s="176">
        <v>4.1071999999999997</v>
      </c>
      <c r="O97" s="176">
        <v>5.6238999999999999</v>
      </c>
      <c r="P97" s="176">
        <v>6.03</v>
      </c>
      <c r="Q97" s="176">
        <v>6.4856999999999996</v>
      </c>
      <c r="R97" s="176">
        <v>5.3506</v>
      </c>
      <c r="S97" s="118" t="s">
        <v>1876</v>
      </c>
    </row>
    <row r="98" spans="1:19" x14ac:dyDescent="0.3">
      <c r="A98" s="172" t="s">
        <v>1863</v>
      </c>
      <c r="B98" s="172" t="s">
        <v>1843</v>
      </c>
      <c r="C98" s="172">
        <v>104683</v>
      </c>
      <c r="D98" s="175">
        <v>44174</v>
      </c>
      <c r="E98" s="176">
        <v>26.499099999999999</v>
      </c>
      <c r="F98" s="176">
        <v>-2.23E-2</v>
      </c>
      <c r="G98" s="176">
        <v>6.08E-2</v>
      </c>
      <c r="H98" s="176">
        <v>3.78E-2</v>
      </c>
      <c r="I98" s="176">
        <v>3.3999999999999998E-3</v>
      </c>
      <c r="J98" s="176">
        <v>0.16669999999999999</v>
      </c>
      <c r="K98" s="176">
        <v>0.91779999999999995</v>
      </c>
      <c r="L98" s="176">
        <v>1.2715000000000001</v>
      </c>
      <c r="M98" s="176">
        <v>2.8472</v>
      </c>
      <c r="N98" s="176">
        <v>4.0952000000000002</v>
      </c>
      <c r="O98" s="176">
        <v>5.4577999999999998</v>
      </c>
      <c r="P98" s="176">
        <v>5.7651000000000003</v>
      </c>
      <c r="Q98" s="176">
        <v>7.2337999999999996</v>
      </c>
      <c r="R98" s="176">
        <v>5.0872000000000002</v>
      </c>
      <c r="S98" s="118" t="s">
        <v>1875</v>
      </c>
    </row>
    <row r="99" spans="1:19" x14ac:dyDescent="0.3">
      <c r="A99" s="172" t="s">
        <v>1863</v>
      </c>
      <c r="B99" s="172" t="s">
        <v>1816</v>
      </c>
      <c r="C99" s="172">
        <v>120364</v>
      </c>
      <c r="D99" s="175">
        <v>44174</v>
      </c>
      <c r="E99" s="176">
        <v>27.692</v>
      </c>
      <c r="F99" s="176">
        <v>-2.0899999999999998E-2</v>
      </c>
      <c r="G99" s="176">
        <v>6.83E-2</v>
      </c>
      <c r="H99" s="176">
        <v>4.8099999999999997E-2</v>
      </c>
      <c r="I99" s="176">
        <v>2.3800000000000002E-2</v>
      </c>
      <c r="J99" s="176">
        <v>0.21060000000000001</v>
      </c>
      <c r="K99" s="176">
        <v>1.0512999999999999</v>
      </c>
      <c r="L99" s="176">
        <v>1.5388999999999999</v>
      </c>
      <c r="M99" s="176">
        <v>3.2448000000000001</v>
      </c>
      <c r="N99" s="176">
        <v>4.6429999999999998</v>
      </c>
      <c r="O99" s="176">
        <v>6.0612000000000004</v>
      </c>
      <c r="P99" s="176">
        <v>6.3926999999999996</v>
      </c>
      <c r="Q99" s="176">
        <v>7.4309000000000003</v>
      </c>
      <c r="R99" s="176">
        <v>5.6726000000000001</v>
      </c>
      <c r="S99" s="118" t="s">
        <v>1875</v>
      </c>
    </row>
    <row r="100" spans="1:19" x14ac:dyDescent="0.3">
      <c r="A100" s="172" t="s">
        <v>1863</v>
      </c>
      <c r="B100" s="172" t="s">
        <v>1817</v>
      </c>
      <c r="C100" s="172">
        <v>118474</v>
      </c>
      <c r="D100" s="175">
        <v>44174</v>
      </c>
      <c r="E100" s="176">
        <v>26.414899999999999</v>
      </c>
      <c r="F100" s="176">
        <v>-2.0400000000000001E-2</v>
      </c>
      <c r="G100" s="176">
        <v>7.1599999999999997E-2</v>
      </c>
      <c r="H100" s="176">
        <v>5.1499999999999997E-2</v>
      </c>
      <c r="I100" s="176">
        <v>3.7900000000000003E-2</v>
      </c>
      <c r="J100" s="176">
        <v>0.22500000000000001</v>
      </c>
      <c r="K100" s="176">
        <v>1.0578000000000001</v>
      </c>
      <c r="L100" s="176">
        <v>1.6552</v>
      </c>
      <c r="M100" s="176">
        <v>3.0045999999999999</v>
      </c>
      <c r="N100" s="176">
        <v>4.4409999999999998</v>
      </c>
      <c r="O100" s="176">
        <v>6.1436999999999999</v>
      </c>
      <c r="P100" s="176">
        <v>6.3368000000000002</v>
      </c>
      <c r="Q100" s="176">
        <v>7.2933000000000003</v>
      </c>
      <c r="R100" s="176">
        <v>5.7073999999999998</v>
      </c>
      <c r="S100" s="118" t="s">
        <v>1875</v>
      </c>
    </row>
    <row r="101" spans="1:19" x14ac:dyDescent="0.3">
      <c r="A101" s="172" t="s">
        <v>1863</v>
      </c>
      <c r="B101" s="172" t="s">
        <v>1844</v>
      </c>
      <c r="C101" s="172">
        <v>108845</v>
      </c>
      <c r="D101" s="175">
        <v>44174</v>
      </c>
      <c r="E101" s="176">
        <v>25.196999999999999</v>
      </c>
      <c r="F101" s="176">
        <v>-2.2599999999999999E-2</v>
      </c>
      <c r="G101" s="176">
        <v>6.08E-2</v>
      </c>
      <c r="H101" s="176">
        <v>3.6900000000000002E-2</v>
      </c>
      <c r="I101" s="176">
        <v>8.6999999999999994E-3</v>
      </c>
      <c r="J101" s="176">
        <v>0.16220000000000001</v>
      </c>
      <c r="K101" s="176">
        <v>0.86629999999999996</v>
      </c>
      <c r="L101" s="176">
        <v>1.2656000000000001</v>
      </c>
      <c r="M101" s="176">
        <v>2.4035000000000002</v>
      </c>
      <c r="N101" s="176">
        <v>3.6393</v>
      </c>
      <c r="O101" s="176">
        <v>5.3792</v>
      </c>
      <c r="P101" s="176">
        <v>5.6304999999999996</v>
      </c>
      <c r="Q101" s="176">
        <v>6.8348000000000004</v>
      </c>
      <c r="R101" s="176">
        <v>4.9546000000000001</v>
      </c>
      <c r="S101" s="118" t="s">
        <v>1875</v>
      </c>
    </row>
    <row r="102" spans="1:19" x14ac:dyDescent="0.3">
      <c r="A102" s="172" t="s">
        <v>1863</v>
      </c>
      <c r="B102" s="172" t="s">
        <v>1818</v>
      </c>
      <c r="C102" s="172">
        <v>133181</v>
      </c>
      <c r="D102" s="175">
        <v>44174</v>
      </c>
      <c r="E102" s="176">
        <v>14.644500000000001</v>
      </c>
      <c r="F102" s="176">
        <v>8.2000000000000007E-3</v>
      </c>
      <c r="G102" s="176">
        <v>7.2400000000000006E-2</v>
      </c>
      <c r="H102" s="176">
        <v>1.9099999999999999E-2</v>
      </c>
      <c r="I102" s="176">
        <v>-2.0500000000000001E-2</v>
      </c>
      <c r="J102" s="176">
        <v>0.106</v>
      </c>
      <c r="K102" s="176">
        <v>0.70420000000000005</v>
      </c>
      <c r="L102" s="176">
        <v>1.0048999999999999</v>
      </c>
      <c r="M102" s="176">
        <v>1.9776</v>
      </c>
      <c r="N102" s="176">
        <v>3.6280000000000001</v>
      </c>
      <c r="O102" s="176">
        <v>5.4820000000000002</v>
      </c>
      <c r="P102" s="176">
        <v>6.1360999999999999</v>
      </c>
      <c r="Q102" s="176">
        <v>6.5892999999999997</v>
      </c>
      <c r="R102" s="176">
        <v>5.0759999999999996</v>
      </c>
      <c r="S102" s="118" t="s">
        <v>1875</v>
      </c>
    </row>
    <row r="103" spans="1:19" x14ac:dyDescent="0.3">
      <c r="A103" s="172" t="s">
        <v>1863</v>
      </c>
      <c r="B103" s="172" t="s">
        <v>1845</v>
      </c>
      <c r="C103" s="172">
        <v>133184</v>
      </c>
      <c r="D103" s="175">
        <v>44174</v>
      </c>
      <c r="E103" s="176">
        <v>14.1355</v>
      </c>
      <c r="F103" s="176">
        <v>6.4000000000000003E-3</v>
      </c>
      <c r="G103" s="176">
        <v>6.3E-2</v>
      </c>
      <c r="H103" s="176">
        <v>5.7000000000000002E-3</v>
      </c>
      <c r="I103" s="176">
        <v>-4.8099999999999997E-2</v>
      </c>
      <c r="J103" s="176">
        <v>4.8099999999999997E-2</v>
      </c>
      <c r="K103" s="176">
        <v>0.52839999999999998</v>
      </c>
      <c r="L103" s="176">
        <v>0.65080000000000005</v>
      </c>
      <c r="M103" s="176">
        <v>1.4417</v>
      </c>
      <c r="N103" s="176">
        <v>2.9405999999999999</v>
      </c>
      <c r="O103" s="176">
        <v>4.9020999999999999</v>
      </c>
      <c r="P103" s="176">
        <v>5.5285000000000002</v>
      </c>
      <c r="Q103" s="176">
        <v>5.9603999999999999</v>
      </c>
      <c r="R103" s="176">
        <v>4.4642999999999997</v>
      </c>
      <c r="S103" s="118" t="s">
        <v>1875</v>
      </c>
    </row>
    <row r="104" spans="1:19" x14ac:dyDescent="0.3">
      <c r="A104" s="172" t="s">
        <v>1863</v>
      </c>
      <c r="B104" s="172" t="s">
        <v>1846</v>
      </c>
      <c r="C104" s="172">
        <v>105603</v>
      </c>
      <c r="D104" s="175">
        <v>44174</v>
      </c>
      <c r="E104" s="176">
        <v>24.4757</v>
      </c>
      <c r="F104" s="176">
        <v>-3.9199999999999999E-2</v>
      </c>
      <c r="G104" s="176">
        <v>6.7100000000000007E-2</v>
      </c>
      <c r="H104" s="176">
        <v>4.6199999999999998E-2</v>
      </c>
      <c r="I104" s="176">
        <v>-1.6000000000000001E-3</v>
      </c>
      <c r="J104" s="176">
        <v>0.1575</v>
      </c>
      <c r="K104" s="176">
        <v>0.83260000000000001</v>
      </c>
      <c r="L104" s="176">
        <v>1.3629</v>
      </c>
      <c r="M104" s="176">
        <v>2.7418999999999998</v>
      </c>
      <c r="N104" s="176">
        <v>4.0704000000000002</v>
      </c>
      <c r="O104" s="176">
        <v>5.3566000000000003</v>
      </c>
      <c r="P104" s="176">
        <v>5.6391</v>
      </c>
      <c r="Q104" s="176">
        <v>6.7916999999999996</v>
      </c>
      <c r="R104" s="176">
        <v>5.0403000000000002</v>
      </c>
      <c r="S104" s="118" t="s">
        <v>1875</v>
      </c>
    </row>
    <row r="105" spans="1:19" x14ac:dyDescent="0.3">
      <c r="A105" s="172" t="s">
        <v>1863</v>
      </c>
      <c r="B105" s="172" t="s">
        <v>1819</v>
      </c>
      <c r="C105" s="172">
        <v>120401</v>
      </c>
      <c r="D105" s="175">
        <v>44174</v>
      </c>
      <c r="E105" s="176">
        <v>25.676400000000001</v>
      </c>
      <c r="F105" s="176">
        <v>-3.6999999999999998E-2</v>
      </c>
      <c r="G105" s="176">
        <v>7.6799999999999993E-2</v>
      </c>
      <c r="H105" s="176">
        <v>0.06</v>
      </c>
      <c r="I105" s="176">
        <v>2.53E-2</v>
      </c>
      <c r="J105" s="176">
        <v>0.2162</v>
      </c>
      <c r="K105" s="176">
        <v>1.0114000000000001</v>
      </c>
      <c r="L105" s="176">
        <v>1.7245999999999999</v>
      </c>
      <c r="M105" s="176">
        <v>3.2919</v>
      </c>
      <c r="N105" s="176">
        <v>4.7965</v>
      </c>
      <c r="O105" s="176">
        <v>6.0231000000000003</v>
      </c>
      <c r="P105" s="176">
        <v>6.28</v>
      </c>
      <c r="Q105" s="176">
        <v>7.1440999999999999</v>
      </c>
      <c r="R105" s="176">
        <v>5.7221000000000002</v>
      </c>
      <c r="S105" s="118" t="s">
        <v>1875</v>
      </c>
    </row>
    <row r="106" spans="1:19" x14ac:dyDescent="0.3">
      <c r="A106" s="172" t="s">
        <v>1863</v>
      </c>
      <c r="B106" s="172" t="s">
        <v>1820</v>
      </c>
      <c r="C106" s="172">
        <v>147617</v>
      </c>
      <c r="D106" s="175">
        <v>44174</v>
      </c>
      <c r="E106" s="176">
        <v>10.532999999999999</v>
      </c>
      <c r="F106" s="176">
        <v>-3.7999999999999999E-2</v>
      </c>
      <c r="G106" s="176">
        <v>9.2200000000000004E-2</v>
      </c>
      <c r="H106" s="176">
        <v>5.0299999999999997E-2</v>
      </c>
      <c r="I106" s="176">
        <v>-8.5000000000000006E-3</v>
      </c>
      <c r="J106" s="176">
        <v>0.10829999999999999</v>
      </c>
      <c r="K106" s="176">
        <v>0.78749999999999998</v>
      </c>
      <c r="L106" s="176">
        <v>1.35</v>
      </c>
      <c r="M106" s="176">
        <v>2.3574999999999999</v>
      </c>
      <c r="N106" s="176">
        <v>3.6907000000000001</v>
      </c>
      <c r="O106" s="176"/>
      <c r="P106" s="176"/>
      <c r="Q106" s="176">
        <v>4.2346000000000004</v>
      </c>
      <c r="R106" s="176"/>
      <c r="S106" s="118" t="s">
        <v>1875</v>
      </c>
    </row>
    <row r="107" spans="1:19" x14ac:dyDescent="0.3">
      <c r="A107" s="172" t="s">
        <v>1863</v>
      </c>
      <c r="B107" s="172" t="s">
        <v>1847</v>
      </c>
      <c r="C107" s="172">
        <v>147618</v>
      </c>
      <c r="D107" s="175">
        <v>44174</v>
      </c>
      <c r="E107" s="176">
        <v>10.4345</v>
      </c>
      <c r="F107" s="176">
        <v>-4.1200000000000001E-2</v>
      </c>
      <c r="G107" s="176">
        <v>8.0600000000000005E-2</v>
      </c>
      <c r="H107" s="176">
        <v>3.4500000000000003E-2</v>
      </c>
      <c r="I107" s="176">
        <v>-3.7400000000000003E-2</v>
      </c>
      <c r="J107" s="176">
        <v>4.5999999999999999E-2</v>
      </c>
      <c r="K107" s="176">
        <v>0.59870000000000001</v>
      </c>
      <c r="L107" s="176">
        <v>0.96960000000000002</v>
      </c>
      <c r="M107" s="176">
        <v>1.7821</v>
      </c>
      <c r="N107" s="176">
        <v>2.9165000000000001</v>
      </c>
      <c r="O107" s="176"/>
      <c r="P107" s="176"/>
      <c r="Q107" s="176">
        <v>3.4554</v>
      </c>
      <c r="R107" s="176"/>
      <c r="S107" s="118" t="s">
        <v>1875</v>
      </c>
    </row>
    <row r="108" spans="1:19" x14ac:dyDescent="0.3">
      <c r="A108" s="172" t="s">
        <v>1863</v>
      </c>
      <c r="B108" s="172" t="s">
        <v>1848</v>
      </c>
      <c r="C108" s="172">
        <v>103780</v>
      </c>
      <c r="D108" s="175">
        <v>44174</v>
      </c>
      <c r="E108" s="176">
        <v>25.8582</v>
      </c>
      <c r="F108" s="176">
        <v>3.0599999999999999E-2</v>
      </c>
      <c r="G108" s="176">
        <v>0.11310000000000001</v>
      </c>
      <c r="H108" s="176">
        <v>7.9000000000000001E-2</v>
      </c>
      <c r="I108" s="176">
        <v>6.6199999999999995E-2</v>
      </c>
      <c r="J108" s="176">
        <v>0.17899999999999999</v>
      </c>
      <c r="K108" s="176">
        <v>0.69940000000000002</v>
      </c>
      <c r="L108" s="176">
        <v>0.74609999999999999</v>
      </c>
      <c r="M108" s="176">
        <v>1.5094000000000001</v>
      </c>
      <c r="N108" s="176">
        <v>2.5135000000000001</v>
      </c>
      <c r="O108" s="176">
        <v>4.4442000000000004</v>
      </c>
      <c r="P108" s="176">
        <v>5.0750000000000002</v>
      </c>
      <c r="Q108" s="176">
        <v>6.8173000000000004</v>
      </c>
      <c r="R108" s="176">
        <v>3.9561999999999999</v>
      </c>
      <c r="S108" s="118" t="s">
        <v>1875</v>
      </c>
    </row>
    <row r="109" spans="1:19" x14ac:dyDescent="0.3">
      <c r="A109" s="172" t="s">
        <v>1863</v>
      </c>
      <c r="B109" s="172" t="s">
        <v>1821</v>
      </c>
      <c r="C109" s="172">
        <v>120482</v>
      </c>
      <c r="D109" s="175">
        <v>44174</v>
      </c>
      <c r="E109" s="176">
        <v>26.817499999999999</v>
      </c>
      <c r="F109" s="176">
        <v>3.1699999999999999E-2</v>
      </c>
      <c r="G109" s="176">
        <v>0.1183</v>
      </c>
      <c r="H109" s="176">
        <v>8.6599999999999996E-2</v>
      </c>
      <c r="I109" s="176">
        <v>8.14E-2</v>
      </c>
      <c r="J109" s="176">
        <v>0.21190000000000001</v>
      </c>
      <c r="K109" s="176">
        <v>0.79990000000000006</v>
      </c>
      <c r="L109" s="176">
        <v>0.94820000000000004</v>
      </c>
      <c r="M109" s="176">
        <v>1.8154999999999999</v>
      </c>
      <c r="N109" s="176">
        <v>2.9249000000000001</v>
      </c>
      <c r="O109" s="176">
        <v>4.8559999999999999</v>
      </c>
      <c r="P109" s="176">
        <v>5.5206999999999997</v>
      </c>
      <c r="Q109" s="176">
        <v>6.7480000000000002</v>
      </c>
      <c r="R109" s="176">
        <v>4.3723999999999998</v>
      </c>
      <c r="S109" s="118" t="s">
        <v>1875</v>
      </c>
    </row>
    <row r="110" spans="1:19" x14ac:dyDescent="0.3">
      <c r="A110" s="172" t="s">
        <v>1863</v>
      </c>
      <c r="B110" s="172" t="s">
        <v>1849</v>
      </c>
      <c r="C110" s="172">
        <v>105968</v>
      </c>
      <c r="D110" s="175">
        <v>44174</v>
      </c>
      <c r="E110" s="176">
        <v>28.695900000000002</v>
      </c>
      <c r="F110" s="176">
        <v>-1.8100000000000002E-2</v>
      </c>
      <c r="G110" s="176">
        <v>6.6600000000000006E-2</v>
      </c>
      <c r="H110" s="176">
        <v>5.1299999999999998E-2</v>
      </c>
      <c r="I110" s="176">
        <v>2.1999999999999999E-2</v>
      </c>
      <c r="J110" s="176">
        <v>0.18820000000000001</v>
      </c>
      <c r="K110" s="176">
        <v>0.90329999999999999</v>
      </c>
      <c r="L110" s="176">
        <v>1.3402000000000001</v>
      </c>
      <c r="M110" s="176">
        <v>2.8338999999999999</v>
      </c>
      <c r="N110" s="176">
        <v>4.1536999999999997</v>
      </c>
      <c r="O110" s="176">
        <v>5.5538999999999996</v>
      </c>
      <c r="P110" s="176">
        <v>5.8449</v>
      </c>
      <c r="Q110" s="176">
        <v>7.1787999999999998</v>
      </c>
      <c r="R110" s="176">
        <v>5.1688000000000001</v>
      </c>
      <c r="S110" s="118" t="s">
        <v>1875</v>
      </c>
    </row>
    <row r="111" spans="1:19" x14ac:dyDescent="0.3">
      <c r="A111" s="172" t="s">
        <v>1863</v>
      </c>
      <c r="B111" s="172" t="s">
        <v>1822</v>
      </c>
      <c r="C111" s="172">
        <v>119771</v>
      </c>
      <c r="D111" s="175">
        <v>44174</v>
      </c>
      <c r="E111" s="176">
        <v>29.854900000000001</v>
      </c>
      <c r="F111" s="176">
        <v>-1.67E-2</v>
      </c>
      <c r="G111" s="176">
        <v>7.4399999999999994E-2</v>
      </c>
      <c r="H111" s="176">
        <v>6.2E-2</v>
      </c>
      <c r="I111" s="176">
        <v>4.36E-2</v>
      </c>
      <c r="J111" s="176">
        <v>0.23430000000000001</v>
      </c>
      <c r="K111" s="176">
        <v>1.0455000000000001</v>
      </c>
      <c r="L111" s="176">
        <v>1.6236999999999999</v>
      </c>
      <c r="M111" s="176">
        <v>3.2623000000000002</v>
      </c>
      <c r="N111" s="176">
        <v>4.7279</v>
      </c>
      <c r="O111" s="176">
        <v>6.0881999999999996</v>
      </c>
      <c r="P111" s="176">
        <v>6.3715000000000002</v>
      </c>
      <c r="Q111" s="176">
        <v>7.3985000000000003</v>
      </c>
      <c r="R111" s="176">
        <v>5.7169999999999996</v>
      </c>
      <c r="S111" s="118" t="s">
        <v>1875</v>
      </c>
    </row>
    <row r="112" spans="1:19" x14ac:dyDescent="0.3">
      <c r="A112" s="172" t="s">
        <v>1863</v>
      </c>
      <c r="B112" s="172" t="s">
        <v>1823</v>
      </c>
      <c r="C112" s="172">
        <v>130450</v>
      </c>
      <c r="D112" s="175">
        <v>44174</v>
      </c>
      <c r="E112" s="176">
        <v>15.363</v>
      </c>
      <c r="F112" s="176">
        <v>-1.2999999999999999E-2</v>
      </c>
      <c r="G112" s="176">
        <v>5.8599999999999999E-2</v>
      </c>
      <c r="H112" s="176">
        <v>5.21E-2</v>
      </c>
      <c r="I112" s="176">
        <v>5.21E-2</v>
      </c>
      <c r="J112" s="176">
        <v>0.2414</v>
      </c>
      <c r="K112" s="176">
        <v>1.0390999999999999</v>
      </c>
      <c r="L112" s="176">
        <v>1.8293999999999999</v>
      </c>
      <c r="M112" s="176">
        <v>3.5731000000000002</v>
      </c>
      <c r="N112" s="176">
        <v>5.1467999999999998</v>
      </c>
      <c r="O112" s="176">
        <v>6.1672000000000002</v>
      </c>
      <c r="P112" s="176">
        <v>6.4229000000000003</v>
      </c>
      <c r="Q112" s="176">
        <v>6.8842999999999996</v>
      </c>
      <c r="R112" s="176">
        <v>5.8937999999999997</v>
      </c>
      <c r="S112" s="118" t="s">
        <v>1875</v>
      </c>
    </row>
    <row r="113" spans="1:19" x14ac:dyDescent="0.3">
      <c r="A113" s="172" t="s">
        <v>1863</v>
      </c>
      <c r="B113" s="172" t="s">
        <v>1850</v>
      </c>
      <c r="C113" s="172">
        <v>130446</v>
      </c>
      <c r="D113" s="175">
        <v>44174</v>
      </c>
      <c r="E113" s="176">
        <v>14.797000000000001</v>
      </c>
      <c r="F113" s="176">
        <v>-6.7999999999999996E-3</v>
      </c>
      <c r="G113" s="176">
        <v>4.7300000000000002E-2</v>
      </c>
      <c r="H113" s="176">
        <v>4.7300000000000002E-2</v>
      </c>
      <c r="I113" s="176">
        <v>3.3799999999999997E-2</v>
      </c>
      <c r="J113" s="176">
        <v>0.18959999999999999</v>
      </c>
      <c r="K113" s="176">
        <v>0.90010000000000001</v>
      </c>
      <c r="L113" s="176">
        <v>1.5580000000000001</v>
      </c>
      <c r="M113" s="176">
        <v>3.1652999999999998</v>
      </c>
      <c r="N113" s="176">
        <v>4.6020000000000003</v>
      </c>
      <c r="O113" s="176">
        <v>5.5799000000000003</v>
      </c>
      <c r="P113" s="176">
        <v>5.8163999999999998</v>
      </c>
      <c r="Q113" s="176">
        <v>6.2640000000000002</v>
      </c>
      <c r="R113" s="176">
        <v>5.3444000000000003</v>
      </c>
      <c r="S113" s="118" t="s">
        <v>1875</v>
      </c>
    </row>
    <row r="114" spans="1:19" x14ac:dyDescent="0.3">
      <c r="A114" s="172" t="s">
        <v>1863</v>
      </c>
      <c r="B114" s="172" t="s">
        <v>1824</v>
      </c>
      <c r="C114" s="172">
        <v>145895</v>
      </c>
      <c r="D114" s="175">
        <v>44174</v>
      </c>
      <c r="E114" s="176">
        <v>10.9968</v>
      </c>
      <c r="F114" s="176">
        <v>-5.3600000000000002E-2</v>
      </c>
      <c r="G114" s="176">
        <v>6.8199999999999997E-2</v>
      </c>
      <c r="H114" s="176">
        <v>5.6399999999999999E-2</v>
      </c>
      <c r="I114" s="176">
        <v>1.09E-2</v>
      </c>
      <c r="J114" s="176">
        <v>0.16120000000000001</v>
      </c>
      <c r="K114" s="176">
        <v>0.81689999999999996</v>
      </c>
      <c r="L114" s="176">
        <v>1.1943999999999999</v>
      </c>
      <c r="M114" s="176">
        <v>2.7113999999999998</v>
      </c>
      <c r="N114" s="176">
        <v>3.9876999999999998</v>
      </c>
      <c r="O114" s="176"/>
      <c r="P114" s="176"/>
      <c r="Q114" s="176">
        <v>5.2012</v>
      </c>
      <c r="R114" s="176"/>
      <c r="S114" s="118" t="s">
        <v>1875</v>
      </c>
    </row>
    <row r="115" spans="1:19" x14ac:dyDescent="0.3">
      <c r="A115" s="172" t="s">
        <v>1863</v>
      </c>
      <c r="B115" s="172" t="s">
        <v>1851</v>
      </c>
      <c r="C115" s="172">
        <v>145890</v>
      </c>
      <c r="D115" s="175">
        <v>44174</v>
      </c>
      <c r="E115" s="176">
        <v>10.8683</v>
      </c>
      <c r="F115" s="176">
        <v>-5.4300000000000001E-2</v>
      </c>
      <c r="G115" s="176">
        <v>6.1699999999999998E-2</v>
      </c>
      <c r="H115" s="176">
        <v>4.6899999999999997E-2</v>
      </c>
      <c r="I115" s="176">
        <v>-9.1999999999999998E-3</v>
      </c>
      <c r="J115" s="176">
        <v>0.11609999999999999</v>
      </c>
      <c r="K115" s="176">
        <v>0.67810000000000004</v>
      </c>
      <c r="L115" s="176">
        <v>0.90800000000000003</v>
      </c>
      <c r="M115" s="176">
        <v>2.2532999999999999</v>
      </c>
      <c r="N115" s="176">
        <v>3.3559999999999999</v>
      </c>
      <c r="O115" s="176"/>
      <c r="P115" s="176"/>
      <c r="Q115" s="176">
        <v>4.5434000000000001</v>
      </c>
      <c r="R115" s="176"/>
      <c r="S115" s="118" t="s">
        <v>1875</v>
      </c>
    </row>
    <row r="116" spans="1:19" x14ac:dyDescent="0.3">
      <c r="A116" s="172" t="s">
        <v>1863</v>
      </c>
      <c r="B116" s="172" t="s">
        <v>1825</v>
      </c>
      <c r="C116" s="172">
        <v>148468</v>
      </c>
      <c r="D116" s="175">
        <v>44174</v>
      </c>
      <c r="E116" s="176">
        <v>10.0905</v>
      </c>
      <c r="F116" s="176">
        <v>5.16E-2</v>
      </c>
      <c r="G116" s="176">
        <v>8.3299999999999999E-2</v>
      </c>
      <c r="H116" s="176">
        <v>8.2299999999999998E-2</v>
      </c>
      <c r="I116" s="176">
        <v>3.0700000000000002E-2</v>
      </c>
      <c r="J116" s="176">
        <v>0.1578</v>
      </c>
      <c r="K116" s="176">
        <v>0.86670000000000003</v>
      </c>
      <c r="L116" s="176"/>
      <c r="M116" s="176"/>
      <c r="N116" s="176"/>
      <c r="O116" s="176"/>
      <c r="P116" s="176"/>
      <c r="Q116" s="176">
        <v>0.90500000000000003</v>
      </c>
      <c r="R116" s="176"/>
      <c r="S116" s="118" t="s">
        <v>1875</v>
      </c>
    </row>
    <row r="117" spans="1:19" x14ac:dyDescent="0.3">
      <c r="A117" s="172" t="s">
        <v>1863</v>
      </c>
      <c r="B117" s="172" t="s">
        <v>1852</v>
      </c>
      <c r="C117" s="172">
        <v>148467</v>
      </c>
      <c r="D117" s="175">
        <v>44174</v>
      </c>
      <c r="E117" s="176">
        <v>10.065099999999999</v>
      </c>
      <c r="F117" s="176">
        <v>4.87E-2</v>
      </c>
      <c r="G117" s="176">
        <v>7.1599999999999997E-2</v>
      </c>
      <c r="H117" s="176">
        <v>6.5600000000000006E-2</v>
      </c>
      <c r="I117" s="176">
        <v>-3.0000000000000001E-3</v>
      </c>
      <c r="J117" s="176">
        <v>8.6499999999999994E-2</v>
      </c>
      <c r="K117" s="176">
        <v>0.65200000000000002</v>
      </c>
      <c r="L117" s="176"/>
      <c r="M117" s="176"/>
      <c r="N117" s="176"/>
      <c r="O117" s="176"/>
      <c r="P117" s="176"/>
      <c r="Q117" s="176">
        <v>0.65100000000000002</v>
      </c>
      <c r="R117" s="176"/>
      <c r="S117" s="118" t="s">
        <v>1875</v>
      </c>
    </row>
    <row r="118" spans="1:19" x14ac:dyDescent="0.3">
      <c r="A118" s="172" t="s">
        <v>1863</v>
      </c>
      <c r="B118" s="172" t="s">
        <v>1826</v>
      </c>
      <c r="C118" s="172">
        <v>148401</v>
      </c>
      <c r="D118" s="175">
        <v>44174</v>
      </c>
      <c r="E118" s="176">
        <v>10.172000000000001</v>
      </c>
      <c r="F118" s="176">
        <v>-1.9699999999999999E-2</v>
      </c>
      <c r="G118" s="176">
        <v>4.9200000000000001E-2</v>
      </c>
      <c r="H118" s="176">
        <v>2.9499999999999998E-2</v>
      </c>
      <c r="I118" s="176">
        <v>4.9200000000000001E-2</v>
      </c>
      <c r="J118" s="176">
        <v>0.24640000000000001</v>
      </c>
      <c r="K118" s="176">
        <v>1.1032999999999999</v>
      </c>
      <c r="L118" s="176"/>
      <c r="M118" s="176"/>
      <c r="N118" s="176"/>
      <c r="O118" s="176"/>
      <c r="P118" s="176"/>
      <c r="Q118" s="176">
        <v>1.72</v>
      </c>
      <c r="R118" s="176"/>
      <c r="S118" s="118" t="s">
        <v>1875</v>
      </c>
    </row>
    <row r="119" spans="1:19" x14ac:dyDescent="0.3">
      <c r="A119" s="172" t="s">
        <v>1863</v>
      </c>
      <c r="B119" s="172" t="s">
        <v>1853</v>
      </c>
      <c r="C119" s="172">
        <v>148400</v>
      </c>
      <c r="D119" s="175">
        <v>44174</v>
      </c>
      <c r="E119" s="176">
        <v>10.138999999999999</v>
      </c>
      <c r="F119" s="176">
        <v>-1.9699999999999999E-2</v>
      </c>
      <c r="G119" s="176">
        <v>3.95E-2</v>
      </c>
      <c r="H119" s="176">
        <v>1.9699999999999999E-2</v>
      </c>
      <c r="I119" s="176">
        <v>2.9600000000000001E-2</v>
      </c>
      <c r="J119" s="176">
        <v>0.18770000000000001</v>
      </c>
      <c r="K119" s="176">
        <v>0.93579999999999997</v>
      </c>
      <c r="L119" s="176"/>
      <c r="M119" s="176"/>
      <c r="N119" s="176"/>
      <c r="O119" s="176"/>
      <c r="P119" s="176"/>
      <c r="Q119" s="176">
        <v>1.39</v>
      </c>
      <c r="R119" s="176"/>
      <c r="S119" s="118" t="s">
        <v>1875</v>
      </c>
    </row>
    <row r="120" spans="1:19" x14ac:dyDescent="0.3">
      <c r="A120" s="172" t="s">
        <v>1863</v>
      </c>
      <c r="B120" s="172" t="s">
        <v>1854</v>
      </c>
      <c r="C120" s="172">
        <v>113345</v>
      </c>
      <c r="D120" s="175">
        <v>44174</v>
      </c>
      <c r="E120" s="176">
        <v>20.592199999999998</v>
      </c>
      <c r="F120" s="176">
        <v>-1.8499999999999999E-2</v>
      </c>
      <c r="G120" s="176">
        <v>5.7299999999999997E-2</v>
      </c>
      <c r="H120" s="176">
        <v>4.8099999999999997E-2</v>
      </c>
      <c r="I120" s="176">
        <v>6.7999999999999996E-3</v>
      </c>
      <c r="J120" s="176">
        <v>0.17760000000000001</v>
      </c>
      <c r="K120" s="176">
        <v>0.8962</v>
      </c>
      <c r="L120" s="176">
        <v>1.39</v>
      </c>
      <c r="M120" s="176">
        <v>2.8330000000000002</v>
      </c>
      <c r="N120" s="176">
        <v>4.1266999999999996</v>
      </c>
      <c r="O120" s="176">
        <v>5.7106000000000003</v>
      </c>
      <c r="P120" s="176">
        <v>5.8659999999999997</v>
      </c>
      <c r="Q120" s="176">
        <v>7.3670999999999998</v>
      </c>
      <c r="R120" s="176">
        <v>5.2211999999999996</v>
      </c>
      <c r="S120" s="118" t="s">
        <v>1875</v>
      </c>
    </row>
    <row r="121" spans="1:19" x14ac:dyDescent="0.3">
      <c r="A121" s="172" t="s">
        <v>1863</v>
      </c>
      <c r="B121" s="172" t="s">
        <v>1827</v>
      </c>
      <c r="C121" s="172">
        <v>118585</v>
      </c>
      <c r="D121" s="175">
        <v>44174</v>
      </c>
      <c r="E121" s="176">
        <v>21.535299999999999</v>
      </c>
      <c r="F121" s="176">
        <v>-1.6199999999999999E-2</v>
      </c>
      <c r="G121" s="176">
        <v>6.6900000000000001E-2</v>
      </c>
      <c r="H121" s="176">
        <v>6.13E-2</v>
      </c>
      <c r="I121" s="176">
        <v>3.3000000000000002E-2</v>
      </c>
      <c r="J121" s="176">
        <v>0.23319999999999999</v>
      </c>
      <c r="K121" s="176">
        <v>1.0652999999999999</v>
      </c>
      <c r="L121" s="176">
        <v>1.7376</v>
      </c>
      <c r="M121" s="176">
        <v>3.4053</v>
      </c>
      <c r="N121" s="176">
        <v>4.8834999999999997</v>
      </c>
      <c r="O121" s="176">
        <v>6.4227999999999996</v>
      </c>
      <c r="P121" s="176">
        <v>6.5503</v>
      </c>
      <c r="Q121" s="176">
        <v>7.4870000000000001</v>
      </c>
      <c r="R121" s="176">
        <v>5.9497999999999998</v>
      </c>
      <c r="S121" s="118" t="s">
        <v>1875</v>
      </c>
    </row>
    <row r="122" spans="1:19" x14ac:dyDescent="0.3">
      <c r="A122" s="172" t="s">
        <v>1863</v>
      </c>
      <c r="B122" s="172" t="s">
        <v>1828</v>
      </c>
      <c r="C122" s="172">
        <v>138875</v>
      </c>
      <c r="D122" s="175">
        <v>44174</v>
      </c>
      <c r="E122" s="176">
        <v>14.9445</v>
      </c>
      <c r="F122" s="176">
        <v>-1.2999999999999999E-3</v>
      </c>
      <c r="G122" s="176">
        <v>8.3000000000000004E-2</v>
      </c>
      <c r="H122" s="176">
        <v>9.3799999999999994E-2</v>
      </c>
      <c r="I122" s="176">
        <v>5.16E-2</v>
      </c>
      <c r="J122" s="176">
        <v>0.21659999999999999</v>
      </c>
      <c r="K122" s="176">
        <v>1.1732</v>
      </c>
      <c r="L122" s="176">
        <v>1.6563000000000001</v>
      </c>
      <c r="M122" s="176">
        <v>2.8046000000000002</v>
      </c>
      <c r="N122" s="176">
        <v>4.2714999999999996</v>
      </c>
      <c r="O122" s="176">
        <v>5.6553000000000004</v>
      </c>
      <c r="P122" s="176">
        <v>6.1142000000000003</v>
      </c>
      <c r="Q122" s="176">
        <v>6.5952000000000002</v>
      </c>
      <c r="R122" s="176">
        <v>5.3657000000000004</v>
      </c>
      <c r="S122" s="118" t="s">
        <v>1875</v>
      </c>
    </row>
    <row r="123" spans="1:19" x14ac:dyDescent="0.3">
      <c r="A123" s="172" t="s">
        <v>1863</v>
      </c>
      <c r="B123" s="172" t="s">
        <v>1855</v>
      </c>
      <c r="C123" s="172">
        <v>138876</v>
      </c>
      <c r="D123" s="175">
        <v>44174</v>
      </c>
      <c r="E123" s="176">
        <v>14.4277</v>
      </c>
      <c r="F123" s="176">
        <v>-3.5000000000000001E-3</v>
      </c>
      <c r="G123" s="176">
        <v>7.4200000000000002E-2</v>
      </c>
      <c r="H123" s="176">
        <v>8.1199999999999994E-2</v>
      </c>
      <c r="I123" s="176">
        <v>2.63E-2</v>
      </c>
      <c r="J123" s="176">
        <v>0.16309999999999999</v>
      </c>
      <c r="K123" s="176">
        <v>1.0124</v>
      </c>
      <c r="L123" s="176">
        <v>1.3338000000000001</v>
      </c>
      <c r="M123" s="176">
        <v>2.327</v>
      </c>
      <c r="N123" s="176">
        <v>3.6391</v>
      </c>
      <c r="O123" s="176">
        <v>5.0563000000000002</v>
      </c>
      <c r="P123" s="176">
        <v>5.5106999999999999</v>
      </c>
      <c r="Q123" s="176">
        <v>6.0004999999999997</v>
      </c>
      <c r="R123" s="176">
        <v>4.7956000000000003</v>
      </c>
      <c r="S123" s="118" t="s">
        <v>1875</v>
      </c>
    </row>
    <row r="124" spans="1:19" x14ac:dyDescent="0.3">
      <c r="A124" s="172" t="s">
        <v>1863</v>
      </c>
      <c r="B124" s="172" t="s">
        <v>1856</v>
      </c>
      <c r="C124" s="172">
        <v>139224</v>
      </c>
      <c r="D124" s="175">
        <v>44174</v>
      </c>
      <c r="E124" s="176">
        <v>11.500299999999999</v>
      </c>
      <c r="F124" s="176">
        <v>1.1299999999999999E-2</v>
      </c>
      <c r="G124" s="176">
        <v>0.1062</v>
      </c>
      <c r="H124" s="176">
        <v>0.11840000000000001</v>
      </c>
      <c r="I124" s="176">
        <v>-1.6999999999999999E-3</v>
      </c>
      <c r="J124" s="176">
        <v>0.12889999999999999</v>
      </c>
      <c r="K124" s="176">
        <v>0.59830000000000005</v>
      </c>
      <c r="L124" s="176">
        <v>0.45860000000000001</v>
      </c>
      <c r="M124" s="176">
        <v>1.1379999999999999</v>
      </c>
      <c r="N124" s="176">
        <v>2.1903999999999999</v>
      </c>
      <c r="O124" s="176">
        <v>1.7864</v>
      </c>
      <c r="P124" s="176"/>
      <c r="Q124" s="176">
        <v>3.0596000000000001</v>
      </c>
      <c r="R124" s="176">
        <v>2.9971999999999999</v>
      </c>
      <c r="S124" s="118" t="s">
        <v>1875</v>
      </c>
    </row>
    <row r="125" spans="1:19" x14ac:dyDescent="0.3">
      <c r="A125" s="172" t="s">
        <v>1863</v>
      </c>
      <c r="B125" s="172" t="s">
        <v>1829</v>
      </c>
      <c r="C125" s="172">
        <v>139221</v>
      </c>
      <c r="D125" s="175">
        <v>44174</v>
      </c>
      <c r="E125" s="176">
        <v>11.805</v>
      </c>
      <c r="F125" s="176">
        <v>1.2699999999999999E-2</v>
      </c>
      <c r="G125" s="176">
        <v>0.1119</v>
      </c>
      <c r="H125" s="176">
        <v>0.12640000000000001</v>
      </c>
      <c r="I125" s="176">
        <v>1.44E-2</v>
      </c>
      <c r="J125" s="176">
        <v>0.1638</v>
      </c>
      <c r="K125" s="176">
        <v>0.70550000000000002</v>
      </c>
      <c r="L125" s="176">
        <v>0.67889999999999995</v>
      </c>
      <c r="M125" s="176">
        <v>1.4855</v>
      </c>
      <c r="N125" s="176">
        <v>2.6459000000000001</v>
      </c>
      <c r="O125" s="176">
        <v>2.2866</v>
      </c>
      <c r="P125" s="176"/>
      <c r="Q125" s="176">
        <v>3.6423000000000001</v>
      </c>
      <c r="R125" s="176">
        <v>3.4451999999999998</v>
      </c>
      <c r="S125" s="118" t="s">
        <v>1875</v>
      </c>
    </row>
    <row r="126" spans="1:19" x14ac:dyDescent="0.3">
      <c r="A126" s="172" t="s">
        <v>1863</v>
      </c>
      <c r="B126" s="172" t="s">
        <v>1830</v>
      </c>
      <c r="C126" s="172">
        <v>119574</v>
      </c>
      <c r="D126" s="175">
        <v>44174</v>
      </c>
      <c r="E126" s="176">
        <v>26.955200000000001</v>
      </c>
      <c r="F126" s="176">
        <v>-2.2599999999999999E-2</v>
      </c>
      <c r="G126" s="176">
        <v>7.8E-2</v>
      </c>
      <c r="H126" s="176">
        <v>6.4199999999999993E-2</v>
      </c>
      <c r="I126" s="176">
        <v>6.9999999999999999E-4</v>
      </c>
      <c r="J126" s="176">
        <v>0.17949999999999999</v>
      </c>
      <c r="K126" s="176">
        <v>0.88819999999999999</v>
      </c>
      <c r="L126" s="176">
        <v>1.2493000000000001</v>
      </c>
      <c r="M126" s="176">
        <v>2.2681</v>
      </c>
      <c r="N126" s="176">
        <v>3.7576999999999998</v>
      </c>
      <c r="O126" s="176">
        <v>5.7965</v>
      </c>
      <c r="P126" s="176">
        <v>6.0575000000000001</v>
      </c>
      <c r="Q126" s="176">
        <v>7.0610999999999997</v>
      </c>
      <c r="R126" s="176">
        <v>5.2050000000000001</v>
      </c>
      <c r="S126" s="118" t="s">
        <v>1875</v>
      </c>
    </row>
    <row r="127" spans="1:19" x14ac:dyDescent="0.3">
      <c r="A127" s="172" t="s">
        <v>1863</v>
      </c>
      <c r="B127" s="172" t="s">
        <v>1857</v>
      </c>
      <c r="C127" s="172">
        <v>104457</v>
      </c>
      <c r="D127" s="175">
        <v>44174</v>
      </c>
      <c r="E127" s="176">
        <v>25.926200000000001</v>
      </c>
      <c r="F127" s="176">
        <v>-2.3900000000000001E-2</v>
      </c>
      <c r="G127" s="176">
        <v>7.1800000000000003E-2</v>
      </c>
      <c r="H127" s="176">
        <v>5.5599999999999997E-2</v>
      </c>
      <c r="I127" s="176">
        <v>-1.66E-2</v>
      </c>
      <c r="J127" s="176">
        <v>0.14330000000000001</v>
      </c>
      <c r="K127" s="176">
        <v>0.77549999999999997</v>
      </c>
      <c r="L127" s="176">
        <v>1.0217000000000001</v>
      </c>
      <c r="M127" s="176">
        <v>1.9236</v>
      </c>
      <c r="N127" s="176">
        <v>3.2919999999999998</v>
      </c>
      <c r="O127" s="176">
        <v>5.2457000000000003</v>
      </c>
      <c r="P127" s="176">
        <v>5.5076999999999998</v>
      </c>
      <c r="Q127" s="176">
        <v>6.9851000000000001</v>
      </c>
      <c r="R127" s="176">
        <v>4.7241999999999997</v>
      </c>
      <c r="S127" s="118" t="s">
        <v>1875</v>
      </c>
    </row>
    <row r="128" spans="1:19" x14ac:dyDescent="0.3">
      <c r="A128" s="172" t="s">
        <v>1863</v>
      </c>
      <c r="B128" s="172" t="s">
        <v>1831</v>
      </c>
      <c r="C128" s="172">
        <v>147927</v>
      </c>
      <c r="D128" s="175">
        <v>44174</v>
      </c>
      <c r="E128" s="176">
        <v>10.3521</v>
      </c>
      <c r="F128" s="176">
        <v>-6.5600000000000006E-2</v>
      </c>
      <c r="G128" s="176">
        <v>4.3499999999999997E-2</v>
      </c>
      <c r="H128" s="176">
        <v>-1.55E-2</v>
      </c>
      <c r="I128" s="176">
        <v>-4.6300000000000001E-2</v>
      </c>
      <c r="J128" s="176">
        <v>0.14119999999999999</v>
      </c>
      <c r="K128" s="176">
        <v>1.1352</v>
      </c>
      <c r="L128" s="176">
        <v>2.1722999999999999</v>
      </c>
      <c r="M128" s="176">
        <v>3.0224000000000002</v>
      </c>
      <c r="N128" s="176"/>
      <c r="O128" s="176"/>
      <c r="P128" s="176"/>
      <c r="Q128" s="176">
        <v>3.5209999999999999</v>
      </c>
      <c r="R128" s="176"/>
      <c r="S128" s="118" t="s">
        <v>1875</v>
      </c>
    </row>
    <row r="129" spans="1:19" x14ac:dyDescent="0.3">
      <c r="A129" s="172" t="s">
        <v>1863</v>
      </c>
      <c r="B129" s="172" t="s">
        <v>1858</v>
      </c>
      <c r="C129" s="172">
        <v>147922</v>
      </c>
      <c r="D129" s="175">
        <v>44174</v>
      </c>
      <c r="E129" s="176">
        <v>10.293100000000001</v>
      </c>
      <c r="F129" s="176">
        <v>-6.8000000000000005E-2</v>
      </c>
      <c r="G129" s="176">
        <v>3.4000000000000002E-2</v>
      </c>
      <c r="H129" s="176">
        <v>-3.0099999999999998E-2</v>
      </c>
      <c r="I129" s="176">
        <v>-7.3800000000000004E-2</v>
      </c>
      <c r="J129" s="176">
        <v>8.1699999999999995E-2</v>
      </c>
      <c r="K129" s="176">
        <v>0.95830000000000004</v>
      </c>
      <c r="L129" s="176">
        <v>1.8201000000000001</v>
      </c>
      <c r="M129" s="176">
        <v>2.5015000000000001</v>
      </c>
      <c r="N129" s="176"/>
      <c r="O129" s="176"/>
      <c r="P129" s="176"/>
      <c r="Q129" s="176">
        <v>2.931</v>
      </c>
      <c r="R129" s="176"/>
      <c r="S129" s="118" t="s">
        <v>1875</v>
      </c>
    </row>
    <row r="130" spans="1:19" x14ac:dyDescent="0.3">
      <c r="A130" s="172" t="s">
        <v>1863</v>
      </c>
      <c r="B130" s="172" t="s">
        <v>1832</v>
      </c>
      <c r="C130" s="172">
        <v>145724</v>
      </c>
      <c r="D130" s="175">
        <v>44174</v>
      </c>
      <c r="E130" s="176">
        <v>11.308</v>
      </c>
      <c r="F130" s="176">
        <v>-2.3900000000000001E-2</v>
      </c>
      <c r="G130" s="176">
        <v>5.8400000000000001E-2</v>
      </c>
      <c r="H130" s="176">
        <v>4.07E-2</v>
      </c>
      <c r="I130" s="176">
        <v>5.7500000000000002E-2</v>
      </c>
      <c r="J130" s="176">
        <v>0.26779999999999998</v>
      </c>
      <c r="K130" s="176">
        <v>1.1648000000000001</v>
      </c>
      <c r="L130" s="176">
        <v>1.9134</v>
      </c>
      <c r="M130" s="176">
        <v>3.9176000000000002</v>
      </c>
      <c r="N130" s="176">
        <v>5.6052999999999997</v>
      </c>
      <c r="O130" s="176"/>
      <c r="P130" s="176"/>
      <c r="Q130" s="176">
        <v>6.4115000000000002</v>
      </c>
      <c r="R130" s="176"/>
      <c r="S130" s="118" t="s">
        <v>1875</v>
      </c>
    </row>
    <row r="131" spans="1:19" x14ac:dyDescent="0.3">
      <c r="A131" s="172" t="s">
        <v>1863</v>
      </c>
      <c r="B131" s="172" t="s">
        <v>1859</v>
      </c>
      <c r="C131" s="172">
        <v>145723</v>
      </c>
      <c r="D131" s="175">
        <v>44174</v>
      </c>
      <c r="E131" s="176">
        <v>11.141500000000001</v>
      </c>
      <c r="F131" s="176">
        <v>-2.5999999999999999E-2</v>
      </c>
      <c r="G131" s="176">
        <v>4.8500000000000001E-2</v>
      </c>
      <c r="H131" s="176">
        <v>2.69E-2</v>
      </c>
      <c r="I131" s="176">
        <v>2.87E-2</v>
      </c>
      <c r="J131" s="176">
        <v>0.20780000000000001</v>
      </c>
      <c r="K131" s="176">
        <v>0.9788</v>
      </c>
      <c r="L131" s="176">
        <v>1.5337000000000001</v>
      </c>
      <c r="M131" s="176">
        <v>3.3266</v>
      </c>
      <c r="N131" s="176">
        <v>4.7930999999999999</v>
      </c>
      <c r="O131" s="176"/>
      <c r="P131" s="176"/>
      <c r="Q131" s="176">
        <v>5.6165000000000003</v>
      </c>
      <c r="R131" s="176"/>
      <c r="S131" s="118" t="s">
        <v>1875</v>
      </c>
    </row>
    <row r="132" spans="1:19" x14ac:dyDescent="0.3">
      <c r="A132" s="172" t="s">
        <v>1863</v>
      </c>
      <c r="B132" s="172" t="s">
        <v>1833</v>
      </c>
      <c r="C132" s="172">
        <v>146297</v>
      </c>
      <c r="D132" s="175">
        <v>44174</v>
      </c>
      <c r="E132" s="176">
        <v>11.0595</v>
      </c>
      <c r="F132" s="176">
        <v>1.6299999999999999E-2</v>
      </c>
      <c r="G132" s="176">
        <v>5.16E-2</v>
      </c>
      <c r="H132" s="176">
        <v>6.3299999999999995E-2</v>
      </c>
      <c r="I132" s="176">
        <v>7.0599999999999996E-2</v>
      </c>
      <c r="J132" s="176">
        <v>0.2447</v>
      </c>
      <c r="K132" s="176">
        <v>0.96040000000000003</v>
      </c>
      <c r="L132" s="176">
        <v>1.4782</v>
      </c>
      <c r="M132" s="176">
        <v>3.2671999999999999</v>
      </c>
      <c r="N132" s="176">
        <v>4.8761000000000001</v>
      </c>
      <c r="O132" s="176"/>
      <c r="P132" s="176"/>
      <c r="Q132" s="176">
        <v>5.7451999999999996</v>
      </c>
      <c r="R132" s="176"/>
      <c r="S132" s="118" t="s">
        <v>1875</v>
      </c>
    </row>
    <row r="133" spans="1:19" x14ac:dyDescent="0.3">
      <c r="A133" s="172" t="s">
        <v>1863</v>
      </c>
      <c r="B133" s="172" t="s">
        <v>1860</v>
      </c>
      <c r="C133" s="172">
        <v>146294</v>
      </c>
      <c r="D133" s="175">
        <v>44174</v>
      </c>
      <c r="E133" s="176">
        <v>10.9559</v>
      </c>
      <c r="F133" s="176">
        <v>1.46E-2</v>
      </c>
      <c r="G133" s="176">
        <v>4.3799999999999999E-2</v>
      </c>
      <c r="H133" s="176">
        <v>5.21E-2</v>
      </c>
      <c r="I133" s="176">
        <v>4.7500000000000001E-2</v>
      </c>
      <c r="J133" s="176">
        <v>0.1966</v>
      </c>
      <c r="K133" s="176">
        <v>0.81159999999999999</v>
      </c>
      <c r="L133" s="176">
        <v>1.2036</v>
      </c>
      <c r="M133" s="176">
        <v>2.8694000000000002</v>
      </c>
      <c r="N133" s="176">
        <v>4.3558000000000003</v>
      </c>
      <c r="O133" s="176"/>
      <c r="P133" s="176"/>
      <c r="Q133" s="176">
        <v>5.1944999999999997</v>
      </c>
      <c r="R133" s="176"/>
      <c r="S133" s="118" t="s">
        <v>1875</v>
      </c>
    </row>
    <row r="134" spans="1:19" x14ac:dyDescent="0.3">
      <c r="A134" s="172" t="s">
        <v>1863</v>
      </c>
      <c r="B134" s="172" t="s">
        <v>1834</v>
      </c>
      <c r="C134" s="172">
        <v>120795</v>
      </c>
      <c r="D134" s="175">
        <v>44174</v>
      </c>
      <c r="E134" s="176">
        <v>28.081399999999999</v>
      </c>
      <c r="F134" s="176">
        <v>-3.0599999999999999E-2</v>
      </c>
      <c r="G134" s="176">
        <v>6.7699999999999996E-2</v>
      </c>
      <c r="H134" s="176">
        <v>5.0900000000000001E-2</v>
      </c>
      <c r="I134" s="176">
        <v>1.9900000000000001E-2</v>
      </c>
      <c r="J134" s="176">
        <v>0.20230000000000001</v>
      </c>
      <c r="K134" s="176">
        <v>1.0315000000000001</v>
      </c>
      <c r="L134" s="176">
        <v>1.7146999999999999</v>
      </c>
      <c r="M134" s="176">
        <v>3.2932000000000001</v>
      </c>
      <c r="N134" s="176">
        <v>4.7266000000000004</v>
      </c>
      <c r="O134" s="176">
        <v>6.0800999999999998</v>
      </c>
      <c r="P134" s="176">
        <v>6.3079000000000001</v>
      </c>
      <c r="Q134" s="176">
        <v>7.0279999999999996</v>
      </c>
      <c r="R134" s="176">
        <v>5.7755999999999998</v>
      </c>
      <c r="S134" s="118" t="s">
        <v>1875</v>
      </c>
    </row>
    <row r="135" spans="1:19" x14ac:dyDescent="0.3">
      <c r="A135" s="172" t="s">
        <v>1863</v>
      </c>
      <c r="B135" s="172" t="s">
        <v>1861</v>
      </c>
      <c r="C135" s="172">
        <v>104075</v>
      </c>
      <c r="D135" s="175">
        <v>44174</v>
      </c>
      <c r="E135" s="176">
        <v>27.058</v>
      </c>
      <c r="F135" s="176">
        <v>-3.2099999999999997E-2</v>
      </c>
      <c r="G135" s="176">
        <v>6.0299999999999999E-2</v>
      </c>
      <c r="H135" s="176">
        <v>4.07E-2</v>
      </c>
      <c r="I135" s="176">
        <v>-6.9999999999999999E-4</v>
      </c>
      <c r="J135" s="176">
        <v>0.15809999999999999</v>
      </c>
      <c r="K135" s="176">
        <v>0.89759999999999995</v>
      </c>
      <c r="L135" s="176">
        <v>1.4309000000000001</v>
      </c>
      <c r="M135" s="176">
        <v>2.8571</v>
      </c>
      <c r="N135" s="176">
        <v>4.1554000000000002</v>
      </c>
      <c r="O135" s="176">
        <v>5.5446999999999997</v>
      </c>
      <c r="P135" s="176">
        <v>5.7740999999999998</v>
      </c>
      <c r="Q135" s="176">
        <v>7.1275000000000004</v>
      </c>
      <c r="R135" s="176">
        <v>5.2339000000000002</v>
      </c>
      <c r="S135" s="118" t="s">
        <v>1875</v>
      </c>
    </row>
    <row r="136" spans="1:19" x14ac:dyDescent="0.3">
      <c r="A136" s="177" t="s">
        <v>27</v>
      </c>
      <c r="B136" s="172"/>
      <c r="C136" s="172"/>
      <c r="D136" s="172"/>
      <c r="E136" s="172"/>
      <c r="F136" s="178">
        <v>-1.2829629629629632E-2</v>
      </c>
      <c r="G136" s="178">
        <v>7.071296296296295E-2</v>
      </c>
      <c r="H136" s="178">
        <v>5.4353703703703689E-2</v>
      </c>
      <c r="I136" s="178">
        <v>1.8848148148148149E-2</v>
      </c>
      <c r="J136" s="178">
        <v>0.16612407407407406</v>
      </c>
      <c r="K136" s="178">
        <v>0.8628907407407409</v>
      </c>
      <c r="L136" s="178">
        <v>1.2751200000000005</v>
      </c>
      <c r="M136" s="178">
        <v>2.5635399999999993</v>
      </c>
      <c r="N136" s="178">
        <v>3.8957416666666673</v>
      </c>
      <c r="O136" s="178">
        <v>5.4196382352941166</v>
      </c>
      <c r="P136" s="178">
        <v>5.9536099999999994</v>
      </c>
      <c r="Q136" s="178">
        <v>5.6240351851851846</v>
      </c>
      <c r="R136" s="178">
        <v>5.0167750000000009</v>
      </c>
      <c r="S136" s="118"/>
    </row>
    <row r="137" spans="1:19" x14ac:dyDescent="0.3">
      <c r="A137" s="177" t="s">
        <v>408</v>
      </c>
      <c r="B137" s="172"/>
      <c r="C137" s="172"/>
      <c r="D137" s="172"/>
      <c r="E137" s="172"/>
      <c r="F137" s="178">
        <v>-1.83E-2</v>
      </c>
      <c r="G137" s="178">
        <v>6.8250000000000005E-2</v>
      </c>
      <c r="H137" s="178">
        <v>5.1400000000000001E-2</v>
      </c>
      <c r="I137" s="178">
        <v>2.4300000000000002E-2</v>
      </c>
      <c r="J137" s="178">
        <v>0.17924999999999999</v>
      </c>
      <c r="K137" s="178">
        <v>0.89884999999999993</v>
      </c>
      <c r="L137" s="178">
        <v>1.3451</v>
      </c>
      <c r="M137" s="178">
        <v>2.77325</v>
      </c>
      <c r="N137" s="178">
        <v>4.1012000000000004</v>
      </c>
      <c r="O137" s="178">
        <v>5.5621499999999999</v>
      </c>
      <c r="P137" s="178">
        <v>5.8703000000000003</v>
      </c>
      <c r="Q137" s="178">
        <v>6.4151000000000007</v>
      </c>
      <c r="R137" s="178">
        <v>5.2011000000000003</v>
      </c>
      <c r="S137" s="118"/>
    </row>
    <row r="138" spans="1:19" x14ac:dyDescent="0.3">
      <c r="A138" s="121"/>
      <c r="B138" s="121"/>
      <c r="C138" s="121"/>
      <c r="D138" s="122"/>
      <c r="E138" s="123"/>
      <c r="F138" s="123"/>
      <c r="G138" s="123"/>
      <c r="H138" s="123"/>
      <c r="I138" s="123"/>
      <c r="J138" s="123"/>
      <c r="K138" s="123"/>
      <c r="L138" s="123"/>
      <c r="M138" s="123"/>
      <c r="N138" s="123"/>
      <c r="O138" s="123"/>
      <c r="P138" s="123"/>
      <c r="Q138" s="123"/>
      <c r="R138" s="123"/>
      <c r="S138" s="118"/>
    </row>
    <row r="139" spans="1:19" x14ac:dyDescent="0.3">
      <c r="A139" s="174" t="s">
        <v>551</v>
      </c>
      <c r="B139" s="174"/>
      <c r="C139" s="174"/>
      <c r="D139" s="174"/>
      <c r="E139" s="174"/>
      <c r="F139" s="174"/>
      <c r="G139" s="174"/>
      <c r="H139" s="174"/>
      <c r="I139" s="174"/>
      <c r="J139" s="174"/>
      <c r="K139" s="174"/>
      <c r="L139" s="174"/>
      <c r="M139" s="174"/>
      <c r="N139" s="174"/>
      <c r="O139" s="174"/>
      <c r="P139" s="174"/>
      <c r="Q139" s="174"/>
      <c r="R139" s="174"/>
      <c r="S139" s="120"/>
    </row>
    <row r="140" spans="1:19" x14ac:dyDescent="0.3">
      <c r="A140" s="172" t="s">
        <v>552</v>
      </c>
      <c r="B140" s="172" t="s">
        <v>553</v>
      </c>
      <c r="C140" s="172">
        <v>131666</v>
      </c>
      <c r="D140" s="175">
        <v>44174</v>
      </c>
      <c r="E140" s="176">
        <v>63.11</v>
      </c>
      <c r="F140" s="176">
        <v>0.31790000000000002</v>
      </c>
      <c r="G140" s="176">
        <v>0.75029999999999997</v>
      </c>
      <c r="H140" s="176">
        <v>1.2027000000000001</v>
      </c>
      <c r="I140" s="176">
        <v>2.7515000000000001</v>
      </c>
      <c r="J140" s="176">
        <v>7.2205000000000004</v>
      </c>
      <c r="K140" s="176">
        <v>14.1023</v>
      </c>
      <c r="L140" s="176">
        <v>22.686599999999999</v>
      </c>
      <c r="M140" s="176">
        <v>20.923500000000001</v>
      </c>
      <c r="N140" s="176">
        <v>15.122199999999999</v>
      </c>
      <c r="O140" s="176">
        <v>7.6418999999999997</v>
      </c>
      <c r="P140" s="176">
        <v>11.805999999999999</v>
      </c>
      <c r="Q140" s="176">
        <v>9.3370999999999995</v>
      </c>
      <c r="R140" s="176">
        <v>11.519399999999999</v>
      </c>
      <c r="S140" s="118"/>
    </row>
    <row r="141" spans="1:19" x14ac:dyDescent="0.3">
      <c r="A141" s="172" t="s">
        <v>552</v>
      </c>
      <c r="B141" s="172" t="s">
        <v>554</v>
      </c>
      <c r="C141" s="172">
        <v>131670</v>
      </c>
      <c r="D141" s="175">
        <v>44174</v>
      </c>
      <c r="E141" s="176">
        <v>67.819999999999993</v>
      </c>
      <c r="F141" s="176">
        <v>0.32540000000000002</v>
      </c>
      <c r="G141" s="176">
        <v>0.77270000000000005</v>
      </c>
      <c r="H141" s="176">
        <v>1.2239</v>
      </c>
      <c r="I141" s="176">
        <v>2.8043</v>
      </c>
      <c r="J141" s="176">
        <v>7.3101000000000003</v>
      </c>
      <c r="K141" s="176">
        <v>14.4062</v>
      </c>
      <c r="L141" s="176">
        <v>23.3764</v>
      </c>
      <c r="M141" s="176">
        <v>21.9346</v>
      </c>
      <c r="N141" s="176">
        <v>16.369299999999999</v>
      </c>
      <c r="O141" s="176">
        <v>8.8306000000000004</v>
      </c>
      <c r="P141" s="176">
        <v>12.9175</v>
      </c>
      <c r="Q141" s="176">
        <v>12.103</v>
      </c>
      <c r="R141" s="176">
        <v>12.714399999999999</v>
      </c>
      <c r="S141" s="118"/>
    </row>
    <row r="142" spans="1:19" x14ac:dyDescent="0.3">
      <c r="A142" s="172" t="s">
        <v>552</v>
      </c>
      <c r="B142" s="172" t="s">
        <v>555</v>
      </c>
      <c r="C142" s="172">
        <v>100119</v>
      </c>
      <c r="D142" s="175">
        <v>44174</v>
      </c>
      <c r="E142" s="176">
        <v>213.12299999999999</v>
      </c>
      <c r="F142" s="176">
        <v>0.57950000000000002</v>
      </c>
      <c r="G142" s="176">
        <v>1.9186000000000001</v>
      </c>
      <c r="H142" s="176">
        <v>4.4454000000000002</v>
      </c>
      <c r="I142" s="176">
        <v>6.6974999999999998</v>
      </c>
      <c r="J142" s="176">
        <v>12.5176</v>
      </c>
      <c r="K142" s="176">
        <v>19.542000000000002</v>
      </c>
      <c r="L142" s="176">
        <v>26.308599999999998</v>
      </c>
      <c r="M142" s="176">
        <v>22.023</v>
      </c>
      <c r="N142" s="176">
        <v>8.1826000000000008</v>
      </c>
      <c r="O142" s="176">
        <v>4.8330000000000002</v>
      </c>
      <c r="P142" s="176">
        <v>11.1052</v>
      </c>
      <c r="Q142" s="176">
        <v>16.3019</v>
      </c>
      <c r="R142" s="176">
        <v>8.2589000000000006</v>
      </c>
      <c r="S142" s="118"/>
    </row>
    <row r="143" spans="1:19" x14ac:dyDescent="0.3">
      <c r="A143" s="172" t="s">
        <v>552</v>
      </c>
      <c r="B143" s="172" t="s">
        <v>556</v>
      </c>
      <c r="C143" s="172"/>
      <c r="D143" s="175">
        <v>44174</v>
      </c>
      <c r="E143" s="176">
        <v>223.84200000000001</v>
      </c>
      <c r="F143" s="176">
        <v>0.58140000000000003</v>
      </c>
      <c r="G143" s="176">
        <v>1.9266000000000001</v>
      </c>
      <c r="H143" s="176">
        <v>4.4565000000000001</v>
      </c>
      <c r="I143" s="176">
        <v>6.7205000000000004</v>
      </c>
      <c r="J143" s="176">
        <v>12.5671</v>
      </c>
      <c r="K143" s="176">
        <v>19.715699999999998</v>
      </c>
      <c r="L143" s="176">
        <v>26.6633</v>
      </c>
      <c r="M143" s="176">
        <v>22.549099999999999</v>
      </c>
      <c r="N143" s="176">
        <v>8.8191000000000006</v>
      </c>
      <c r="O143" s="176">
        <v>4.4702000000000002</v>
      </c>
      <c r="P143" s="176">
        <v>10.5486</v>
      </c>
      <c r="Q143" s="176">
        <v>12.3</v>
      </c>
      <c r="R143" s="176">
        <v>8.9483999999999995</v>
      </c>
      <c r="S143" s="118"/>
    </row>
    <row r="144" spans="1:19" x14ac:dyDescent="0.3">
      <c r="A144" s="172" t="s">
        <v>552</v>
      </c>
      <c r="B144" s="172" t="s">
        <v>557</v>
      </c>
      <c r="C144" s="172">
        <v>104685</v>
      </c>
      <c r="D144" s="175">
        <v>44174</v>
      </c>
      <c r="E144" s="176">
        <v>42.09</v>
      </c>
      <c r="F144" s="176">
        <v>0.30980000000000002</v>
      </c>
      <c r="G144" s="176">
        <v>0.98370000000000002</v>
      </c>
      <c r="H144" s="176">
        <v>1.8634999999999999</v>
      </c>
      <c r="I144" s="176">
        <v>3.2124000000000001</v>
      </c>
      <c r="J144" s="176">
        <v>5.1723999999999997</v>
      </c>
      <c r="K144" s="176">
        <v>11.2021</v>
      </c>
      <c r="L144" s="176">
        <v>21.296800000000001</v>
      </c>
      <c r="M144" s="176">
        <v>19.302700000000002</v>
      </c>
      <c r="N144" s="176">
        <v>12.1503</v>
      </c>
      <c r="O144" s="176">
        <v>8.1816999999999993</v>
      </c>
      <c r="P144" s="176">
        <v>10.4954</v>
      </c>
      <c r="Q144" s="176">
        <v>10.849299999999999</v>
      </c>
      <c r="R144" s="176">
        <v>11.7226</v>
      </c>
      <c r="S144" s="118"/>
    </row>
    <row r="145" spans="1:19" x14ac:dyDescent="0.3">
      <c r="A145" s="172" t="s">
        <v>552</v>
      </c>
      <c r="B145" s="172" t="s">
        <v>558</v>
      </c>
      <c r="C145" s="172">
        <v>120377</v>
      </c>
      <c r="D145" s="175">
        <v>44174</v>
      </c>
      <c r="E145" s="176">
        <v>45.62</v>
      </c>
      <c r="F145" s="176">
        <v>0.30780000000000002</v>
      </c>
      <c r="G145" s="176">
        <v>0.97389999999999999</v>
      </c>
      <c r="H145" s="176">
        <v>1.8757999999999999</v>
      </c>
      <c r="I145" s="176">
        <v>3.2360000000000002</v>
      </c>
      <c r="J145" s="176">
        <v>5.2122000000000002</v>
      </c>
      <c r="K145" s="176">
        <v>11.3498</v>
      </c>
      <c r="L145" s="176">
        <v>21.653300000000002</v>
      </c>
      <c r="M145" s="176">
        <v>19.831900000000001</v>
      </c>
      <c r="N145" s="176">
        <v>12.7812</v>
      </c>
      <c r="O145" s="176">
        <v>9.0416000000000007</v>
      </c>
      <c r="P145" s="176">
        <v>11.6402</v>
      </c>
      <c r="Q145" s="176">
        <v>12.993</v>
      </c>
      <c r="R145" s="176">
        <v>12.3766</v>
      </c>
      <c r="S145" s="118"/>
    </row>
    <row r="146" spans="1:19" x14ac:dyDescent="0.3">
      <c r="A146" s="172" t="s">
        <v>552</v>
      </c>
      <c r="B146" s="172" t="s">
        <v>559</v>
      </c>
      <c r="C146" s="172">
        <v>147789</v>
      </c>
      <c r="D146" s="175">
        <v>44174</v>
      </c>
      <c r="E146" s="176">
        <v>9.1882999999999999</v>
      </c>
      <c r="F146" s="176">
        <v>0.3155</v>
      </c>
      <c r="G146" s="176">
        <v>1.1938</v>
      </c>
      <c r="H146" s="176">
        <v>2.0571000000000002</v>
      </c>
      <c r="I146" s="176">
        <v>2.8119000000000001</v>
      </c>
      <c r="J146" s="176">
        <v>3.3601000000000001</v>
      </c>
      <c r="K146" s="176">
        <v>6.8730000000000002</v>
      </c>
      <c r="L146" s="176">
        <v>5.2412999999999998</v>
      </c>
      <c r="M146" s="176">
        <v>-1.0543</v>
      </c>
      <c r="N146" s="176"/>
      <c r="O146" s="176"/>
      <c r="P146" s="176"/>
      <c r="Q146" s="176">
        <v>-8.1170000000000009</v>
      </c>
      <c r="R146" s="176"/>
      <c r="S146" s="118"/>
    </row>
    <row r="147" spans="1:19" x14ac:dyDescent="0.3">
      <c r="A147" s="172" t="s">
        <v>552</v>
      </c>
      <c r="B147" s="172" t="s">
        <v>560</v>
      </c>
      <c r="C147" s="172">
        <v>147787</v>
      </c>
      <c r="D147" s="175">
        <v>44174</v>
      </c>
      <c r="E147" s="176">
        <v>9.0075000000000003</v>
      </c>
      <c r="F147" s="176">
        <v>0.30959999999999999</v>
      </c>
      <c r="G147" s="176">
        <v>1.1647000000000001</v>
      </c>
      <c r="H147" s="176">
        <v>2.016</v>
      </c>
      <c r="I147" s="176">
        <v>2.7292000000000001</v>
      </c>
      <c r="J147" s="176">
        <v>3.1821999999999999</v>
      </c>
      <c r="K147" s="176">
        <v>6.3170999999999999</v>
      </c>
      <c r="L147" s="176">
        <v>4.1402000000000001</v>
      </c>
      <c r="M147" s="176">
        <v>-2.6153</v>
      </c>
      <c r="N147" s="176"/>
      <c r="O147" s="176"/>
      <c r="P147" s="176"/>
      <c r="Q147" s="176">
        <v>-9.9250000000000007</v>
      </c>
      <c r="R147" s="176"/>
      <c r="S147" s="118"/>
    </row>
    <row r="148" spans="1:19" x14ac:dyDescent="0.3">
      <c r="A148" s="172" t="s">
        <v>552</v>
      </c>
      <c r="B148" s="172" t="s">
        <v>561</v>
      </c>
      <c r="C148" s="172">
        <v>144335</v>
      </c>
      <c r="D148" s="175">
        <v>44174</v>
      </c>
      <c r="E148" s="176">
        <v>12.898</v>
      </c>
      <c r="F148" s="176">
        <v>0.21759999999999999</v>
      </c>
      <c r="G148" s="176">
        <v>0.79710000000000003</v>
      </c>
      <c r="H148" s="176">
        <v>1.1924999999999999</v>
      </c>
      <c r="I148" s="176">
        <v>2.2433999999999998</v>
      </c>
      <c r="J148" s="176">
        <v>3.9994000000000001</v>
      </c>
      <c r="K148" s="176">
        <v>8.8346999999999998</v>
      </c>
      <c r="L148" s="176">
        <v>20.115500000000001</v>
      </c>
      <c r="M148" s="176">
        <v>19.547699999999999</v>
      </c>
      <c r="N148" s="176">
        <v>14.1416</v>
      </c>
      <c r="O148" s="176"/>
      <c r="P148" s="176"/>
      <c r="Q148" s="176">
        <v>11.4198</v>
      </c>
      <c r="R148" s="176">
        <v>13.862299999999999</v>
      </c>
      <c r="S148" s="118"/>
    </row>
    <row r="149" spans="1:19" x14ac:dyDescent="0.3">
      <c r="A149" s="172" t="s">
        <v>552</v>
      </c>
      <c r="B149" s="172" t="s">
        <v>562</v>
      </c>
      <c r="C149" s="172">
        <v>144333</v>
      </c>
      <c r="D149" s="175">
        <v>44174</v>
      </c>
      <c r="E149" s="176">
        <v>12.565</v>
      </c>
      <c r="F149" s="176">
        <v>0.21529999999999999</v>
      </c>
      <c r="G149" s="176">
        <v>0.77800000000000002</v>
      </c>
      <c r="H149" s="176">
        <v>1.1675</v>
      </c>
      <c r="I149" s="176">
        <v>2.1877</v>
      </c>
      <c r="J149" s="176">
        <v>3.8944999999999999</v>
      </c>
      <c r="K149" s="176">
        <v>8.4779</v>
      </c>
      <c r="L149" s="176">
        <v>19.3597</v>
      </c>
      <c r="M149" s="176">
        <v>18.437200000000001</v>
      </c>
      <c r="N149" s="176">
        <v>12.791700000000001</v>
      </c>
      <c r="O149" s="176"/>
      <c r="P149" s="176"/>
      <c r="Q149" s="176">
        <v>10.1883</v>
      </c>
      <c r="R149" s="176">
        <v>12.637499999999999</v>
      </c>
      <c r="S149" s="118"/>
    </row>
    <row r="150" spans="1:19" x14ac:dyDescent="0.3">
      <c r="A150" s="172" t="s">
        <v>552</v>
      </c>
      <c r="B150" s="172" t="s">
        <v>563</v>
      </c>
      <c r="C150" s="172">
        <v>119298</v>
      </c>
      <c r="D150" s="175">
        <v>44174</v>
      </c>
      <c r="E150" s="176">
        <v>30.673999999999999</v>
      </c>
      <c r="F150" s="176">
        <v>0.26150000000000001</v>
      </c>
      <c r="G150" s="176">
        <v>0.68600000000000005</v>
      </c>
      <c r="H150" s="176">
        <v>1.0508999999999999</v>
      </c>
      <c r="I150" s="176">
        <v>1.8258000000000001</v>
      </c>
      <c r="J150" s="176">
        <v>2.7984</v>
      </c>
      <c r="K150" s="176">
        <v>5.9806999999999997</v>
      </c>
      <c r="L150" s="176">
        <v>14.1698</v>
      </c>
      <c r="M150" s="176">
        <v>17.750499999999999</v>
      </c>
      <c r="N150" s="176">
        <v>13.902699999999999</v>
      </c>
      <c r="O150" s="176">
        <v>9.0088000000000008</v>
      </c>
      <c r="P150" s="176">
        <v>9.0861000000000001</v>
      </c>
      <c r="Q150" s="176">
        <v>12.5098</v>
      </c>
      <c r="R150" s="176">
        <v>11.2349</v>
      </c>
      <c r="S150" s="118" t="s">
        <v>1877</v>
      </c>
    </row>
    <row r="151" spans="1:19" x14ac:dyDescent="0.3">
      <c r="A151" s="172" t="s">
        <v>552</v>
      </c>
      <c r="B151" s="172" t="s">
        <v>564</v>
      </c>
      <c r="C151" s="172">
        <v>118194</v>
      </c>
      <c r="D151" s="175">
        <v>44174</v>
      </c>
      <c r="E151" s="176">
        <v>28.167999999999999</v>
      </c>
      <c r="F151" s="176">
        <v>0.25979999999999998</v>
      </c>
      <c r="G151" s="176">
        <v>0.66830000000000001</v>
      </c>
      <c r="H151" s="176">
        <v>1.0294000000000001</v>
      </c>
      <c r="I151" s="176">
        <v>1.774</v>
      </c>
      <c r="J151" s="176">
        <v>2.6867000000000001</v>
      </c>
      <c r="K151" s="176">
        <v>5.6287000000000003</v>
      </c>
      <c r="L151" s="176">
        <v>13.4297</v>
      </c>
      <c r="M151" s="176">
        <v>16.603899999999999</v>
      </c>
      <c r="N151" s="176">
        <v>12.4247</v>
      </c>
      <c r="O151" s="176">
        <v>7.7283999999999997</v>
      </c>
      <c r="P151" s="176">
        <v>7.7846000000000002</v>
      </c>
      <c r="Q151" s="176">
        <v>11.0936</v>
      </c>
      <c r="R151" s="176">
        <v>9.8638999999999992</v>
      </c>
      <c r="S151" s="118" t="s">
        <v>1877</v>
      </c>
    </row>
    <row r="152" spans="1:19" x14ac:dyDescent="0.3">
      <c r="A152" s="172" t="s">
        <v>552</v>
      </c>
      <c r="B152" s="172" t="s">
        <v>565</v>
      </c>
      <c r="C152" s="172">
        <v>102846</v>
      </c>
      <c r="D152" s="175">
        <v>44174</v>
      </c>
      <c r="E152" s="176">
        <v>102.69880000000001</v>
      </c>
      <c r="F152" s="176">
        <v>0.42209999999999998</v>
      </c>
      <c r="G152" s="176">
        <v>1.0896999999999999</v>
      </c>
      <c r="H152" s="176">
        <v>1.6800999999999999</v>
      </c>
      <c r="I152" s="176">
        <v>3.4377</v>
      </c>
      <c r="J152" s="176">
        <v>5.8272000000000004</v>
      </c>
      <c r="K152" s="176">
        <v>10.553000000000001</v>
      </c>
      <c r="L152" s="176">
        <v>19.548200000000001</v>
      </c>
      <c r="M152" s="176">
        <v>14.6393</v>
      </c>
      <c r="N152" s="176">
        <v>10.378399999999999</v>
      </c>
      <c r="O152" s="176">
        <v>6.7050999999999998</v>
      </c>
      <c r="P152" s="176">
        <v>10.307700000000001</v>
      </c>
      <c r="Q152" s="176">
        <v>15.590199999999999</v>
      </c>
      <c r="R152" s="176">
        <v>9.4840999999999998</v>
      </c>
      <c r="S152" s="118" t="s">
        <v>1871</v>
      </c>
    </row>
    <row r="153" spans="1:19" x14ac:dyDescent="0.3">
      <c r="A153" s="172" t="s">
        <v>552</v>
      </c>
      <c r="B153" s="172" t="s">
        <v>566</v>
      </c>
      <c r="C153" s="172">
        <v>118736</v>
      </c>
      <c r="D153" s="175">
        <v>44174</v>
      </c>
      <c r="E153" s="176">
        <v>109.6217</v>
      </c>
      <c r="F153" s="176">
        <v>0.42609999999999998</v>
      </c>
      <c r="G153" s="176">
        <v>1.1095999999999999</v>
      </c>
      <c r="H153" s="176">
        <v>1.7089000000000001</v>
      </c>
      <c r="I153" s="176">
        <v>3.4954999999999998</v>
      </c>
      <c r="J153" s="176">
        <v>5.9508999999999999</v>
      </c>
      <c r="K153" s="176">
        <v>10.9328</v>
      </c>
      <c r="L153" s="176">
        <v>20.363800000000001</v>
      </c>
      <c r="M153" s="176">
        <v>15.8253</v>
      </c>
      <c r="N153" s="176">
        <v>11.958299999999999</v>
      </c>
      <c r="O153" s="176">
        <v>8.0165000000000006</v>
      </c>
      <c r="P153" s="176">
        <v>11.385400000000001</v>
      </c>
      <c r="Q153" s="176">
        <v>11.861499999999999</v>
      </c>
      <c r="R153" s="176">
        <v>10.931100000000001</v>
      </c>
      <c r="S153" s="118" t="s">
        <v>1871</v>
      </c>
    </row>
    <row r="154" spans="1:19" x14ac:dyDescent="0.3">
      <c r="A154" s="172" t="s">
        <v>552</v>
      </c>
      <c r="B154" s="172" t="s">
        <v>567</v>
      </c>
      <c r="C154" s="172">
        <v>148026</v>
      </c>
      <c r="D154" s="175">
        <v>44174</v>
      </c>
      <c r="E154" s="176">
        <v>12.7173</v>
      </c>
      <c r="F154" s="176">
        <v>0.3211</v>
      </c>
      <c r="G154" s="176">
        <v>1.0190999999999999</v>
      </c>
      <c r="H154" s="176">
        <v>1.5109999999999999</v>
      </c>
      <c r="I154" s="176">
        <v>3.0609000000000002</v>
      </c>
      <c r="J154" s="176">
        <v>4.9402999999999997</v>
      </c>
      <c r="K154" s="176">
        <v>11.336499999999999</v>
      </c>
      <c r="L154" s="176">
        <v>19.548200000000001</v>
      </c>
      <c r="M154" s="176">
        <v>27.143799999999999</v>
      </c>
      <c r="N154" s="176"/>
      <c r="O154" s="176"/>
      <c r="P154" s="176"/>
      <c r="Q154" s="176">
        <v>27.172999999999998</v>
      </c>
      <c r="R154" s="176"/>
      <c r="S154" s="118"/>
    </row>
    <row r="155" spans="1:19" x14ac:dyDescent="0.3">
      <c r="A155" s="172" t="s">
        <v>552</v>
      </c>
      <c r="B155" s="172" t="s">
        <v>568</v>
      </c>
      <c r="C155" s="172">
        <v>148024</v>
      </c>
      <c r="D155" s="175">
        <v>44174</v>
      </c>
      <c r="E155" s="176">
        <v>12.5311</v>
      </c>
      <c r="F155" s="176">
        <v>0.31540000000000001</v>
      </c>
      <c r="G155" s="176">
        <v>0.9929</v>
      </c>
      <c r="H155" s="176">
        <v>1.4738</v>
      </c>
      <c r="I155" s="176">
        <v>2.9849000000000001</v>
      </c>
      <c r="J155" s="176">
        <v>4.7732999999999999</v>
      </c>
      <c r="K155" s="176">
        <v>10.804500000000001</v>
      </c>
      <c r="L155" s="176">
        <v>18.389900000000001</v>
      </c>
      <c r="M155" s="176">
        <v>25.307200000000002</v>
      </c>
      <c r="N155" s="176"/>
      <c r="O155" s="176"/>
      <c r="P155" s="176"/>
      <c r="Q155" s="176">
        <v>25.311</v>
      </c>
      <c r="R155" s="176"/>
      <c r="S155" s="118"/>
    </row>
    <row r="156" spans="1:19" x14ac:dyDescent="0.3">
      <c r="A156" s="172" t="s">
        <v>552</v>
      </c>
      <c r="B156" s="172" t="s">
        <v>569</v>
      </c>
      <c r="C156" s="172">
        <v>146010</v>
      </c>
      <c r="D156" s="175">
        <v>44174</v>
      </c>
      <c r="E156" s="176">
        <v>12.698399999999999</v>
      </c>
      <c r="F156" s="176">
        <v>0.32869999999999999</v>
      </c>
      <c r="G156" s="176">
        <v>0.85299999999999998</v>
      </c>
      <c r="H156" s="176">
        <v>1.4362999999999999</v>
      </c>
      <c r="I156" s="176">
        <v>3.2953000000000001</v>
      </c>
      <c r="J156" s="176">
        <v>4.8578999999999999</v>
      </c>
      <c r="K156" s="176">
        <v>10.236800000000001</v>
      </c>
      <c r="L156" s="176">
        <v>18.3857</v>
      </c>
      <c r="M156" s="176">
        <v>20.873799999999999</v>
      </c>
      <c r="N156" s="176">
        <v>16.362400000000001</v>
      </c>
      <c r="O156" s="176"/>
      <c r="P156" s="176"/>
      <c r="Q156" s="176">
        <v>13.659800000000001</v>
      </c>
      <c r="R156" s="176"/>
      <c r="S156" s="118" t="s">
        <v>1871</v>
      </c>
    </row>
    <row r="157" spans="1:19" x14ac:dyDescent="0.3">
      <c r="A157" s="172" t="s">
        <v>552</v>
      </c>
      <c r="B157" s="172" t="s">
        <v>570</v>
      </c>
      <c r="C157" s="172">
        <v>146007</v>
      </c>
      <c r="D157" s="175">
        <v>44174</v>
      </c>
      <c r="E157" s="176">
        <v>12.275700000000001</v>
      </c>
      <c r="F157" s="176">
        <v>0.3236</v>
      </c>
      <c r="G157" s="176">
        <v>0.82540000000000002</v>
      </c>
      <c r="H157" s="176">
        <v>1.3968</v>
      </c>
      <c r="I157" s="176">
        <v>3.2065999999999999</v>
      </c>
      <c r="J157" s="176">
        <v>4.6656000000000004</v>
      </c>
      <c r="K157" s="176">
        <v>9.7652000000000001</v>
      </c>
      <c r="L157" s="176">
        <v>17.394400000000001</v>
      </c>
      <c r="M157" s="176">
        <v>19.340299999999999</v>
      </c>
      <c r="N157" s="176">
        <v>14.3574</v>
      </c>
      <c r="O157" s="176"/>
      <c r="P157" s="176"/>
      <c r="Q157" s="176">
        <v>11.616099999999999</v>
      </c>
      <c r="R157" s="176"/>
      <c r="S157" s="118" t="s">
        <v>1871</v>
      </c>
    </row>
    <row r="158" spans="1:19" x14ac:dyDescent="0.3">
      <c r="A158" s="172" t="s">
        <v>552</v>
      </c>
      <c r="B158" s="172" t="s">
        <v>571</v>
      </c>
      <c r="C158" s="172">
        <v>142038</v>
      </c>
      <c r="D158" s="175">
        <v>44174</v>
      </c>
      <c r="E158" s="176">
        <v>13.75</v>
      </c>
      <c r="F158" s="176">
        <v>0.51170000000000004</v>
      </c>
      <c r="G158" s="176">
        <v>1.0286999999999999</v>
      </c>
      <c r="H158" s="176">
        <v>1.5509999999999999</v>
      </c>
      <c r="I158" s="176">
        <v>2.8422000000000001</v>
      </c>
      <c r="J158" s="176">
        <v>4.4039000000000001</v>
      </c>
      <c r="K158" s="176">
        <v>12.244899999999999</v>
      </c>
      <c r="L158" s="176">
        <v>24.5471</v>
      </c>
      <c r="M158" s="176">
        <v>28.7453</v>
      </c>
      <c r="N158" s="176">
        <v>21.789200000000001</v>
      </c>
      <c r="O158" s="176"/>
      <c r="P158" s="176"/>
      <c r="Q158" s="176">
        <v>11.4076</v>
      </c>
      <c r="R158" s="176">
        <v>16.034199999999998</v>
      </c>
      <c r="S158" s="118" t="s">
        <v>1878</v>
      </c>
    </row>
    <row r="159" spans="1:19" x14ac:dyDescent="0.3">
      <c r="A159" s="172" t="s">
        <v>552</v>
      </c>
      <c r="B159" s="172" t="s">
        <v>572</v>
      </c>
      <c r="C159" s="172">
        <v>142035</v>
      </c>
      <c r="D159" s="175">
        <v>44174</v>
      </c>
      <c r="E159" s="176">
        <v>13.48</v>
      </c>
      <c r="F159" s="176">
        <v>0.4471</v>
      </c>
      <c r="G159" s="176">
        <v>1.0495000000000001</v>
      </c>
      <c r="H159" s="176">
        <v>1.506</v>
      </c>
      <c r="I159" s="176">
        <v>2.8222999999999998</v>
      </c>
      <c r="J159" s="176">
        <v>4.3343999999999996</v>
      </c>
      <c r="K159" s="176">
        <v>12.0532</v>
      </c>
      <c r="L159" s="176">
        <v>24.010999999999999</v>
      </c>
      <c r="M159" s="176">
        <v>28.0152</v>
      </c>
      <c r="N159" s="176">
        <v>20.896899999999999</v>
      </c>
      <c r="O159" s="176"/>
      <c r="P159" s="176"/>
      <c r="Q159" s="176">
        <v>10.6607</v>
      </c>
      <c r="R159" s="176">
        <v>15.288600000000001</v>
      </c>
      <c r="S159" s="118" t="s">
        <v>1878</v>
      </c>
    </row>
    <row r="160" spans="1:19" x14ac:dyDescent="0.3">
      <c r="A160" s="177" t="s">
        <v>27</v>
      </c>
      <c r="B160" s="172"/>
      <c r="C160" s="172"/>
      <c r="D160" s="172"/>
      <c r="E160" s="172"/>
      <c r="F160" s="178">
        <v>0.35484500000000002</v>
      </c>
      <c r="G160" s="178">
        <v>1.02908</v>
      </c>
      <c r="H160" s="178">
        <v>1.7922550000000002</v>
      </c>
      <c r="I160" s="178">
        <v>3.2069800000000002</v>
      </c>
      <c r="J160" s="178">
        <v>5.4837350000000011</v>
      </c>
      <c r="K160" s="178">
        <v>11.017854999999999</v>
      </c>
      <c r="L160" s="178">
        <v>19.031475000000004</v>
      </c>
      <c r="M160" s="178">
        <v>18.756235</v>
      </c>
      <c r="N160" s="178">
        <v>13.901750000000002</v>
      </c>
      <c r="O160" s="178">
        <v>7.4457799999999992</v>
      </c>
      <c r="P160" s="178">
        <v>10.70767</v>
      </c>
      <c r="Q160" s="178">
        <v>11.416684999999998</v>
      </c>
      <c r="R160" s="178">
        <v>11.776921428571429</v>
      </c>
      <c r="S160" s="118"/>
    </row>
    <row r="161" spans="1:19" x14ac:dyDescent="0.3">
      <c r="A161" s="177" t="s">
        <v>408</v>
      </c>
      <c r="B161" s="172"/>
      <c r="C161" s="172"/>
      <c r="D161" s="172"/>
      <c r="E161" s="172"/>
      <c r="F161" s="178">
        <v>0.31950000000000001</v>
      </c>
      <c r="G161" s="178">
        <v>0.98829999999999996</v>
      </c>
      <c r="H161" s="178">
        <v>1.5085</v>
      </c>
      <c r="I161" s="178">
        <v>2.9135499999999999</v>
      </c>
      <c r="J161" s="178">
        <v>4.8155999999999999</v>
      </c>
      <c r="K161" s="178">
        <v>10.868650000000001</v>
      </c>
      <c r="L161" s="178">
        <v>19.831850000000003</v>
      </c>
      <c r="M161" s="178">
        <v>19.689799999999998</v>
      </c>
      <c r="N161" s="178">
        <v>13.347200000000001</v>
      </c>
      <c r="O161" s="178">
        <v>7.8724500000000006</v>
      </c>
      <c r="P161" s="178">
        <v>10.8269</v>
      </c>
      <c r="Q161" s="178">
        <v>11.738799999999999</v>
      </c>
      <c r="R161" s="178">
        <v>11.620999999999999</v>
      </c>
      <c r="S161" s="118"/>
    </row>
    <row r="162" spans="1:19" x14ac:dyDescent="0.3">
      <c r="A162" s="121"/>
      <c r="B162" s="121"/>
      <c r="C162" s="121"/>
      <c r="D162" s="122"/>
      <c r="E162" s="123"/>
      <c r="F162" s="123"/>
      <c r="G162" s="123"/>
      <c r="H162" s="123"/>
      <c r="I162" s="123"/>
      <c r="J162" s="123"/>
      <c r="K162" s="123"/>
      <c r="L162" s="123"/>
      <c r="M162" s="123"/>
      <c r="N162" s="123"/>
      <c r="O162" s="123"/>
      <c r="P162" s="123"/>
      <c r="Q162" s="123"/>
      <c r="R162" s="123"/>
      <c r="S162" s="118"/>
    </row>
    <row r="163" spans="1:19" x14ac:dyDescent="0.3">
      <c r="A163" s="174" t="s">
        <v>573</v>
      </c>
      <c r="B163" s="174"/>
      <c r="C163" s="174"/>
      <c r="D163" s="174"/>
      <c r="E163" s="174"/>
      <c r="F163" s="174"/>
      <c r="G163" s="174"/>
      <c r="H163" s="174"/>
      <c r="I163" s="174"/>
      <c r="J163" s="174"/>
      <c r="K163" s="174"/>
      <c r="L163" s="174"/>
      <c r="M163" s="174"/>
      <c r="N163" s="174"/>
      <c r="O163" s="174"/>
      <c r="P163" s="174"/>
      <c r="Q163" s="174"/>
      <c r="R163" s="174"/>
      <c r="S163" s="120"/>
    </row>
    <row r="164" spans="1:19" x14ac:dyDescent="0.3">
      <c r="A164" s="172" t="s">
        <v>574</v>
      </c>
      <c r="B164" s="172" t="s">
        <v>575</v>
      </c>
      <c r="C164" s="172">
        <v>108273</v>
      </c>
      <c r="D164" s="175">
        <v>44174</v>
      </c>
      <c r="E164" s="176">
        <v>282.66829999999999</v>
      </c>
      <c r="F164" s="176">
        <v>-8.6882000000000001</v>
      </c>
      <c r="G164" s="176">
        <v>-0.1265</v>
      </c>
      <c r="H164" s="176">
        <v>5.9965000000000002</v>
      </c>
      <c r="I164" s="176">
        <v>3.1027</v>
      </c>
      <c r="J164" s="176">
        <v>7.7492999999999999</v>
      </c>
      <c r="K164" s="176">
        <v>10.194599999999999</v>
      </c>
      <c r="L164" s="176">
        <v>10.776199999999999</v>
      </c>
      <c r="M164" s="176">
        <v>10.492900000000001</v>
      </c>
      <c r="N164" s="176">
        <v>10.969200000000001</v>
      </c>
      <c r="O164" s="176">
        <v>8.9564000000000004</v>
      </c>
      <c r="P164" s="176">
        <v>9.0639000000000003</v>
      </c>
      <c r="Q164" s="176">
        <v>8.5856999999999992</v>
      </c>
      <c r="R164" s="176">
        <v>10.530900000000001</v>
      </c>
      <c r="S164" s="118"/>
    </row>
    <row r="165" spans="1:19" x14ac:dyDescent="0.3">
      <c r="A165" s="172" t="s">
        <v>574</v>
      </c>
      <c r="B165" s="172" t="s">
        <v>576</v>
      </c>
      <c r="C165" s="172">
        <v>119550</v>
      </c>
      <c r="D165" s="175">
        <v>44174</v>
      </c>
      <c r="E165" s="176">
        <v>288.83999999999997</v>
      </c>
      <c r="F165" s="176">
        <v>-8.3635999999999999</v>
      </c>
      <c r="G165" s="176">
        <v>0.20219999999999999</v>
      </c>
      <c r="H165" s="176">
        <v>6.3259999999999996</v>
      </c>
      <c r="I165" s="176">
        <v>3.4327000000000001</v>
      </c>
      <c r="J165" s="176">
        <v>8.0815000000000001</v>
      </c>
      <c r="K165" s="176">
        <v>10.533099999999999</v>
      </c>
      <c r="L165" s="176">
        <v>11.141999999999999</v>
      </c>
      <c r="M165" s="176">
        <v>10.857699999999999</v>
      </c>
      <c r="N165" s="176">
        <v>11.335800000000001</v>
      </c>
      <c r="O165" s="176">
        <v>9.2865000000000002</v>
      </c>
      <c r="P165" s="176">
        <v>9.4013000000000009</v>
      </c>
      <c r="Q165" s="176">
        <v>9.8001000000000005</v>
      </c>
      <c r="R165" s="176">
        <v>10.8772</v>
      </c>
      <c r="S165" s="118"/>
    </row>
    <row r="166" spans="1:19" x14ac:dyDescent="0.3">
      <c r="A166" s="172" t="s">
        <v>574</v>
      </c>
      <c r="B166" s="172" t="s">
        <v>577</v>
      </c>
      <c r="C166" s="172">
        <v>120438</v>
      </c>
      <c r="D166" s="175">
        <v>44174</v>
      </c>
      <c r="E166" s="176">
        <v>2083.6464000000001</v>
      </c>
      <c r="F166" s="176">
        <v>-0.53600000000000003</v>
      </c>
      <c r="G166" s="176">
        <v>2.5373999999999999</v>
      </c>
      <c r="H166" s="176">
        <v>6.0012999999999996</v>
      </c>
      <c r="I166" s="176">
        <v>3.1707000000000001</v>
      </c>
      <c r="J166" s="176">
        <v>7.6863999999999999</v>
      </c>
      <c r="K166" s="176">
        <v>8.4472000000000005</v>
      </c>
      <c r="L166" s="176">
        <v>9.5067000000000004</v>
      </c>
      <c r="M166" s="176">
        <v>10.1546</v>
      </c>
      <c r="N166" s="176">
        <v>10.000299999999999</v>
      </c>
      <c r="O166" s="176">
        <v>9.5363000000000007</v>
      </c>
      <c r="P166" s="176">
        <v>8.9434000000000005</v>
      </c>
      <c r="Q166" s="176">
        <v>8.9750999999999994</v>
      </c>
      <c r="R166" s="176">
        <v>10.6038</v>
      </c>
      <c r="S166" s="118"/>
    </row>
    <row r="167" spans="1:19" x14ac:dyDescent="0.3">
      <c r="A167" s="172" t="s">
        <v>574</v>
      </c>
      <c r="B167" s="172" t="s">
        <v>578</v>
      </c>
      <c r="C167" s="172">
        <v>117446</v>
      </c>
      <c r="D167" s="175">
        <v>44174</v>
      </c>
      <c r="E167" s="176">
        <v>2047.4648</v>
      </c>
      <c r="F167" s="176">
        <v>-0.84499999999999997</v>
      </c>
      <c r="G167" s="176">
        <v>2.2275999999999998</v>
      </c>
      <c r="H167" s="176">
        <v>5.6909999999999998</v>
      </c>
      <c r="I167" s="176">
        <v>2.8603999999999998</v>
      </c>
      <c r="J167" s="176">
        <v>7.3746</v>
      </c>
      <c r="K167" s="176">
        <v>8.1308000000000007</v>
      </c>
      <c r="L167" s="176">
        <v>9.1821999999999999</v>
      </c>
      <c r="M167" s="176">
        <v>9.8246000000000002</v>
      </c>
      <c r="N167" s="176">
        <v>9.6653000000000002</v>
      </c>
      <c r="O167" s="176">
        <v>9.2184000000000008</v>
      </c>
      <c r="P167" s="176">
        <v>8.6788000000000007</v>
      </c>
      <c r="Q167" s="176">
        <v>8.7858999999999998</v>
      </c>
      <c r="R167" s="176">
        <v>10.2829</v>
      </c>
      <c r="S167" s="118"/>
    </row>
    <row r="168" spans="1:19" x14ac:dyDescent="0.3">
      <c r="A168" s="172" t="s">
        <v>574</v>
      </c>
      <c r="B168" s="172" t="s">
        <v>579</v>
      </c>
      <c r="C168" s="172">
        <v>124175</v>
      </c>
      <c r="D168" s="175">
        <v>44174</v>
      </c>
      <c r="E168" s="176">
        <v>19.1067</v>
      </c>
      <c r="F168" s="176">
        <v>-1.7192000000000001</v>
      </c>
      <c r="G168" s="176">
        <v>0.15279999999999999</v>
      </c>
      <c r="H168" s="176">
        <v>8.3369</v>
      </c>
      <c r="I168" s="176">
        <v>2.2806999999999999</v>
      </c>
      <c r="J168" s="176">
        <v>8.5478000000000005</v>
      </c>
      <c r="K168" s="176">
        <v>10.347099999999999</v>
      </c>
      <c r="L168" s="176">
        <v>9.3686000000000007</v>
      </c>
      <c r="M168" s="176">
        <v>10.8933</v>
      </c>
      <c r="N168" s="176">
        <v>11.213800000000001</v>
      </c>
      <c r="O168" s="176">
        <v>9.1382999999999992</v>
      </c>
      <c r="P168" s="176">
        <v>8.9697999999999993</v>
      </c>
      <c r="Q168" s="176">
        <v>9.3533000000000008</v>
      </c>
      <c r="R168" s="176">
        <v>10.9541</v>
      </c>
      <c r="S168" s="118"/>
    </row>
    <row r="169" spans="1:19" x14ac:dyDescent="0.3">
      <c r="A169" s="172" t="s">
        <v>574</v>
      </c>
      <c r="B169" s="172" t="s">
        <v>580</v>
      </c>
      <c r="C169" s="172">
        <v>124172</v>
      </c>
      <c r="D169" s="175">
        <v>44174</v>
      </c>
      <c r="E169" s="176">
        <v>18.673400000000001</v>
      </c>
      <c r="F169" s="176">
        <v>-2.15</v>
      </c>
      <c r="G169" s="176">
        <v>-0.1173</v>
      </c>
      <c r="H169" s="176">
        <v>8.0543999999999993</v>
      </c>
      <c r="I169" s="176">
        <v>2.0121000000000002</v>
      </c>
      <c r="J169" s="176">
        <v>8.3048999999999999</v>
      </c>
      <c r="K169" s="176">
        <v>10.1121</v>
      </c>
      <c r="L169" s="176">
        <v>9.1152999999999995</v>
      </c>
      <c r="M169" s="176">
        <v>10.623900000000001</v>
      </c>
      <c r="N169" s="176">
        <v>10.925800000000001</v>
      </c>
      <c r="O169" s="176">
        <v>8.8216000000000001</v>
      </c>
      <c r="P169" s="176">
        <v>8.6408000000000005</v>
      </c>
      <c r="Q169" s="176">
        <v>9.0074000000000005</v>
      </c>
      <c r="R169" s="176">
        <v>10.619300000000001</v>
      </c>
      <c r="S169" s="118"/>
    </row>
    <row r="170" spans="1:19" x14ac:dyDescent="0.3">
      <c r="A170" s="172" t="s">
        <v>574</v>
      </c>
      <c r="B170" s="172" t="s">
        <v>581</v>
      </c>
      <c r="C170" s="172">
        <v>140286</v>
      </c>
      <c r="D170" s="175">
        <v>44174</v>
      </c>
      <c r="E170" s="176">
        <v>19.377600000000001</v>
      </c>
      <c r="F170" s="176">
        <v>-15.4391</v>
      </c>
      <c r="G170" s="176">
        <v>-7.2259000000000002</v>
      </c>
      <c r="H170" s="176">
        <v>-0.13450000000000001</v>
      </c>
      <c r="I170" s="176">
        <v>1.2249000000000001</v>
      </c>
      <c r="J170" s="176">
        <v>2.8950999999999998</v>
      </c>
      <c r="K170" s="176">
        <v>9.2954000000000008</v>
      </c>
      <c r="L170" s="176">
        <v>10.4465</v>
      </c>
      <c r="M170" s="176">
        <v>10.5641</v>
      </c>
      <c r="N170" s="176">
        <v>13.738099999999999</v>
      </c>
      <c r="O170" s="176">
        <v>10.571300000000001</v>
      </c>
      <c r="P170" s="176">
        <v>9.3702000000000005</v>
      </c>
      <c r="Q170" s="176">
        <v>9.5623000000000005</v>
      </c>
      <c r="R170" s="176">
        <v>13.2752</v>
      </c>
      <c r="S170" s="118"/>
    </row>
    <row r="171" spans="1:19" x14ac:dyDescent="0.3">
      <c r="A171" s="172" t="s">
        <v>574</v>
      </c>
      <c r="B171" s="172" t="s">
        <v>582</v>
      </c>
      <c r="C171" s="172">
        <v>140283</v>
      </c>
      <c r="D171" s="175">
        <v>44174</v>
      </c>
      <c r="E171" s="176">
        <v>18.972999999999999</v>
      </c>
      <c r="F171" s="176">
        <v>-15.576000000000001</v>
      </c>
      <c r="G171" s="176">
        <v>-7.5335000000000001</v>
      </c>
      <c r="H171" s="176">
        <v>-0.4672</v>
      </c>
      <c r="I171" s="176">
        <v>0.87970000000000004</v>
      </c>
      <c r="J171" s="176">
        <v>2.5447000000000002</v>
      </c>
      <c r="K171" s="176">
        <v>8.9364000000000008</v>
      </c>
      <c r="L171" s="176">
        <v>10.0762</v>
      </c>
      <c r="M171" s="176">
        <v>10.1845</v>
      </c>
      <c r="N171" s="176">
        <v>13.337300000000001</v>
      </c>
      <c r="O171" s="176">
        <v>10.2575</v>
      </c>
      <c r="P171" s="176">
        <v>9.0536999999999992</v>
      </c>
      <c r="Q171" s="176">
        <v>9.2437000000000005</v>
      </c>
      <c r="R171" s="176">
        <v>12.928900000000001</v>
      </c>
      <c r="S171" s="118"/>
    </row>
    <row r="172" spans="1:19" x14ac:dyDescent="0.3">
      <c r="A172" s="172" t="s">
        <v>574</v>
      </c>
      <c r="B172" s="172" t="s">
        <v>583</v>
      </c>
      <c r="C172" s="172">
        <v>129006</v>
      </c>
      <c r="D172" s="175">
        <v>44174</v>
      </c>
      <c r="E172" s="176">
        <v>17.4114</v>
      </c>
      <c r="F172" s="176">
        <v>-0.62890000000000001</v>
      </c>
      <c r="G172" s="176">
        <v>1.8032999999999999</v>
      </c>
      <c r="H172" s="176">
        <v>6.2666000000000004</v>
      </c>
      <c r="I172" s="176">
        <v>3.6587000000000001</v>
      </c>
      <c r="J172" s="176">
        <v>6.3639999999999999</v>
      </c>
      <c r="K172" s="176">
        <v>8.5162999999999993</v>
      </c>
      <c r="L172" s="176">
        <v>8.4778000000000002</v>
      </c>
      <c r="M172" s="176">
        <v>7.4715999999999996</v>
      </c>
      <c r="N172" s="176">
        <v>9.4727999999999994</v>
      </c>
      <c r="O172" s="176">
        <v>8.8582999999999998</v>
      </c>
      <c r="P172" s="176">
        <v>8.6524999999999999</v>
      </c>
      <c r="Q172" s="176">
        <v>8.7236999999999991</v>
      </c>
      <c r="R172" s="176">
        <v>10.479799999999999</v>
      </c>
      <c r="S172" s="118"/>
    </row>
    <row r="173" spans="1:19" x14ac:dyDescent="0.3">
      <c r="A173" s="172" t="s">
        <v>574</v>
      </c>
      <c r="B173" s="172" t="s">
        <v>584</v>
      </c>
      <c r="C173" s="172">
        <v>129008</v>
      </c>
      <c r="D173" s="175">
        <v>44174</v>
      </c>
      <c r="E173" s="176">
        <v>17.915099999999999</v>
      </c>
      <c r="F173" s="176">
        <v>-0.40749999999999997</v>
      </c>
      <c r="G173" s="176">
        <v>2.0787</v>
      </c>
      <c r="H173" s="176">
        <v>6.5861999999999998</v>
      </c>
      <c r="I173" s="176">
        <v>3.9790000000000001</v>
      </c>
      <c r="J173" s="176">
        <v>6.6783000000000001</v>
      </c>
      <c r="K173" s="176">
        <v>8.8323999999999998</v>
      </c>
      <c r="L173" s="176">
        <v>8.8057999999999996</v>
      </c>
      <c r="M173" s="176">
        <v>7.8175999999999997</v>
      </c>
      <c r="N173" s="176">
        <v>9.8216999999999999</v>
      </c>
      <c r="O173" s="176">
        <v>9.2410999999999994</v>
      </c>
      <c r="P173" s="176">
        <v>9.0664999999999996</v>
      </c>
      <c r="Q173" s="176">
        <v>9.1922999999999995</v>
      </c>
      <c r="R173" s="176">
        <v>10.843299999999999</v>
      </c>
      <c r="S173" s="118"/>
    </row>
    <row r="174" spans="1:19" x14ac:dyDescent="0.3">
      <c r="A174" s="172" t="s">
        <v>574</v>
      </c>
      <c r="B174" s="172" t="s">
        <v>585</v>
      </c>
      <c r="C174" s="172">
        <v>128629</v>
      </c>
      <c r="D174" s="175">
        <v>44174</v>
      </c>
      <c r="E174" s="176">
        <v>18.159700000000001</v>
      </c>
      <c r="F174" s="176">
        <v>-1.8089</v>
      </c>
      <c r="G174" s="176">
        <v>2.5735999999999999</v>
      </c>
      <c r="H174" s="176">
        <v>7.6778000000000004</v>
      </c>
      <c r="I174" s="176">
        <v>6.1881000000000004</v>
      </c>
      <c r="J174" s="176">
        <v>8.7794000000000008</v>
      </c>
      <c r="K174" s="176">
        <v>10.2522</v>
      </c>
      <c r="L174" s="176">
        <v>11.526199999999999</v>
      </c>
      <c r="M174" s="176">
        <v>10.9184</v>
      </c>
      <c r="N174" s="176">
        <v>11.1196</v>
      </c>
      <c r="O174" s="176">
        <v>9.0593000000000004</v>
      </c>
      <c r="P174" s="176">
        <v>9.1800999999999995</v>
      </c>
      <c r="Q174" s="176">
        <v>9.2954000000000008</v>
      </c>
      <c r="R174" s="176">
        <v>11.0116</v>
      </c>
      <c r="S174" s="118"/>
    </row>
    <row r="175" spans="1:19" x14ac:dyDescent="0.3">
      <c r="A175" s="172" t="s">
        <v>574</v>
      </c>
      <c r="B175" s="172" t="s">
        <v>586</v>
      </c>
      <c r="C175" s="172">
        <v>128628</v>
      </c>
      <c r="D175" s="175">
        <v>44174</v>
      </c>
      <c r="E175" s="176">
        <v>17.774799999999999</v>
      </c>
      <c r="F175" s="176">
        <v>-2.2587000000000002</v>
      </c>
      <c r="G175" s="176">
        <v>2.0951</v>
      </c>
      <c r="H175" s="176">
        <v>7.2264999999999997</v>
      </c>
      <c r="I175" s="176">
        <v>5.7329999999999997</v>
      </c>
      <c r="J175" s="176">
        <v>8.3183000000000007</v>
      </c>
      <c r="K175" s="176">
        <v>9.7897999999999996</v>
      </c>
      <c r="L175" s="176">
        <v>11.0418</v>
      </c>
      <c r="M175" s="176">
        <v>10.4255</v>
      </c>
      <c r="N175" s="176">
        <v>10.616</v>
      </c>
      <c r="O175" s="176">
        <v>8.5678999999999998</v>
      </c>
      <c r="P175" s="176">
        <v>8.7319999999999993</v>
      </c>
      <c r="Q175" s="176">
        <v>8.9471000000000007</v>
      </c>
      <c r="R175" s="176">
        <v>10.5107</v>
      </c>
      <c r="S175" s="118"/>
    </row>
    <row r="176" spans="1:19" x14ac:dyDescent="0.3">
      <c r="A176" s="172" t="s">
        <v>574</v>
      </c>
      <c r="B176" s="172" t="s">
        <v>587</v>
      </c>
      <c r="C176" s="172">
        <v>112342</v>
      </c>
      <c r="D176" s="175">
        <v>44174</v>
      </c>
      <c r="E176" s="176">
        <v>24.8569</v>
      </c>
      <c r="F176" s="176">
        <v>5.4339000000000004</v>
      </c>
      <c r="G176" s="176">
        <v>1.2629999999999999</v>
      </c>
      <c r="H176" s="176">
        <v>8.1729000000000003</v>
      </c>
      <c r="I176" s="176">
        <v>5.5918999999999999</v>
      </c>
      <c r="J176" s="176">
        <v>9.4361999999999995</v>
      </c>
      <c r="K176" s="176">
        <v>9.4490999999999996</v>
      </c>
      <c r="L176" s="176">
        <v>9.4901999999999997</v>
      </c>
      <c r="M176" s="176">
        <v>9.4613999999999994</v>
      </c>
      <c r="N176" s="176">
        <v>9.8484999999999996</v>
      </c>
      <c r="O176" s="176">
        <v>8.1163000000000007</v>
      </c>
      <c r="P176" s="176">
        <v>8.6576000000000004</v>
      </c>
      <c r="Q176" s="176">
        <v>8.6750000000000007</v>
      </c>
      <c r="R176" s="176">
        <v>9.7982999999999993</v>
      </c>
      <c r="S176" s="118"/>
    </row>
    <row r="177" spans="1:19" x14ac:dyDescent="0.3">
      <c r="A177" s="172" t="s">
        <v>574</v>
      </c>
      <c r="B177" s="172" t="s">
        <v>588</v>
      </c>
      <c r="C177" s="172">
        <v>120256</v>
      </c>
      <c r="D177" s="175">
        <v>44174</v>
      </c>
      <c r="E177" s="176">
        <v>25.453099999999999</v>
      </c>
      <c r="F177" s="176">
        <v>5.7369000000000003</v>
      </c>
      <c r="G177" s="176">
        <v>1.7212000000000001</v>
      </c>
      <c r="H177" s="176">
        <v>8.6182999999999996</v>
      </c>
      <c r="I177" s="176">
        <v>6.0368000000000004</v>
      </c>
      <c r="J177" s="176">
        <v>9.8882999999999992</v>
      </c>
      <c r="K177" s="176">
        <v>9.9131</v>
      </c>
      <c r="L177" s="176">
        <v>9.9662000000000006</v>
      </c>
      <c r="M177" s="176">
        <v>9.9466999999999999</v>
      </c>
      <c r="N177" s="176">
        <v>10.345499999999999</v>
      </c>
      <c r="O177" s="176">
        <v>8.5809999999999995</v>
      </c>
      <c r="P177" s="176">
        <v>9.0494000000000003</v>
      </c>
      <c r="Q177" s="176">
        <v>9.1925000000000008</v>
      </c>
      <c r="R177" s="176">
        <v>10.293200000000001</v>
      </c>
      <c r="S177" s="118"/>
    </row>
    <row r="178" spans="1:19" x14ac:dyDescent="0.3">
      <c r="A178" s="172" t="s">
        <v>574</v>
      </c>
      <c r="B178" s="172" t="s">
        <v>589</v>
      </c>
      <c r="C178" s="172">
        <v>121279</v>
      </c>
      <c r="D178" s="175">
        <v>44174</v>
      </c>
      <c r="E178" s="176">
        <v>19.422799999999999</v>
      </c>
      <c r="F178" s="176">
        <v>-4.6974999999999998</v>
      </c>
      <c r="G178" s="176">
        <v>0.71419999999999995</v>
      </c>
      <c r="H178" s="176">
        <v>5.5362</v>
      </c>
      <c r="I178" s="176">
        <v>2.9026000000000001</v>
      </c>
      <c r="J178" s="176">
        <v>8.4712999999999994</v>
      </c>
      <c r="K178" s="176">
        <v>9.4311000000000007</v>
      </c>
      <c r="L178" s="176">
        <v>10.3186</v>
      </c>
      <c r="M178" s="176">
        <v>11.321199999999999</v>
      </c>
      <c r="N178" s="176">
        <v>11.4274</v>
      </c>
      <c r="O178" s="176">
        <v>10.002800000000001</v>
      </c>
      <c r="P178" s="176">
        <v>8.8709000000000007</v>
      </c>
      <c r="Q178" s="176">
        <v>8.9262999999999995</v>
      </c>
      <c r="R178" s="176">
        <v>11.616300000000001</v>
      </c>
      <c r="S178" s="118"/>
    </row>
    <row r="179" spans="1:19" x14ac:dyDescent="0.3">
      <c r="A179" s="172" t="s">
        <v>574</v>
      </c>
      <c r="B179" s="172" t="s">
        <v>590</v>
      </c>
      <c r="C179" s="172">
        <v>121280</v>
      </c>
      <c r="D179" s="175">
        <v>44174</v>
      </c>
      <c r="E179" s="176">
        <v>19.138000000000002</v>
      </c>
      <c r="F179" s="176">
        <v>-5.1486999999999998</v>
      </c>
      <c r="G179" s="176">
        <v>0.34329999999999999</v>
      </c>
      <c r="H179" s="176">
        <v>5.1818</v>
      </c>
      <c r="I179" s="176">
        <v>2.5636000000000001</v>
      </c>
      <c r="J179" s="176">
        <v>8.1212999999999997</v>
      </c>
      <c r="K179" s="176">
        <v>9.0767000000000007</v>
      </c>
      <c r="L179" s="176">
        <v>9.9539000000000009</v>
      </c>
      <c r="M179" s="176">
        <v>10.946300000000001</v>
      </c>
      <c r="N179" s="176">
        <v>11.042199999999999</v>
      </c>
      <c r="O179" s="176">
        <v>9.6783000000000001</v>
      </c>
      <c r="P179" s="176">
        <v>8.6176999999999992</v>
      </c>
      <c r="Q179" s="176">
        <v>8.7192000000000007</v>
      </c>
      <c r="R179" s="176">
        <v>11.2559</v>
      </c>
      <c r="S179" s="118"/>
    </row>
    <row r="180" spans="1:19" x14ac:dyDescent="0.3">
      <c r="A180" s="172" t="s">
        <v>574</v>
      </c>
      <c r="B180" s="172" t="s">
        <v>591</v>
      </c>
      <c r="C180" s="172">
        <v>147217</v>
      </c>
      <c r="D180" s="175">
        <v>44174</v>
      </c>
      <c r="E180" s="176">
        <v>1122.1078</v>
      </c>
      <c r="F180" s="176">
        <v>-6.1760000000000002</v>
      </c>
      <c r="G180" s="176">
        <v>-1.0107999999999999</v>
      </c>
      <c r="H180" s="176">
        <v>2.7096</v>
      </c>
      <c r="I180" s="176">
        <v>3.3056000000000001</v>
      </c>
      <c r="J180" s="176">
        <v>5.8238000000000003</v>
      </c>
      <c r="K180" s="176">
        <v>7.2305000000000001</v>
      </c>
      <c r="L180" s="176">
        <v>5.9218000000000002</v>
      </c>
      <c r="M180" s="176">
        <v>5.4353999999999996</v>
      </c>
      <c r="N180" s="176">
        <v>5.8334999999999999</v>
      </c>
      <c r="O180" s="176"/>
      <c r="P180" s="176"/>
      <c r="Q180" s="176">
        <v>7.5736999999999997</v>
      </c>
      <c r="R180" s="176"/>
      <c r="S180" s="118"/>
    </row>
    <row r="181" spans="1:19" x14ac:dyDescent="0.3">
      <c r="A181" s="172" t="s">
        <v>574</v>
      </c>
      <c r="B181" s="172" t="s">
        <v>592</v>
      </c>
      <c r="C181" s="172">
        <v>147223</v>
      </c>
      <c r="D181" s="175">
        <v>44174</v>
      </c>
      <c r="E181" s="176">
        <v>1112.8318999999999</v>
      </c>
      <c r="F181" s="176">
        <v>-6.7061999999999999</v>
      </c>
      <c r="G181" s="176">
        <v>-1.5425</v>
      </c>
      <c r="H181" s="176">
        <v>2.1778</v>
      </c>
      <c r="I181" s="176">
        <v>2.7730999999999999</v>
      </c>
      <c r="J181" s="176">
        <v>5.2901999999999996</v>
      </c>
      <c r="K181" s="176">
        <v>6.6959</v>
      </c>
      <c r="L181" s="176">
        <v>5.3878000000000004</v>
      </c>
      <c r="M181" s="176">
        <v>4.8975</v>
      </c>
      <c r="N181" s="176">
        <v>5.2876000000000003</v>
      </c>
      <c r="O181" s="176"/>
      <c r="P181" s="176"/>
      <c r="Q181" s="176">
        <v>7.0092999999999996</v>
      </c>
      <c r="R181" s="176"/>
      <c r="S181" s="118"/>
    </row>
    <row r="182" spans="1:19" x14ac:dyDescent="0.3">
      <c r="A182" s="172" t="s">
        <v>574</v>
      </c>
      <c r="B182" s="172" t="s">
        <v>593</v>
      </c>
      <c r="C182" s="172">
        <v>118232</v>
      </c>
      <c r="D182" s="175">
        <v>44174</v>
      </c>
      <c r="E182" s="176">
        <v>1800.2299</v>
      </c>
      <c r="F182" s="176">
        <v>-13.478</v>
      </c>
      <c r="G182" s="176">
        <v>-8.0443999999999996</v>
      </c>
      <c r="H182" s="176">
        <v>-0.7631</v>
      </c>
      <c r="I182" s="176">
        <v>0.69530000000000003</v>
      </c>
      <c r="J182" s="176">
        <v>1.2087000000000001</v>
      </c>
      <c r="K182" s="176">
        <v>7.1696</v>
      </c>
      <c r="L182" s="176">
        <v>8.8104999999999993</v>
      </c>
      <c r="M182" s="176">
        <v>7.9908999999999999</v>
      </c>
      <c r="N182" s="176">
        <v>9.4291999999999998</v>
      </c>
      <c r="O182" s="176">
        <v>8.6288999999999998</v>
      </c>
      <c r="P182" s="176">
        <v>7.6734999999999998</v>
      </c>
      <c r="Q182" s="176">
        <v>7.6748000000000003</v>
      </c>
      <c r="R182" s="176">
        <v>9.5992999999999995</v>
      </c>
      <c r="S182" s="118"/>
    </row>
    <row r="183" spans="1:19" x14ac:dyDescent="0.3">
      <c r="A183" s="172" t="s">
        <v>574</v>
      </c>
      <c r="B183" s="172" t="s">
        <v>594</v>
      </c>
      <c r="C183" s="172">
        <v>120444</v>
      </c>
      <c r="D183" s="175">
        <v>44174</v>
      </c>
      <c r="E183" s="176">
        <v>1894.4848</v>
      </c>
      <c r="F183" s="176">
        <v>-13.058</v>
      </c>
      <c r="G183" s="176">
        <v>-7.6246</v>
      </c>
      <c r="H183" s="176">
        <v>-0.34620000000000001</v>
      </c>
      <c r="I183" s="176">
        <v>1.1121000000000001</v>
      </c>
      <c r="J183" s="176">
        <v>1.6276999999999999</v>
      </c>
      <c r="K183" s="176">
        <v>7.5968</v>
      </c>
      <c r="L183" s="176">
        <v>9.2469000000000001</v>
      </c>
      <c r="M183" s="176">
        <v>8.4936000000000007</v>
      </c>
      <c r="N183" s="176">
        <v>9.9469999999999992</v>
      </c>
      <c r="O183" s="176">
        <v>9.0907</v>
      </c>
      <c r="P183" s="176">
        <v>8.1370000000000005</v>
      </c>
      <c r="Q183" s="176">
        <v>8.3264999999999993</v>
      </c>
      <c r="R183" s="176">
        <v>10.0783</v>
      </c>
      <c r="S183" s="118"/>
    </row>
    <row r="184" spans="1:19" x14ac:dyDescent="0.3">
      <c r="A184" s="172" t="s">
        <v>574</v>
      </c>
      <c r="B184" s="172" t="s">
        <v>595</v>
      </c>
      <c r="C184" s="172">
        <v>123690</v>
      </c>
      <c r="D184" s="175">
        <v>44174</v>
      </c>
      <c r="E184" s="176">
        <v>50.231999999999999</v>
      </c>
      <c r="F184" s="176">
        <v>-7.0468999999999999</v>
      </c>
      <c r="G184" s="176">
        <v>0.436</v>
      </c>
      <c r="H184" s="176">
        <v>6.3396999999999997</v>
      </c>
      <c r="I184" s="176">
        <v>4.3357999999999999</v>
      </c>
      <c r="J184" s="176">
        <v>7.641</v>
      </c>
      <c r="K184" s="176">
        <v>9.6052999999999997</v>
      </c>
      <c r="L184" s="176">
        <v>10.2102</v>
      </c>
      <c r="M184" s="176">
        <v>10.3543</v>
      </c>
      <c r="N184" s="176">
        <v>10.646699999999999</v>
      </c>
      <c r="O184" s="176">
        <v>9.1477000000000004</v>
      </c>
      <c r="P184" s="176">
        <v>8.8278999999999996</v>
      </c>
      <c r="Q184" s="176">
        <v>7.6262999999999996</v>
      </c>
      <c r="R184" s="176">
        <v>10.7989</v>
      </c>
      <c r="S184" s="118"/>
    </row>
    <row r="185" spans="1:19" x14ac:dyDescent="0.3">
      <c r="A185" s="172" t="s">
        <v>574</v>
      </c>
      <c r="B185" s="172" t="s">
        <v>596</v>
      </c>
      <c r="C185" s="172">
        <v>123693</v>
      </c>
      <c r="D185" s="175">
        <v>44174</v>
      </c>
      <c r="E185" s="176">
        <v>51.371600000000001</v>
      </c>
      <c r="F185" s="176">
        <v>-6.6064999999999996</v>
      </c>
      <c r="G185" s="176">
        <v>0.8669</v>
      </c>
      <c r="H185" s="176">
        <v>6.7687999999999997</v>
      </c>
      <c r="I185" s="176">
        <v>4.7588999999999997</v>
      </c>
      <c r="J185" s="176">
        <v>8.0701000000000001</v>
      </c>
      <c r="K185" s="176">
        <v>10.028600000000001</v>
      </c>
      <c r="L185" s="176">
        <v>10.6509</v>
      </c>
      <c r="M185" s="176">
        <v>10.7714</v>
      </c>
      <c r="N185" s="176">
        <v>11.0526</v>
      </c>
      <c r="O185" s="176">
        <v>9.5268999999999995</v>
      </c>
      <c r="P185" s="176">
        <v>9.2134999999999998</v>
      </c>
      <c r="Q185" s="176">
        <v>9.3111999999999995</v>
      </c>
      <c r="R185" s="176">
        <v>11.1713</v>
      </c>
      <c r="S185" s="118"/>
    </row>
    <row r="186" spans="1:19" x14ac:dyDescent="0.3">
      <c r="A186" s="172" t="s">
        <v>574</v>
      </c>
      <c r="B186" s="172" t="s">
        <v>597</v>
      </c>
      <c r="C186" s="172">
        <v>119795</v>
      </c>
      <c r="D186" s="175">
        <v>44174</v>
      </c>
      <c r="E186" s="176">
        <v>20.042100000000001</v>
      </c>
      <c r="F186" s="176">
        <v>-4.3703000000000003</v>
      </c>
      <c r="G186" s="176">
        <v>-1.4565999999999999</v>
      </c>
      <c r="H186" s="176">
        <v>7.0339999999999998</v>
      </c>
      <c r="I186" s="176">
        <v>2.3696999999999999</v>
      </c>
      <c r="J186" s="176">
        <v>9.3039000000000005</v>
      </c>
      <c r="K186" s="176">
        <v>10.3719</v>
      </c>
      <c r="L186" s="176">
        <v>9.8292000000000002</v>
      </c>
      <c r="M186" s="176">
        <v>11.1508</v>
      </c>
      <c r="N186" s="176">
        <v>10.915100000000001</v>
      </c>
      <c r="O186" s="176">
        <v>9.0137999999999998</v>
      </c>
      <c r="P186" s="176">
        <v>8.8843999999999994</v>
      </c>
      <c r="Q186" s="176">
        <v>8.8064</v>
      </c>
      <c r="R186" s="176">
        <v>10.4862</v>
      </c>
      <c r="S186" s="118"/>
    </row>
    <row r="187" spans="1:19" x14ac:dyDescent="0.3">
      <c r="A187" s="172" t="s">
        <v>574</v>
      </c>
      <c r="B187" s="172" t="s">
        <v>598</v>
      </c>
      <c r="C187" s="172">
        <v>118078</v>
      </c>
      <c r="D187" s="175">
        <v>44174</v>
      </c>
      <c r="E187" s="176">
        <v>19.360700000000001</v>
      </c>
      <c r="F187" s="176">
        <v>-4.9009999999999998</v>
      </c>
      <c r="G187" s="176">
        <v>-1.8848</v>
      </c>
      <c r="H187" s="176">
        <v>6.6337999999999999</v>
      </c>
      <c r="I187" s="176">
        <v>1.9675</v>
      </c>
      <c r="J187" s="176">
        <v>8.9001999999999999</v>
      </c>
      <c r="K187" s="176">
        <v>9.9619</v>
      </c>
      <c r="L187" s="176">
        <v>9.4093</v>
      </c>
      <c r="M187" s="176">
        <v>10.718</v>
      </c>
      <c r="N187" s="176">
        <v>10.471299999999999</v>
      </c>
      <c r="O187" s="176">
        <v>8.5626999999999995</v>
      </c>
      <c r="P187" s="176">
        <v>8.3939000000000004</v>
      </c>
      <c r="Q187" s="176">
        <v>5.1204000000000001</v>
      </c>
      <c r="R187" s="176">
        <v>10.048500000000001</v>
      </c>
      <c r="S187" s="118"/>
    </row>
    <row r="188" spans="1:19" x14ac:dyDescent="0.3">
      <c r="A188" s="172" t="s">
        <v>574</v>
      </c>
      <c r="B188" s="172" t="s">
        <v>599</v>
      </c>
      <c r="C188" s="172">
        <v>105823</v>
      </c>
      <c r="D188" s="175">
        <v>44174</v>
      </c>
      <c r="E188" s="176">
        <v>27.355799999999999</v>
      </c>
      <c r="F188" s="176">
        <v>4.5370999999999997</v>
      </c>
      <c r="G188" s="176">
        <v>0.34689999999999999</v>
      </c>
      <c r="H188" s="176">
        <v>5.3807</v>
      </c>
      <c r="I188" s="176">
        <v>1.3159000000000001</v>
      </c>
      <c r="J188" s="176">
        <v>5.8183999999999996</v>
      </c>
      <c r="K188" s="176">
        <v>7.5801999999999996</v>
      </c>
      <c r="L188" s="176">
        <v>7.7556000000000003</v>
      </c>
      <c r="M188" s="176">
        <v>8.4069000000000003</v>
      </c>
      <c r="N188" s="176">
        <v>8.7164000000000001</v>
      </c>
      <c r="O188" s="176">
        <v>8.5174000000000003</v>
      </c>
      <c r="P188" s="176">
        <v>8.0052000000000003</v>
      </c>
      <c r="Q188" s="176">
        <v>7.7157</v>
      </c>
      <c r="R188" s="176">
        <v>9.484</v>
      </c>
      <c r="S188" s="118"/>
    </row>
    <row r="189" spans="1:19" x14ac:dyDescent="0.3">
      <c r="A189" s="172" t="s">
        <v>574</v>
      </c>
      <c r="B189" s="172" t="s">
        <v>600</v>
      </c>
      <c r="C189" s="172">
        <v>120338</v>
      </c>
      <c r="D189" s="175">
        <v>44174</v>
      </c>
      <c r="E189" s="176">
        <v>28.800699999999999</v>
      </c>
      <c r="F189" s="176">
        <v>5.1967999999999996</v>
      </c>
      <c r="G189" s="176">
        <v>0.91259999999999997</v>
      </c>
      <c r="H189" s="176">
        <v>5.9451000000000001</v>
      </c>
      <c r="I189" s="176">
        <v>1.8661000000000001</v>
      </c>
      <c r="J189" s="176">
        <v>6.3697999999999997</v>
      </c>
      <c r="K189" s="176">
        <v>8.1129999999999995</v>
      </c>
      <c r="L189" s="176">
        <v>8.3140999999999998</v>
      </c>
      <c r="M189" s="176">
        <v>8.9837000000000007</v>
      </c>
      <c r="N189" s="176">
        <v>9.3082999999999991</v>
      </c>
      <c r="O189" s="176">
        <v>9.1236999999999995</v>
      </c>
      <c r="P189" s="176">
        <v>8.6750000000000007</v>
      </c>
      <c r="Q189" s="176">
        <v>8.4101999999999997</v>
      </c>
      <c r="R189" s="176">
        <v>10.0784</v>
      </c>
      <c r="S189" s="118"/>
    </row>
    <row r="190" spans="1:19" x14ac:dyDescent="0.3">
      <c r="A190" s="172" t="s">
        <v>574</v>
      </c>
      <c r="B190" s="172" t="s">
        <v>601</v>
      </c>
      <c r="C190" s="172">
        <v>134545</v>
      </c>
      <c r="D190" s="175">
        <v>44174</v>
      </c>
      <c r="E190" s="176">
        <v>16.049600000000002</v>
      </c>
      <c r="F190" s="176">
        <v>-7.2759999999999998</v>
      </c>
      <c r="G190" s="176">
        <v>0.13650000000000001</v>
      </c>
      <c r="H190" s="176">
        <v>7.6459999999999999</v>
      </c>
      <c r="I190" s="176">
        <v>3.1389</v>
      </c>
      <c r="J190" s="176">
        <v>6.9760999999999997</v>
      </c>
      <c r="K190" s="176">
        <v>9.2713000000000001</v>
      </c>
      <c r="L190" s="176">
        <v>9.891</v>
      </c>
      <c r="M190" s="176">
        <v>10.805</v>
      </c>
      <c r="N190" s="176">
        <v>11.0036</v>
      </c>
      <c r="O190" s="176">
        <v>9.0787999999999993</v>
      </c>
      <c r="P190" s="176">
        <v>8.8087</v>
      </c>
      <c r="Q190" s="176">
        <v>8.8559999999999999</v>
      </c>
      <c r="R190" s="176">
        <v>10.9374</v>
      </c>
      <c r="S190" s="118"/>
    </row>
    <row r="191" spans="1:19" x14ac:dyDescent="0.3">
      <c r="A191" s="172" t="s">
        <v>574</v>
      </c>
      <c r="B191" s="172" t="s">
        <v>602</v>
      </c>
      <c r="C191" s="172">
        <v>134547</v>
      </c>
      <c r="D191" s="175">
        <v>44174</v>
      </c>
      <c r="E191" s="176">
        <v>16.3308</v>
      </c>
      <c r="F191" s="176">
        <v>-6.4805000000000001</v>
      </c>
      <c r="G191" s="176">
        <v>0.62590000000000001</v>
      </c>
      <c r="H191" s="176">
        <v>8.1547000000000001</v>
      </c>
      <c r="I191" s="176">
        <v>3.629</v>
      </c>
      <c r="J191" s="176">
        <v>7.4733999999999998</v>
      </c>
      <c r="K191" s="176">
        <v>9.7744</v>
      </c>
      <c r="L191" s="176">
        <v>10.4077</v>
      </c>
      <c r="M191" s="176">
        <v>11.336600000000001</v>
      </c>
      <c r="N191" s="176">
        <v>11.5488</v>
      </c>
      <c r="O191" s="176">
        <v>9.5233000000000008</v>
      </c>
      <c r="P191" s="176">
        <v>9.1620000000000008</v>
      </c>
      <c r="Q191" s="176">
        <v>9.1956000000000007</v>
      </c>
      <c r="R191" s="176">
        <v>11.4374</v>
      </c>
      <c r="S191" s="118"/>
    </row>
    <row r="192" spans="1:19" x14ac:dyDescent="0.3">
      <c r="A192" s="172" t="s">
        <v>574</v>
      </c>
      <c r="B192" s="172" t="s">
        <v>603</v>
      </c>
      <c r="C192" s="172">
        <v>138566</v>
      </c>
      <c r="D192" s="175">
        <v>44174</v>
      </c>
      <c r="E192" s="176">
        <v>18.9498</v>
      </c>
      <c r="F192" s="176">
        <v>-5.9701000000000004</v>
      </c>
      <c r="G192" s="176">
        <v>-1.6560999999999999</v>
      </c>
      <c r="H192" s="176">
        <v>4.8749000000000002</v>
      </c>
      <c r="I192" s="176">
        <v>1.3765000000000001</v>
      </c>
      <c r="J192" s="176">
        <v>7.1102999999999996</v>
      </c>
      <c r="K192" s="176">
        <v>8.8193000000000001</v>
      </c>
      <c r="L192" s="176">
        <v>9.1396999999999995</v>
      </c>
      <c r="M192" s="176">
        <v>9.56</v>
      </c>
      <c r="N192" s="176">
        <v>10.1435</v>
      </c>
      <c r="O192" s="176">
        <v>8.6251999999999995</v>
      </c>
      <c r="P192" s="176">
        <v>8.3198000000000008</v>
      </c>
      <c r="Q192" s="176">
        <v>8.5840999999999994</v>
      </c>
      <c r="R192" s="176">
        <v>10.527900000000001</v>
      </c>
      <c r="S192" s="118"/>
    </row>
    <row r="193" spans="1:19" x14ac:dyDescent="0.3">
      <c r="A193" s="172" t="s">
        <v>574</v>
      </c>
      <c r="B193" s="172" t="s">
        <v>604</v>
      </c>
      <c r="C193" s="172">
        <v>138564</v>
      </c>
      <c r="D193" s="175">
        <v>44174</v>
      </c>
      <c r="E193" s="176">
        <v>19.668399999999998</v>
      </c>
      <c r="F193" s="176">
        <v>-5.3808999999999996</v>
      </c>
      <c r="G193" s="176">
        <v>-1.1875</v>
      </c>
      <c r="H193" s="176">
        <v>5.3342000000000001</v>
      </c>
      <c r="I193" s="176">
        <v>1.8305</v>
      </c>
      <c r="J193" s="176">
        <v>7.5750999999999999</v>
      </c>
      <c r="K193" s="176">
        <v>9.2893000000000008</v>
      </c>
      <c r="L193" s="176">
        <v>9.6267999999999994</v>
      </c>
      <c r="M193" s="176">
        <v>10.062900000000001</v>
      </c>
      <c r="N193" s="176">
        <v>10.669499999999999</v>
      </c>
      <c r="O193" s="176">
        <v>9.1676000000000002</v>
      </c>
      <c r="P193" s="176">
        <v>8.8536000000000001</v>
      </c>
      <c r="Q193" s="176">
        <v>9.1059999999999999</v>
      </c>
      <c r="R193" s="176">
        <v>11.053900000000001</v>
      </c>
      <c r="S193" s="118"/>
    </row>
    <row r="194" spans="1:19" x14ac:dyDescent="0.3">
      <c r="A194" s="172" t="s">
        <v>574</v>
      </c>
      <c r="B194" s="172" t="s">
        <v>605</v>
      </c>
      <c r="C194" s="172">
        <v>125503</v>
      </c>
      <c r="D194" s="175">
        <v>44174</v>
      </c>
      <c r="E194" s="176">
        <v>2555.3243000000002</v>
      </c>
      <c r="F194" s="176">
        <v>-9.1921999999999997</v>
      </c>
      <c r="G194" s="176">
        <v>0.61199999999999999</v>
      </c>
      <c r="H194" s="176">
        <v>9.5085999999999995</v>
      </c>
      <c r="I194" s="176">
        <v>4.6809000000000003</v>
      </c>
      <c r="J194" s="176">
        <v>9.3149999999999995</v>
      </c>
      <c r="K194" s="176">
        <v>11.013</v>
      </c>
      <c r="L194" s="176">
        <v>10.459099999999999</v>
      </c>
      <c r="M194" s="176">
        <v>10.4581</v>
      </c>
      <c r="N194" s="176">
        <v>11.216900000000001</v>
      </c>
      <c r="O194" s="176">
        <v>9.6577999999999999</v>
      </c>
      <c r="P194" s="176">
        <v>9.0368999999999993</v>
      </c>
      <c r="Q194" s="176">
        <v>9.2350999999999992</v>
      </c>
      <c r="R194" s="176">
        <v>10.7286</v>
      </c>
      <c r="S194" s="118"/>
    </row>
    <row r="195" spans="1:19" x14ac:dyDescent="0.3">
      <c r="A195" s="172" t="s">
        <v>574</v>
      </c>
      <c r="B195" s="172" t="s">
        <v>606</v>
      </c>
      <c r="C195" s="172">
        <v>125498</v>
      </c>
      <c r="D195" s="175">
        <v>44174</v>
      </c>
      <c r="E195" s="176">
        <v>2455.7379000000001</v>
      </c>
      <c r="F195" s="176">
        <v>-9.6629000000000005</v>
      </c>
      <c r="G195" s="176">
        <v>0.1406</v>
      </c>
      <c r="H195" s="176">
        <v>9.0357000000000003</v>
      </c>
      <c r="I195" s="176">
        <v>4.2092000000000001</v>
      </c>
      <c r="J195" s="176">
        <v>8.8406000000000002</v>
      </c>
      <c r="K195" s="176">
        <v>10.530099999999999</v>
      </c>
      <c r="L195" s="176">
        <v>9.9638000000000009</v>
      </c>
      <c r="M195" s="176">
        <v>9.9504999999999999</v>
      </c>
      <c r="N195" s="176">
        <v>10.6942</v>
      </c>
      <c r="O195" s="176">
        <v>9.1250999999999998</v>
      </c>
      <c r="P195" s="176">
        <v>8.4620999999999995</v>
      </c>
      <c r="Q195" s="176">
        <v>8.3713999999999995</v>
      </c>
      <c r="R195" s="176">
        <v>10.207100000000001</v>
      </c>
      <c r="S195" s="118"/>
    </row>
    <row r="196" spans="1:19" x14ac:dyDescent="0.3">
      <c r="A196" s="172" t="s">
        <v>574</v>
      </c>
      <c r="B196" s="172" t="s">
        <v>607</v>
      </c>
      <c r="C196" s="172">
        <v>100784</v>
      </c>
      <c r="D196" s="175">
        <v>44174</v>
      </c>
      <c r="E196" s="176">
        <v>33.5989</v>
      </c>
      <c r="F196" s="176">
        <v>8.2581000000000007</v>
      </c>
      <c r="G196" s="176">
        <v>6.8503999999999996</v>
      </c>
      <c r="H196" s="176">
        <v>4.7687999999999997</v>
      </c>
      <c r="I196" s="176">
        <v>3.3565</v>
      </c>
      <c r="J196" s="176">
        <v>3.9453</v>
      </c>
      <c r="K196" s="176">
        <v>5.1116999999999999</v>
      </c>
      <c r="L196" s="176">
        <v>6.5145999999999997</v>
      </c>
      <c r="M196" s="176">
        <v>7.6566000000000001</v>
      </c>
      <c r="N196" s="176">
        <v>7.8117999999999999</v>
      </c>
      <c r="O196" s="176">
        <v>7.6714000000000002</v>
      </c>
      <c r="P196" s="176">
        <v>7.6144999999999996</v>
      </c>
      <c r="Q196" s="176">
        <v>7.8925000000000001</v>
      </c>
      <c r="R196" s="176">
        <v>9.0449999999999999</v>
      </c>
      <c r="S196" s="118"/>
    </row>
    <row r="197" spans="1:19" x14ac:dyDescent="0.3">
      <c r="A197" s="172" t="s">
        <v>574</v>
      </c>
      <c r="B197" s="172" t="s">
        <v>608</v>
      </c>
      <c r="C197" s="172">
        <v>119625</v>
      </c>
      <c r="D197" s="175">
        <v>44174</v>
      </c>
      <c r="E197" s="176">
        <v>33.845399999999998</v>
      </c>
      <c r="F197" s="176">
        <v>8.4137000000000004</v>
      </c>
      <c r="G197" s="176">
        <v>6.9949000000000003</v>
      </c>
      <c r="H197" s="176">
        <v>4.9192</v>
      </c>
      <c r="I197" s="176">
        <v>3.4942000000000002</v>
      </c>
      <c r="J197" s="176">
        <v>4.0792999999999999</v>
      </c>
      <c r="K197" s="176">
        <v>5.2442000000000002</v>
      </c>
      <c r="L197" s="176">
        <v>6.6492000000000004</v>
      </c>
      <c r="M197" s="176">
        <v>7.7968999999999999</v>
      </c>
      <c r="N197" s="176">
        <v>7.9545000000000003</v>
      </c>
      <c r="O197" s="176">
        <v>7.8110999999999997</v>
      </c>
      <c r="P197" s="176">
        <v>7.7112999999999996</v>
      </c>
      <c r="Q197" s="176">
        <v>8.1442999999999994</v>
      </c>
      <c r="R197" s="176">
        <v>9.1880000000000006</v>
      </c>
      <c r="S197" s="118"/>
    </row>
    <row r="198" spans="1:19" x14ac:dyDescent="0.3">
      <c r="A198" s="172" t="s">
        <v>574</v>
      </c>
      <c r="B198" s="172" t="s">
        <v>609</v>
      </c>
      <c r="C198" s="172">
        <v>147636</v>
      </c>
      <c r="D198" s="175">
        <v>44174</v>
      </c>
      <c r="E198" s="176">
        <v>11.2844</v>
      </c>
      <c r="F198" s="176">
        <v>-4.8512000000000004</v>
      </c>
      <c r="G198" s="176">
        <v>1.6175999999999999</v>
      </c>
      <c r="H198" s="176">
        <v>9.2579999999999991</v>
      </c>
      <c r="I198" s="176">
        <v>4.8609</v>
      </c>
      <c r="J198" s="176">
        <v>10.3955</v>
      </c>
      <c r="K198" s="176">
        <v>11.5745</v>
      </c>
      <c r="L198" s="176">
        <v>12.034000000000001</v>
      </c>
      <c r="M198" s="176">
        <v>11.4339</v>
      </c>
      <c r="N198" s="176">
        <v>11.329599999999999</v>
      </c>
      <c r="O198" s="176"/>
      <c r="P198" s="176"/>
      <c r="Q198" s="176">
        <v>10.908300000000001</v>
      </c>
      <c r="R198" s="176"/>
      <c r="S198" s="118"/>
    </row>
    <row r="199" spans="1:19" x14ac:dyDescent="0.3">
      <c r="A199" s="172" t="s">
        <v>574</v>
      </c>
      <c r="B199" s="172" t="s">
        <v>610</v>
      </c>
      <c r="C199" s="172">
        <v>147635</v>
      </c>
      <c r="D199" s="175">
        <v>44174</v>
      </c>
      <c r="E199" s="176">
        <v>11.214399999999999</v>
      </c>
      <c r="F199" s="176">
        <v>-5.2068000000000003</v>
      </c>
      <c r="G199" s="176">
        <v>1.1068</v>
      </c>
      <c r="H199" s="176">
        <v>8.7560000000000002</v>
      </c>
      <c r="I199" s="176">
        <v>4.3312999999999997</v>
      </c>
      <c r="J199" s="176">
        <v>9.8431999999999995</v>
      </c>
      <c r="K199" s="176">
        <v>11.047499999999999</v>
      </c>
      <c r="L199" s="176">
        <v>11.5031</v>
      </c>
      <c r="M199" s="176">
        <v>10.8865</v>
      </c>
      <c r="N199" s="176">
        <v>10.738799999999999</v>
      </c>
      <c r="O199" s="176"/>
      <c r="P199" s="176"/>
      <c r="Q199" s="176">
        <v>10.3185</v>
      </c>
      <c r="R199" s="176"/>
      <c r="S199" s="118"/>
    </row>
    <row r="200" spans="1:19" x14ac:dyDescent="0.3">
      <c r="A200" s="172" t="s">
        <v>574</v>
      </c>
      <c r="B200" s="172" t="s">
        <v>611</v>
      </c>
      <c r="C200" s="172">
        <v>126940</v>
      </c>
      <c r="D200" s="175">
        <v>44174</v>
      </c>
      <c r="E200" s="176">
        <v>16.1906</v>
      </c>
      <c r="F200" s="176">
        <v>9.6965000000000003</v>
      </c>
      <c r="G200" s="176">
        <v>2.21</v>
      </c>
      <c r="H200" s="176">
        <v>4.2869000000000002</v>
      </c>
      <c r="I200" s="176">
        <v>1.9822</v>
      </c>
      <c r="J200" s="176">
        <v>5.0860000000000003</v>
      </c>
      <c r="K200" s="176">
        <v>7.1612999999999998</v>
      </c>
      <c r="L200" s="176">
        <v>7.8061999999999996</v>
      </c>
      <c r="M200" s="176">
        <v>8.5170999999999992</v>
      </c>
      <c r="N200" s="176">
        <v>9.2812000000000001</v>
      </c>
      <c r="O200" s="176">
        <v>4.7850000000000001</v>
      </c>
      <c r="P200" s="176">
        <v>6.6334999999999997</v>
      </c>
      <c r="Q200" s="176">
        <v>7.2853000000000003</v>
      </c>
      <c r="R200" s="176">
        <v>4.2172999999999998</v>
      </c>
      <c r="S200" s="118"/>
    </row>
    <row r="201" spans="1:19" x14ac:dyDescent="0.3">
      <c r="A201" s="172" t="s">
        <v>574</v>
      </c>
      <c r="B201" s="172" t="s">
        <v>612</v>
      </c>
      <c r="C201" s="172">
        <v>126939</v>
      </c>
      <c r="D201" s="175">
        <v>44174</v>
      </c>
      <c r="E201" s="176">
        <v>16.088000000000001</v>
      </c>
      <c r="F201" s="176">
        <v>9.7583000000000002</v>
      </c>
      <c r="G201" s="176">
        <v>2.1787000000000001</v>
      </c>
      <c r="H201" s="176">
        <v>4.2492999999999999</v>
      </c>
      <c r="I201" s="176">
        <v>1.9298999999999999</v>
      </c>
      <c r="J201" s="176">
        <v>5.0270999999999999</v>
      </c>
      <c r="K201" s="176">
        <v>7.12</v>
      </c>
      <c r="L201" s="176">
        <v>7.7723000000000004</v>
      </c>
      <c r="M201" s="176">
        <v>8.4731000000000005</v>
      </c>
      <c r="N201" s="176">
        <v>9.2302999999999997</v>
      </c>
      <c r="O201" s="176">
        <v>4.7035</v>
      </c>
      <c r="P201" s="176">
        <v>6.5510999999999999</v>
      </c>
      <c r="Q201" s="176">
        <v>7.1858000000000004</v>
      </c>
      <c r="R201" s="176">
        <v>4.1447000000000003</v>
      </c>
      <c r="S201" s="118"/>
    </row>
    <row r="202" spans="1:19" x14ac:dyDescent="0.3">
      <c r="A202" s="177" t="s">
        <v>27</v>
      </c>
      <c r="B202" s="172"/>
      <c r="C202" s="172"/>
      <c r="D202" s="172"/>
      <c r="E202" s="172"/>
      <c r="F202" s="178">
        <v>-3.3578815789473682</v>
      </c>
      <c r="G202" s="178">
        <v>8.7834210526315834E-2</v>
      </c>
      <c r="H202" s="178">
        <v>5.7300842105263152</v>
      </c>
      <c r="I202" s="178">
        <v>3.1299368421052631</v>
      </c>
      <c r="J202" s="178">
        <v>6.9726868421052624</v>
      </c>
      <c r="K202" s="178">
        <v>8.9886236842105269</v>
      </c>
      <c r="L202" s="178">
        <v>9.3815263157894702</v>
      </c>
      <c r="M202" s="178">
        <v>9.6327368421052615</v>
      </c>
      <c r="N202" s="178">
        <v>10.21341315789474</v>
      </c>
      <c r="O202" s="178">
        <v>8.8132911764705906</v>
      </c>
      <c r="P202" s="178">
        <v>8.5856617647058844</v>
      </c>
      <c r="Q202" s="178">
        <v>8.6221684210526295</v>
      </c>
      <c r="R202" s="178">
        <v>10.268047058823532</v>
      </c>
      <c r="S202" s="118"/>
    </row>
    <row r="203" spans="1:19" x14ac:dyDescent="0.3">
      <c r="A203" s="177" t="s">
        <v>408</v>
      </c>
      <c r="B203" s="172"/>
      <c r="C203" s="172"/>
      <c r="D203" s="172"/>
      <c r="E203" s="172"/>
      <c r="F203" s="178">
        <v>-4.8761000000000001</v>
      </c>
      <c r="G203" s="178">
        <v>0.52400000000000002</v>
      </c>
      <c r="H203" s="178">
        <v>6.1339500000000005</v>
      </c>
      <c r="I203" s="178">
        <v>3.1208</v>
      </c>
      <c r="J203" s="178">
        <v>7.6080500000000004</v>
      </c>
      <c r="K203" s="178">
        <v>9.2923500000000008</v>
      </c>
      <c r="L203" s="178">
        <v>9.566749999999999</v>
      </c>
      <c r="M203" s="178">
        <v>10.169550000000001</v>
      </c>
      <c r="N203" s="178">
        <v>10.631349999999999</v>
      </c>
      <c r="O203" s="178">
        <v>9.0847499999999997</v>
      </c>
      <c r="P203" s="178">
        <v>8.7703500000000005</v>
      </c>
      <c r="Q203" s="178">
        <v>8.7961500000000008</v>
      </c>
      <c r="R203" s="178">
        <v>10.529400000000001</v>
      </c>
      <c r="S203" s="118"/>
    </row>
    <row r="204" spans="1:19" x14ac:dyDescent="0.3">
      <c r="A204" s="121"/>
      <c r="B204" s="121"/>
      <c r="C204" s="121"/>
      <c r="D204" s="122"/>
      <c r="E204" s="123"/>
      <c r="F204" s="123"/>
      <c r="G204" s="123"/>
      <c r="H204" s="123"/>
      <c r="I204" s="123"/>
      <c r="J204" s="123"/>
      <c r="K204" s="123"/>
      <c r="L204" s="123"/>
      <c r="M204" s="123"/>
      <c r="N204" s="123"/>
      <c r="O204" s="123"/>
      <c r="P204" s="123"/>
      <c r="Q204" s="123"/>
      <c r="R204" s="123"/>
      <c r="S204" s="118"/>
    </row>
    <row r="205" spans="1:19" x14ac:dyDescent="0.3">
      <c r="A205" s="174" t="s">
        <v>1864</v>
      </c>
      <c r="B205" s="174"/>
      <c r="C205" s="174"/>
      <c r="D205" s="174"/>
      <c r="E205" s="174"/>
      <c r="F205" s="174"/>
      <c r="G205" s="174"/>
      <c r="H205" s="174"/>
      <c r="I205" s="174"/>
      <c r="J205" s="174"/>
      <c r="K205" s="174"/>
      <c r="L205" s="174"/>
      <c r="M205" s="174"/>
      <c r="N205" s="174"/>
      <c r="O205" s="174"/>
      <c r="P205" s="174"/>
      <c r="Q205" s="174"/>
      <c r="R205" s="174"/>
      <c r="S205" s="120"/>
    </row>
    <row r="206" spans="1:19" x14ac:dyDescent="0.3">
      <c r="A206" s="172" t="s">
        <v>1865</v>
      </c>
      <c r="B206" s="172" t="s">
        <v>1730</v>
      </c>
      <c r="C206" s="172">
        <v>101818</v>
      </c>
      <c r="D206" s="175">
        <v>44174</v>
      </c>
      <c r="E206" s="176">
        <v>43.3949</v>
      </c>
      <c r="F206" s="176">
        <v>84.897099999999995</v>
      </c>
      <c r="G206" s="176">
        <v>21.427</v>
      </c>
      <c r="H206" s="176">
        <v>22.3125</v>
      </c>
      <c r="I206" s="176">
        <v>30.008700000000001</v>
      </c>
      <c r="J206" s="176">
        <v>53.356000000000002</v>
      </c>
      <c r="K206" s="176">
        <v>35.2149</v>
      </c>
      <c r="L206" s="176">
        <v>31.761099999999999</v>
      </c>
      <c r="M206" s="176">
        <v>15.5337</v>
      </c>
      <c r="N206" s="176">
        <v>8.2179000000000002</v>
      </c>
      <c r="O206" s="176">
        <v>3.7732999999999999</v>
      </c>
      <c r="P206" s="176">
        <v>8.1279000000000003</v>
      </c>
      <c r="Q206" s="176">
        <v>9.2669999999999995</v>
      </c>
      <c r="R206" s="176">
        <v>7.1056999999999997</v>
      </c>
      <c r="S206" s="118" t="s">
        <v>1879</v>
      </c>
    </row>
    <row r="207" spans="1:19" x14ac:dyDescent="0.3">
      <c r="A207" s="172" t="s">
        <v>1865</v>
      </c>
      <c r="B207" s="172" t="s">
        <v>1706</v>
      </c>
      <c r="C207" s="172">
        <v>120705</v>
      </c>
      <c r="D207" s="175">
        <v>44174</v>
      </c>
      <c r="E207" s="176">
        <v>46.511400000000002</v>
      </c>
      <c r="F207" s="176">
        <v>85.660300000000007</v>
      </c>
      <c r="G207" s="176">
        <v>22.244700000000002</v>
      </c>
      <c r="H207" s="176">
        <v>23.1404</v>
      </c>
      <c r="I207" s="176">
        <v>30.842700000000001</v>
      </c>
      <c r="J207" s="176">
        <v>54.210799999999999</v>
      </c>
      <c r="K207" s="176">
        <v>36.1021</v>
      </c>
      <c r="L207" s="176">
        <v>32.790300000000002</v>
      </c>
      <c r="M207" s="176">
        <v>16.456199999999999</v>
      </c>
      <c r="N207" s="176">
        <v>9.0886999999999993</v>
      </c>
      <c r="O207" s="176">
        <v>4.6856</v>
      </c>
      <c r="P207" s="176">
        <v>9.2161000000000008</v>
      </c>
      <c r="Q207" s="176">
        <v>10.572800000000001</v>
      </c>
      <c r="R207" s="176">
        <v>7.8994999999999997</v>
      </c>
      <c r="S207" s="118" t="s">
        <v>1879</v>
      </c>
    </row>
    <row r="208" spans="1:19" x14ac:dyDescent="0.3">
      <c r="A208" s="172" t="s">
        <v>1865</v>
      </c>
      <c r="B208" s="172" t="s">
        <v>1731</v>
      </c>
      <c r="C208" s="172">
        <v>112924</v>
      </c>
      <c r="D208" s="175">
        <v>44174</v>
      </c>
      <c r="E208" s="176">
        <v>21.900700000000001</v>
      </c>
      <c r="F208" s="176">
        <v>52.573900000000002</v>
      </c>
      <c r="G208" s="176">
        <v>23.273199999999999</v>
      </c>
      <c r="H208" s="176">
        <v>38.664299999999997</v>
      </c>
      <c r="I208" s="176">
        <v>31.2135</v>
      </c>
      <c r="J208" s="176">
        <v>35.188000000000002</v>
      </c>
      <c r="K208" s="176">
        <v>26.1616</v>
      </c>
      <c r="L208" s="176">
        <v>23.507899999999999</v>
      </c>
      <c r="M208" s="176">
        <v>15.901400000000001</v>
      </c>
      <c r="N208" s="176">
        <v>13.110900000000001</v>
      </c>
      <c r="O208" s="176">
        <v>6.1303999999999998</v>
      </c>
      <c r="P208" s="176">
        <v>6.9749999999999996</v>
      </c>
      <c r="Q208" s="176">
        <v>7.8228</v>
      </c>
      <c r="R208" s="176">
        <v>7.6584000000000003</v>
      </c>
      <c r="S208" s="118"/>
    </row>
    <row r="209" spans="1:19" x14ac:dyDescent="0.3">
      <c r="A209" s="172" t="s">
        <v>1865</v>
      </c>
      <c r="B209" s="172" t="s">
        <v>1707</v>
      </c>
      <c r="C209" s="172">
        <v>120480</v>
      </c>
      <c r="D209" s="175">
        <v>44174</v>
      </c>
      <c r="E209" s="176">
        <v>24.138000000000002</v>
      </c>
      <c r="F209" s="176">
        <v>53.6083</v>
      </c>
      <c r="G209" s="176">
        <v>24.3964</v>
      </c>
      <c r="H209" s="176">
        <v>39.767800000000001</v>
      </c>
      <c r="I209" s="176">
        <v>32.345700000000001</v>
      </c>
      <c r="J209" s="176">
        <v>36.337000000000003</v>
      </c>
      <c r="K209" s="176">
        <v>27.339600000000001</v>
      </c>
      <c r="L209" s="176">
        <v>24.731100000000001</v>
      </c>
      <c r="M209" s="176">
        <v>16.9802</v>
      </c>
      <c r="N209" s="176">
        <v>14.1952</v>
      </c>
      <c r="O209" s="176">
        <v>7.1951999999999998</v>
      </c>
      <c r="P209" s="176">
        <v>8.2304999999999993</v>
      </c>
      <c r="Q209" s="176">
        <v>9.4726999999999997</v>
      </c>
      <c r="R209" s="176">
        <v>8.6628000000000007</v>
      </c>
      <c r="S209" s="118"/>
    </row>
    <row r="210" spans="1:19" x14ac:dyDescent="0.3">
      <c r="A210" s="172" t="s">
        <v>1865</v>
      </c>
      <c r="B210" s="172" t="s">
        <v>1732</v>
      </c>
      <c r="C210" s="172">
        <v>102661</v>
      </c>
      <c r="D210" s="175">
        <v>44174</v>
      </c>
      <c r="E210" s="176">
        <v>28.849900000000002</v>
      </c>
      <c r="F210" s="176">
        <v>39.135599999999997</v>
      </c>
      <c r="G210" s="176">
        <v>3.3921999999999999</v>
      </c>
      <c r="H210" s="176">
        <v>23.1464</v>
      </c>
      <c r="I210" s="176">
        <v>20.639800000000001</v>
      </c>
      <c r="J210" s="176">
        <v>27.3689</v>
      </c>
      <c r="K210" s="176">
        <v>19.448799999999999</v>
      </c>
      <c r="L210" s="176">
        <v>15.3161</v>
      </c>
      <c r="M210" s="176">
        <v>12.8209</v>
      </c>
      <c r="N210" s="176">
        <v>13.838900000000001</v>
      </c>
      <c r="O210" s="176">
        <v>8.9448000000000008</v>
      </c>
      <c r="P210" s="176">
        <v>8.7927</v>
      </c>
      <c r="Q210" s="176">
        <v>6.7317999999999998</v>
      </c>
      <c r="R210" s="176">
        <v>12.2522</v>
      </c>
      <c r="S210" s="118" t="s">
        <v>1879</v>
      </c>
    </row>
    <row r="211" spans="1:19" x14ac:dyDescent="0.3">
      <c r="A211" s="172" t="s">
        <v>1865</v>
      </c>
      <c r="B211" s="172" t="s">
        <v>1708</v>
      </c>
      <c r="C211" s="172">
        <v>119389</v>
      </c>
      <c r="D211" s="175">
        <v>44174</v>
      </c>
      <c r="E211" s="176">
        <v>30.8506</v>
      </c>
      <c r="F211" s="176">
        <v>40.0334</v>
      </c>
      <c r="G211" s="176">
        <v>4.1669999999999998</v>
      </c>
      <c r="H211" s="176">
        <v>23.975000000000001</v>
      </c>
      <c r="I211" s="176">
        <v>21.523099999999999</v>
      </c>
      <c r="J211" s="176">
        <v>28.296600000000002</v>
      </c>
      <c r="K211" s="176">
        <v>20.398099999999999</v>
      </c>
      <c r="L211" s="176">
        <v>16.267199999999999</v>
      </c>
      <c r="M211" s="176">
        <v>13.7464</v>
      </c>
      <c r="N211" s="176">
        <v>14.774699999999999</v>
      </c>
      <c r="O211" s="176">
        <v>9.9062000000000001</v>
      </c>
      <c r="P211" s="176">
        <v>9.7063000000000006</v>
      </c>
      <c r="Q211" s="176">
        <v>9.7707999999999995</v>
      </c>
      <c r="R211" s="176">
        <v>13.178699999999999</v>
      </c>
      <c r="S211" s="118" t="s">
        <v>1879</v>
      </c>
    </row>
    <row r="212" spans="1:19" x14ac:dyDescent="0.3">
      <c r="A212" s="172" t="s">
        <v>1865</v>
      </c>
      <c r="B212" s="172" t="s">
        <v>1709</v>
      </c>
      <c r="C212" s="172">
        <v>120082</v>
      </c>
      <c r="D212" s="175">
        <v>44174</v>
      </c>
      <c r="E212" s="176">
        <v>36.653799999999997</v>
      </c>
      <c r="F212" s="176">
        <v>73.8386</v>
      </c>
      <c r="G212" s="176">
        <v>33.291499999999999</v>
      </c>
      <c r="H212" s="176">
        <v>46.097099999999998</v>
      </c>
      <c r="I212" s="176">
        <v>38.1342</v>
      </c>
      <c r="J212" s="176">
        <v>27.032800000000002</v>
      </c>
      <c r="K212" s="176">
        <v>20.4665</v>
      </c>
      <c r="L212" s="176">
        <v>17.511700000000001</v>
      </c>
      <c r="M212" s="176">
        <v>12.6486</v>
      </c>
      <c r="N212" s="176">
        <v>10.0199</v>
      </c>
      <c r="O212" s="176">
        <v>8.0840999999999994</v>
      </c>
      <c r="P212" s="176">
        <v>9.9306999999999999</v>
      </c>
      <c r="Q212" s="176">
        <v>10.064</v>
      </c>
      <c r="R212" s="176">
        <v>10.183</v>
      </c>
      <c r="S212" s="118" t="s">
        <v>1880</v>
      </c>
    </row>
    <row r="213" spans="1:19" x14ac:dyDescent="0.3">
      <c r="A213" s="172" t="s">
        <v>1865</v>
      </c>
      <c r="B213" s="172" t="s">
        <v>1733</v>
      </c>
      <c r="C213" s="172">
        <v>113560</v>
      </c>
      <c r="D213" s="175">
        <v>44174</v>
      </c>
      <c r="E213" s="176">
        <v>32.311700000000002</v>
      </c>
      <c r="F213" s="176">
        <v>72.439300000000003</v>
      </c>
      <c r="G213" s="176">
        <v>31.8354</v>
      </c>
      <c r="H213" s="176">
        <v>44.643999999999998</v>
      </c>
      <c r="I213" s="176">
        <v>36.689300000000003</v>
      </c>
      <c r="J213" s="176">
        <v>25.5779</v>
      </c>
      <c r="K213" s="176">
        <v>18.959499999999998</v>
      </c>
      <c r="L213" s="176">
        <v>15.9048</v>
      </c>
      <c r="M213" s="176">
        <v>11.0451</v>
      </c>
      <c r="N213" s="176">
        <v>8.4084000000000003</v>
      </c>
      <c r="O213" s="176">
        <v>6.2196999999999996</v>
      </c>
      <c r="P213" s="176">
        <v>7.7957999999999998</v>
      </c>
      <c r="Q213" s="176">
        <v>7.4977999999999998</v>
      </c>
      <c r="R213" s="176">
        <v>8.4853000000000005</v>
      </c>
      <c r="S213" s="118" t="s">
        <v>1880</v>
      </c>
    </row>
    <row r="214" spans="1:19" x14ac:dyDescent="0.3">
      <c r="A214" s="172" t="s">
        <v>1865</v>
      </c>
      <c r="B214" s="172" t="s">
        <v>1710</v>
      </c>
      <c r="C214" s="172">
        <v>119393</v>
      </c>
      <c r="D214" s="175">
        <v>44174</v>
      </c>
      <c r="E214" s="176">
        <v>21.8903</v>
      </c>
      <c r="F214" s="176">
        <v>47.917400000000001</v>
      </c>
      <c r="G214" s="176">
        <v>21.1706</v>
      </c>
      <c r="H214" s="176">
        <v>23.977499999999999</v>
      </c>
      <c r="I214" s="176">
        <v>21.773199999999999</v>
      </c>
      <c r="J214" s="176">
        <v>18.645099999999999</v>
      </c>
      <c r="K214" s="176">
        <v>17.7546</v>
      </c>
      <c r="L214" s="176">
        <v>22.9514</v>
      </c>
      <c r="M214" s="176">
        <v>14.1739</v>
      </c>
      <c r="N214" s="176">
        <v>11.885</v>
      </c>
      <c r="O214" s="176">
        <v>0.87280000000000002</v>
      </c>
      <c r="P214" s="176">
        <v>5.3411</v>
      </c>
      <c r="Q214" s="176">
        <v>6.7606999999999999</v>
      </c>
      <c r="R214" s="176">
        <v>2.4321000000000002</v>
      </c>
      <c r="S214" s="118" t="s">
        <v>1879</v>
      </c>
    </row>
    <row r="215" spans="1:19" x14ac:dyDescent="0.3">
      <c r="A215" s="172" t="s">
        <v>1865</v>
      </c>
      <c r="B215" s="172" t="s">
        <v>1734</v>
      </c>
      <c r="C215" s="172">
        <v>111712</v>
      </c>
      <c r="D215" s="175">
        <v>44174</v>
      </c>
      <c r="E215" s="176">
        <v>21.064299999999999</v>
      </c>
      <c r="F215" s="176">
        <v>47.192799999999998</v>
      </c>
      <c r="G215" s="176">
        <v>20.504300000000001</v>
      </c>
      <c r="H215" s="176">
        <v>23.3232</v>
      </c>
      <c r="I215" s="176">
        <v>21.111599999999999</v>
      </c>
      <c r="J215" s="176">
        <v>17.976600000000001</v>
      </c>
      <c r="K215" s="176">
        <v>17.089400000000001</v>
      </c>
      <c r="L215" s="176">
        <v>22.2606</v>
      </c>
      <c r="M215" s="176">
        <v>13.4962</v>
      </c>
      <c r="N215" s="176">
        <v>11.2011</v>
      </c>
      <c r="O215" s="176">
        <v>0.27400000000000002</v>
      </c>
      <c r="P215" s="176">
        <v>4.7257999999999996</v>
      </c>
      <c r="Q215" s="176">
        <v>6.5532000000000004</v>
      </c>
      <c r="R215" s="176">
        <v>1.8299000000000001</v>
      </c>
      <c r="S215" s="118" t="s">
        <v>1879</v>
      </c>
    </row>
    <row r="216" spans="1:19" x14ac:dyDescent="0.3">
      <c r="A216" s="172" t="s">
        <v>1865</v>
      </c>
      <c r="B216" s="172" t="s">
        <v>1711</v>
      </c>
      <c r="C216" s="172">
        <v>118309</v>
      </c>
      <c r="D216" s="175">
        <v>44174</v>
      </c>
      <c r="E216" s="176">
        <v>73.691199999999995</v>
      </c>
      <c r="F216" s="176">
        <v>54.714599999999997</v>
      </c>
      <c r="G216" s="176">
        <v>28.0228</v>
      </c>
      <c r="H216" s="176">
        <v>30.211099999999998</v>
      </c>
      <c r="I216" s="176">
        <v>30.915900000000001</v>
      </c>
      <c r="J216" s="176">
        <v>28.075099999999999</v>
      </c>
      <c r="K216" s="176">
        <v>23.059200000000001</v>
      </c>
      <c r="L216" s="176">
        <v>22.748799999999999</v>
      </c>
      <c r="M216" s="176">
        <v>16.152899999999999</v>
      </c>
      <c r="N216" s="176">
        <v>14.8292</v>
      </c>
      <c r="O216" s="176">
        <v>9.8564000000000007</v>
      </c>
      <c r="P216" s="176">
        <v>9.5853999999999999</v>
      </c>
      <c r="Q216" s="176">
        <v>10.207800000000001</v>
      </c>
      <c r="R216" s="176">
        <v>13.0702</v>
      </c>
      <c r="S216" s="118" t="s">
        <v>1879</v>
      </c>
    </row>
    <row r="217" spans="1:19" x14ac:dyDescent="0.3">
      <c r="A217" s="172" t="s">
        <v>1865</v>
      </c>
      <c r="B217" s="172" t="s">
        <v>1735</v>
      </c>
      <c r="C217" s="172">
        <v>100601</v>
      </c>
      <c r="D217" s="175">
        <v>44174</v>
      </c>
      <c r="E217" s="176">
        <v>78.292883725112404</v>
      </c>
      <c r="F217" s="176">
        <v>53.4011</v>
      </c>
      <c r="G217" s="176">
        <v>26.802600000000002</v>
      </c>
      <c r="H217" s="176">
        <v>28.971699999999998</v>
      </c>
      <c r="I217" s="176">
        <v>29.706900000000001</v>
      </c>
      <c r="J217" s="176">
        <v>26.828199999999999</v>
      </c>
      <c r="K217" s="176">
        <v>21.8155</v>
      </c>
      <c r="L217" s="176">
        <v>21.482900000000001</v>
      </c>
      <c r="M217" s="176">
        <v>14.976100000000001</v>
      </c>
      <c r="N217" s="176">
        <v>13.6031</v>
      </c>
      <c r="O217" s="176">
        <v>8.7271000000000001</v>
      </c>
      <c r="P217" s="176">
        <v>8.4123999999999999</v>
      </c>
      <c r="Q217" s="176">
        <v>8.4918999999999993</v>
      </c>
      <c r="R217" s="176">
        <v>11.900700000000001</v>
      </c>
      <c r="S217" s="118" t="s">
        <v>1879</v>
      </c>
    </row>
    <row r="218" spans="1:19" x14ac:dyDescent="0.3">
      <c r="A218" s="172" t="s">
        <v>1865</v>
      </c>
      <c r="B218" s="172" t="s">
        <v>1712</v>
      </c>
      <c r="C218" s="172">
        <v>118994</v>
      </c>
      <c r="D218" s="175">
        <v>44174</v>
      </c>
      <c r="E218" s="176">
        <v>43.48</v>
      </c>
      <c r="F218" s="176">
        <v>60.963000000000001</v>
      </c>
      <c r="G218" s="176">
        <v>19.7303</v>
      </c>
      <c r="H218" s="176">
        <v>15.347300000000001</v>
      </c>
      <c r="I218" s="176">
        <v>30.286799999999999</v>
      </c>
      <c r="J218" s="176">
        <v>27.896799999999999</v>
      </c>
      <c r="K218" s="176">
        <v>26.055599999999998</v>
      </c>
      <c r="L218" s="176">
        <v>23.046800000000001</v>
      </c>
      <c r="M218" s="176">
        <v>14.213100000000001</v>
      </c>
      <c r="N218" s="176">
        <v>11.2864</v>
      </c>
      <c r="O218" s="176">
        <v>4.8372000000000002</v>
      </c>
      <c r="P218" s="176">
        <v>7.6326000000000001</v>
      </c>
      <c r="Q218" s="176">
        <v>8.5097000000000005</v>
      </c>
      <c r="R218" s="176">
        <v>8.8554999999999993</v>
      </c>
      <c r="S218" s="118" t="s">
        <v>1879</v>
      </c>
    </row>
    <row r="219" spans="1:19" x14ac:dyDescent="0.3">
      <c r="A219" s="172" t="s">
        <v>1865</v>
      </c>
      <c r="B219" s="172" t="s">
        <v>1736</v>
      </c>
      <c r="C219" s="172">
        <v>102448</v>
      </c>
      <c r="D219" s="175">
        <v>44174</v>
      </c>
      <c r="E219" s="176">
        <v>40.183</v>
      </c>
      <c r="F219" s="176">
        <v>59.320300000000003</v>
      </c>
      <c r="G219" s="176">
        <v>18.011399999999998</v>
      </c>
      <c r="H219" s="176">
        <v>13.621700000000001</v>
      </c>
      <c r="I219" s="176">
        <v>28.5457</v>
      </c>
      <c r="J219" s="176">
        <v>26.1251</v>
      </c>
      <c r="K219" s="176">
        <v>24.261099999999999</v>
      </c>
      <c r="L219" s="176">
        <v>21.206</v>
      </c>
      <c r="M219" s="176">
        <v>12.414099999999999</v>
      </c>
      <c r="N219" s="176">
        <v>9.4877000000000002</v>
      </c>
      <c r="O219" s="176">
        <v>3.2574999999999998</v>
      </c>
      <c r="P219" s="176">
        <v>6.3404999999999996</v>
      </c>
      <c r="Q219" s="176">
        <v>8.7911000000000001</v>
      </c>
      <c r="R219" s="176">
        <v>7.0589000000000004</v>
      </c>
      <c r="S219" s="118" t="s">
        <v>1879</v>
      </c>
    </row>
    <row r="220" spans="1:19" x14ac:dyDescent="0.3">
      <c r="A220" s="172" t="s">
        <v>1865</v>
      </c>
      <c r="B220" s="172" t="s">
        <v>1713</v>
      </c>
      <c r="C220" s="172">
        <v>119156</v>
      </c>
      <c r="D220" s="175">
        <v>44174</v>
      </c>
      <c r="E220" s="176">
        <v>23.342199999999998</v>
      </c>
      <c r="F220" s="176">
        <v>77.724299999999999</v>
      </c>
      <c r="G220" s="176">
        <v>29.232500000000002</v>
      </c>
      <c r="H220" s="176">
        <v>29.5867</v>
      </c>
      <c r="I220" s="176">
        <v>25.6373</v>
      </c>
      <c r="J220" s="176">
        <v>19.843800000000002</v>
      </c>
      <c r="K220" s="176">
        <v>16.768599999999999</v>
      </c>
      <c r="L220" s="176">
        <v>15.504200000000001</v>
      </c>
      <c r="M220" s="176">
        <v>9.8315999999999999</v>
      </c>
      <c r="N220" s="176">
        <v>6.7458</v>
      </c>
      <c r="O220" s="176">
        <v>6.5907</v>
      </c>
      <c r="P220" s="176">
        <v>8.0138999999999996</v>
      </c>
      <c r="Q220" s="176">
        <v>8.8143999999999991</v>
      </c>
      <c r="R220" s="176">
        <v>7.6951000000000001</v>
      </c>
      <c r="S220" s="118" t="s">
        <v>1879</v>
      </c>
    </row>
    <row r="221" spans="1:19" x14ac:dyDescent="0.3">
      <c r="A221" s="172" t="s">
        <v>1865</v>
      </c>
      <c r="B221" s="172" t="s">
        <v>1737</v>
      </c>
      <c r="C221" s="172">
        <v>113142</v>
      </c>
      <c r="D221" s="175">
        <v>44174</v>
      </c>
      <c r="E221" s="176">
        <v>20.7302</v>
      </c>
      <c r="F221" s="176">
        <v>75.514600000000002</v>
      </c>
      <c r="G221" s="176">
        <v>27.1097</v>
      </c>
      <c r="H221" s="176">
        <v>27.460100000000001</v>
      </c>
      <c r="I221" s="176">
        <v>23.514500000000002</v>
      </c>
      <c r="J221" s="176">
        <v>17.708600000000001</v>
      </c>
      <c r="K221" s="176">
        <v>14.798</v>
      </c>
      <c r="L221" s="176">
        <v>13.4937</v>
      </c>
      <c r="M221" s="176">
        <v>7.9629000000000003</v>
      </c>
      <c r="N221" s="176">
        <v>5.0656999999999996</v>
      </c>
      <c r="O221" s="176">
        <v>4.8841999999999999</v>
      </c>
      <c r="P221" s="176">
        <v>6.2378999999999998</v>
      </c>
      <c r="Q221" s="176">
        <v>7.2811000000000003</v>
      </c>
      <c r="R221" s="176">
        <v>6.085</v>
      </c>
      <c r="S221" s="118" t="s">
        <v>1879</v>
      </c>
    </row>
    <row r="222" spans="1:19" x14ac:dyDescent="0.3">
      <c r="A222" s="172" t="s">
        <v>1865</v>
      </c>
      <c r="B222" s="172" t="s">
        <v>1738</v>
      </c>
      <c r="C222" s="172">
        <v>100948</v>
      </c>
      <c r="D222" s="175">
        <v>44174</v>
      </c>
      <c r="E222" s="176">
        <v>62.668300000000002</v>
      </c>
      <c r="F222" s="176">
        <v>115.7456</v>
      </c>
      <c r="G222" s="176">
        <v>29.931100000000001</v>
      </c>
      <c r="H222" s="176">
        <v>41.209800000000001</v>
      </c>
      <c r="I222" s="176">
        <v>37.0501</v>
      </c>
      <c r="J222" s="176">
        <v>32.378</v>
      </c>
      <c r="K222" s="176">
        <v>26.247</v>
      </c>
      <c r="L222" s="176">
        <v>19.5916</v>
      </c>
      <c r="M222" s="176">
        <v>11.337199999999999</v>
      </c>
      <c r="N222" s="176">
        <v>7.4591000000000003</v>
      </c>
      <c r="O222" s="176">
        <v>5.8487999999999998</v>
      </c>
      <c r="P222" s="176">
        <v>7.3128000000000002</v>
      </c>
      <c r="Q222" s="176">
        <v>9.5055999999999994</v>
      </c>
      <c r="R222" s="176">
        <v>8.1450999999999993</v>
      </c>
      <c r="S222" s="118" t="s">
        <v>1879</v>
      </c>
    </row>
    <row r="223" spans="1:19" x14ac:dyDescent="0.3">
      <c r="A223" s="172" t="s">
        <v>1865</v>
      </c>
      <c r="B223" s="172" t="s">
        <v>1714</v>
      </c>
      <c r="C223" s="172">
        <v>118574</v>
      </c>
      <c r="D223" s="175">
        <v>44174</v>
      </c>
      <c r="E223" s="176">
        <v>66.528999999999996</v>
      </c>
      <c r="F223" s="176">
        <v>116.4611</v>
      </c>
      <c r="G223" s="176">
        <v>30.709399999999999</v>
      </c>
      <c r="H223" s="176">
        <v>41.992400000000004</v>
      </c>
      <c r="I223" s="176">
        <v>37.8446</v>
      </c>
      <c r="J223" s="176">
        <v>33.188400000000001</v>
      </c>
      <c r="K223" s="176">
        <v>27.109500000000001</v>
      </c>
      <c r="L223" s="176">
        <v>20.507999999999999</v>
      </c>
      <c r="M223" s="176">
        <v>12.260400000000001</v>
      </c>
      <c r="N223" s="176">
        <v>8.3803999999999998</v>
      </c>
      <c r="O223" s="176">
        <v>6.6505999999999998</v>
      </c>
      <c r="P223" s="176">
        <v>8.1526999999999994</v>
      </c>
      <c r="Q223" s="176">
        <v>9.4562000000000008</v>
      </c>
      <c r="R223" s="176">
        <v>8.9865999999999993</v>
      </c>
      <c r="S223" s="118" t="s">
        <v>1879</v>
      </c>
    </row>
    <row r="224" spans="1:19" x14ac:dyDescent="0.3">
      <c r="A224" s="172" t="s">
        <v>1865</v>
      </c>
      <c r="B224" s="172" t="s">
        <v>1739</v>
      </c>
      <c r="C224" s="172">
        <v>148297</v>
      </c>
      <c r="D224" s="175">
        <v>44174</v>
      </c>
      <c r="E224" s="176">
        <v>0.74750000000000005</v>
      </c>
      <c r="F224" s="176">
        <v>0</v>
      </c>
      <c r="G224" s="176"/>
      <c r="H224" s="176"/>
      <c r="I224" s="176"/>
      <c r="J224" s="176"/>
      <c r="K224" s="176"/>
      <c r="L224" s="176"/>
      <c r="M224" s="176"/>
      <c r="N224" s="176"/>
      <c r="O224" s="176"/>
      <c r="P224" s="176"/>
      <c r="Q224" s="176">
        <v>0</v>
      </c>
      <c r="R224" s="176"/>
      <c r="S224" s="118" t="s">
        <v>1879</v>
      </c>
    </row>
    <row r="225" spans="1:19" x14ac:dyDescent="0.3">
      <c r="A225" s="172" t="s">
        <v>1865</v>
      </c>
      <c r="B225" s="172" t="s">
        <v>1715</v>
      </c>
      <c r="C225" s="172">
        <v>148302</v>
      </c>
      <c r="D225" s="175">
        <v>44174</v>
      </c>
      <c r="E225" s="176">
        <v>0.78839999999999999</v>
      </c>
      <c r="F225" s="176">
        <v>0</v>
      </c>
      <c r="G225" s="176"/>
      <c r="H225" s="176"/>
      <c r="I225" s="176"/>
      <c r="J225" s="176"/>
      <c r="K225" s="176"/>
      <c r="L225" s="176"/>
      <c r="M225" s="176"/>
      <c r="N225" s="176"/>
      <c r="O225" s="176"/>
      <c r="P225" s="176"/>
      <c r="Q225" s="176">
        <v>0</v>
      </c>
      <c r="R225" s="176"/>
      <c r="S225" s="118" t="s">
        <v>1879</v>
      </c>
    </row>
    <row r="226" spans="1:19" x14ac:dyDescent="0.3">
      <c r="A226" s="172" t="s">
        <v>1865</v>
      </c>
      <c r="B226" s="172" t="s">
        <v>1740</v>
      </c>
      <c r="C226" s="172">
        <v>102147</v>
      </c>
      <c r="D226" s="175">
        <v>44174</v>
      </c>
      <c r="E226" s="176">
        <v>51.717300000000002</v>
      </c>
      <c r="F226" s="176">
        <v>90.9161</v>
      </c>
      <c r="G226" s="176">
        <v>44.635300000000001</v>
      </c>
      <c r="H226" s="176">
        <v>68.800200000000004</v>
      </c>
      <c r="I226" s="176">
        <v>52.401699999999998</v>
      </c>
      <c r="J226" s="176">
        <v>48.724499999999999</v>
      </c>
      <c r="K226" s="176">
        <v>30.1005</v>
      </c>
      <c r="L226" s="176">
        <v>26.870100000000001</v>
      </c>
      <c r="M226" s="176">
        <v>14.7037</v>
      </c>
      <c r="N226" s="176">
        <v>10.122999999999999</v>
      </c>
      <c r="O226" s="176">
        <v>5.2626999999999997</v>
      </c>
      <c r="P226" s="176">
        <v>8.0446000000000009</v>
      </c>
      <c r="Q226" s="176">
        <v>10.1691</v>
      </c>
      <c r="R226" s="176">
        <v>8.6486999999999998</v>
      </c>
      <c r="S226" s="118"/>
    </row>
    <row r="227" spans="1:19" x14ac:dyDescent="0.3">
      <c r="A227" s="172" t="s">
        <v>1865</v>
      </c>
      <c r="B227" s="172" t="s">
        <v>1716</v>
      </c>
      <c r="C227" s="172">
        <v>119118</v>
      </c>
      <c r="D227" s="175">
        <v>44174</v>
      </c>
      <c r="E227" s="176">
        <v>53.790799999999997</v>
      </c>
      <c r="F227" s="176">
        <v>91.358000000000004</v>
      </c>
      <c r="G227" s="176">
        <v>45.061100000000003</v>
      </c>
      <c r="H227" s="176">
        <v>69.2179</v>
      </c>
      <c r="I227" s="176">
        <v>52.822699999999998</v>
      </c>
      <c r="J227" s="176">
        <v>49.159199999999998</v>
      </c>
      <c r="K227" s="176">
        <v>30.5427</v>
      </c>
      <c r="L227" s="176">
        <v>27.342400000000001</v>
      </c>
      <c r="M227" s="176">
        <v>15.159599999999999</v>
      </c>
      <c r="N227" s="176">
        <v>10.5725</v>
      </c>
      <c r="O227" s="176">
        <v>5.7784000000000004</v>
      </c>
      <c r="P227" s="176">
        <v>8.6151999999999997</v>
      </c>
      <c r="Q227" s="176">
        <v>9.3361000000000001</v>
      </c>
      <c r="R227" s="176">
        <v>9.1071000000000009</v>
      </c>
      <c r="S227" s="118"/>
    </row>
    <row r="228" spans="1:19" x14ac:dyDescent="0.3">
      <c r="A228" s="172" t="s">
        <v>1865</v>
      </c>
      <c r="B228" s="172" t="s">
        <v>1741</v>
      </c>
      <c r="C228" s="172">
        <v>102262</v>
      </c>
      <c r="D228" s="175">
        <v>44174</v>
      </c>
      <c r="E228" s="176">
        <v>42.217799999999997</v>
      </c>
      <c r="F228" s="176">
        <v>91.874499999999998</v>
      </c>
      <c r="G228" s="176">
        <v>20.165299999999998</v>
      </c>
      <c r="H228" s="176">
        <v>42.070500000000003</v>
      </c>
      <c r="I228" s="176">
        <v>32.823099999999997</v>
      </c>
      <c r="J228" s="176">
        <v>27.782</v>
      </c>
      <c r="K228" s="176">
        <v>24.715</v>
      </c>
      <c r="L228" s="176">
        <v>19.868300000000001</v>
      </c>
      <c r="M228" s="176">
        <v>12.9025</v>
      </c>
      <c r="N228" s="176">
        <v>10.097799999999999</v>
      </c>
      <c r="O228" s="176">
        <v>5.9973999999999998</v>
      </c>
      <c r="P228" s="176">
        <v>7.5235000000000003</v>
      </c>
      <c r="Q228" s="176">
        <v>8.9496000000000002</v>
      </c>
      <c r="R228" s="176">
        <v>9.6075999999999997</v>
      </c>
      <c r="S228" s="118" t="s">
        <v>1879</v>
      </c>
    </row>
    <row r="229" spans="1:19" x14ac:dyDescent="0.3">
      <c r="A229" s="172" t="s">
        <v>1865</v>
      </c>
      <c r="B229" s="172" t="s">
        <v>1717</v>
      </c>
      <c r="C229" s="172">
        <v>120073</v>
      </c>
      <c r="D229" s="175">
        <v>44174</v>
      </c>
      <c r="E229" s="176">
        <v>44.894599999999997</v>
      </c>
      <c r="F229" s="176">
        <v>93.491699999999994</v>
      </c>
      <c r="G229" s="176">
        <v>21.788599999999999</v>
      </c>
      <c r="H229" s="176">
        <v>43.7087</v>
      </c>
      <c r="I229" s="176">
        <v>34.462699999999998</v>
      </c>
      <c r="J229" s="176">
        <v>29.441099999999999</v>
      </c>
      <c r="K229" s="176">
        <v>26.5305</v>
      </c>
      <c r="L229" s="176">
        <v>21.8096</v>
      </c>
      <c r="M229" s="176">
        <v>14.875500000000001</v>
      </c>
      <c r="N229" s="176">
        <v>12.1114</v>
      </c>
      <c r="O229" s="176">
        <v>7.2374999999999998</v>
      </c>
      <c r="P229" s="176">
        <v>8.5063999999999993</v>
      </c>
      <c r="Q229" s="176">
        <v>8.9736999999999991</v>
      </c>
      <c r="R229" s="176">
        <v>11.2567</v>
      </c>
      <c r="S229" s="118" t="s">
        <v>1879</v>
      </c>
    </row>
    <row r="230" spans="1:19" x14ac:dyDescent="0.3">
      <c r="A230" s="172" t="s">
        <v>1865</v>
      </c>
      <c r="B230" s="172" t="s">
        <v>1742</v>
      </c>
      <c r="C230" s="172">
        <v>102330</v>
      </c>
      <c r="D230" s="175">
        <v>44174</v>
      </c>
      <c r="E230" s="176">
        <v>50.033700000000003</v>
      </c>
      <c r="F230" s="176">
        <v>61.162199999999999</v>
      </c>
      <c r="G230" s="176">
        <v>29.444500000000001</v>
      </c>
      <c r="H230" s="176">
        <v>43.685299999999998</v>
      </c>
      <c r="I230" s="176">
        <v>34.914999999999999</v>
      </c>
      <c r="J230" s="176">
        <v>29.359000000000002</v>
      </c>
      <c r="K230" s="176">
        <v>21.5962</v>
      </c>
      <c r="L230" s="176">
        <v>21.620100000000001</v>
      </c>
      <c r="M230" s="176">
        <v>14.2417</v>
      </c>
      <c r="N230" s="176">
        <v>11.394</v>
      </c>
      <c r="O230" s="176">
        <v>8.3863000000000003</v>
      </c>
      <c r="P230" s="176">
        <v>9.9422999999999995</v>
      </c>
      <c r="Q230" s="176">
        <v>10.117100000000001</v>
      </c>
      <c r="R230" s="176">
        <v>10.5275</v>
      </c>
      <c r="S230" s="118"/>
    </row>
    <row r="231" spans="1:19" x14ac:dyDescent="0.3">
      <c r="A231" s="172" t="s">
        <v>1865</v>
      </c>
      <c r="B231" s="172" t="s">
        <v>1718</v>
      </c>
      <c r="C231" s="172">
        <v>120616</v>
      </c>
      <c r="D231" s="175">
        <v>44174</v>
      </c>
      <c r="E231" s="176">
        <v>53.073700000000002</v>
      </c>
      <c r="F231" s="176">
        <v>62.069200000000002</v>
      </c>
      <c r="G231" s="176">
        <v>30.358000000000001</v>
      </c>
      <c r="H231" s="176">
        <v>44.598799999999997</v>
      </c>
      <c r="I231" s="176">
        <v>35.829799999999999</v>
      </c>
      <c r="J231" s="176">
        <v>30.2654</v>
      </c>
      <c r="K231" s="176">
        <v>22.463899999999999</v>
      </c>
      <c r="L231" s="176">
        <v>22.511600000000001</v>
      </c>
      <c r="M231" s="176">
        <v>15.0418</v>
      </c>
      <c r="N231" s="176">
        <v>12.189500000000001</v>
      </c>
      <c r="O231" s="176">
        <v>9.1402999999999999</v>
      </c>
      <c r="P231" s="176">
        <v>10.7559</v>
      </c>
      <c r="Q231" s="176">
        <v>11.096299999999999</v>
      </c>
      <c r="R231" s="176">
        <v>11.253299999999999</v>
      </c>
      <c r="S231" s="118"/>
    </row>
    <row r="232" spans="1:19" x14ac:dyDescent="0.3">
      <c r="A232" s="172" t="s">
        <v>1865</v>
      </c>
      <c r="B232" s="172" t="s">
        <v>1719</v>
      </c>
      <c r="C232" s="172">
        <v>118491</v>
      </c>
      <c r="D232" s="175">
        <v>44174</v>
      </c>
      <c r="E232" s="176">
        <v>26.098800000000001</v>
      </c>
      <c r="F232" s="176">
        <v>64.726699999999994</v>
      </c>
      <c r="G232" s="176">
        <v>48.570399999999999</v>
      </c>
      <c r="H232" s="176">
        <v>49.7179</v>
      </c>
      <c r="I232" s="176">
        <v>40.064900000000002</v>
      </c>
      <c r="J232" s="176">
        <v>24.074300000000001</v>
      </c>
      <c r="K232" s="176">
        <v>20.229500000000002</v>
      </c>
      <c r="L232" s="176">
        <v>19.401900000000001</v>
      </c>
      <c r="M232" s="176">
        <v>11.7189</v>
      </c>
      <c r="N232" s="176">
        <v>9.1125000000000007</v>
      </c>
      <c r="O232" s="176">
        <v>6.8319000000000001</v>
      </c>
      <c r="P232" s="176">
        <v>8.5018999999999991</v>
      </c>
      <c r="Q232" s="176">
        <v>9.2652000000000001</v>
      </c>
      <c r="R232" s="176">
        <v>9.2751999999999999</v>
      </c>
      <c r="S232" s="118"/>
    </row>
    <row r="233" spans="1:19" x14ac:dyDescent="0.3">
      <c r="A233" s="172" t="s">
        <v>1865</v>
      </c>
      <c r="B233" s="172" t="s">
        <v>1743</v>
      </c>
      <c r="C233" s="172">
        <v>112353</v>
      </c>
      <c r="D233" s="175">
        <v>44174</v>
      </c>
      <c r="E233" s="176">
        <v>24.345300000000002</v>
      </c>
      <c r="F233" s="176">
        <v>63.830100000000002</v>
      </c>
      <c r="G233" s="176">
        <v>47.655799999999999</v>
      </c>
      <c r="H233" s="176">
        <v>48.792900000000003</v>
      </c>
      <c r="I233" s="176">
        <v>39.053899999999999</v>
      </c>
      <c r="J233" s="176">
        <v>23.094000000000001</v>
      </c>
      <c r="K233" s="176">
        <v>19.244599999999998</v>
      </c>
      <c r="L233" s="176">
        <v>18.379300000000001</v>
      </c>
      <c r="M233" s="176">
        <v>10.7254</v>
      </c>
      <c r="N233" s="176">
        <v>8.1031999999999993</v>
      </c>
      <c r="O233" s="176">
        <v>5.9016999999999999</v>
      </c>
      <c r="P233" s="176">
        <v>7.5914999999999999</v>
      </c>
      <c r="Q233" s="176">
        <v>8.5919000000000008</v>
      </c>
      <c r="R233" s="176">
        <v>8.3249999999999993</v>
      </c>
      <c r="S233" s="118"/>
    </row>
    <row r="234" spans="1:19" x14ac:dyDescent="0.3">
      <c r="A234" s="172" t="s">
        <v>1865</v>
      </c>
      <c r="B234" s="172" t="s">
        <v>1720</v>
      </c>
      <c r="C234" s="172">
        <v>135689</v>
      </c>
      <c r="D234" s="175">
        <v>44174</v>
      </c>
      <c r="E234" s="176">
        <v>16.047899999999998</v>
      </c>
      <c r="F234" s="176">
        <v>93.262299999999996</v>
      </c>
      <c r="G234" s="176">
        <v>35.792400000000001</v>
      </c>
      <c r="H234" s="176">
        <v>47.410600000000002</v>
      </c>
      <c r="I234" s="176">
        <v>35.2196</v>
      </c>
      <c r="J234" s="176">
        <v>31.659500000000001</v>
      </c>
      <c r="K234" s="176">
        <v>29.4876</v>
      </c>
      <c r="L234" s="176">
        <v>18.2117</v>
      </c>
      <c r="M234" s="176">
        <v>11.7692</v>
      </c>
      <c r="N234" s="176">
        <v>8.4079999999999995</v>
      </c>
      <c r="O234" s="176">
        <v>8.0386000000000006</v>
      </c>
      <c r="P234" s="176">
        <v>9.8849</v>
      </c>
      <c r="Q234" s="176">
        <v>9.8706999999999994</v>
      </c>
      <c r="R234" s="176">
        <v>8.4481999999999999</v>
      </c>
      <c r="S234" s="118"/>
    </row>
    <row r="235" spans="1:19" x14ac:dyDescent="0.3">
      <c r="A235" s="172" t="s">
        <v>1865</v>
      </c>
      <c r="B235" s="172" t="s">
        <v>1744</v>
      </c>
      <c r="C235" s="172">
        <v>135692</v>
      </c>
      <c r="D235" s="175">
        <v>44174</v>
      </c>
      <c r="E235" s="176">
        <v>14.909700000000001</v>
      </c>
      <c r="F235" s="176">
        <v>91.542100000000005</v>
      </c>
      <c r="G235" s="176">
        <v>34.039299999999997</v>
      </c>
      <c r="H235" s="176">
        <v>45.650500000000001</v>
      </c>
      <c r="I235" s="176">
        <v>33.455300000000001</v>
      </c>
      <c r="J235" s="176">
        <v>29.863800000000001</v>
      </c>
      <c r="K235" s="176">
        <v>27.612300000000001</v>
      </c>
      <c r="L235" s="176">
        <v>16.309200000000001</v>
      </c>
      <c r="M235" s="176">
        <v>9.8763000000000005</v>
      </c>
      <c r="N235" s="176">
        <v>6.5902000000000003</v>
      </c>
      <c r="O235" s="176">
        <v>6.3997000000000002</v>
      </c>
      <c r="P235" s="176">
        <v>8.2880000000000003</v>
      </c>
      <c r="Q235" s="176">
        <v>8.2737999999999996</v>
      </c>
      <c r="R235" s="176">
        <v>6.7864000000000004</v>
      </c>
      <c r="S235" s="118"/>
    </row>
    <row r="236" spans="1:19" x14ac:dyDescent="0.3">
      <c r="A236" s="172" t="s">
        <v>1865</v>
      </c>
      <c r="B236" s="172" t="s">
        <v>1745</v>
      </c>
      <c r="C236" s="172">
        <v>114859</v>
      </c>
      <c r="D236" s="175">
        <v>44174</v>
      </c>
      <c r="E236" s="176">
        <v>37.433100000000003</v>
      </c>
      <c r="F236" s="176">
        <v>50.383200000000002</v>
      </c>
      <c r="G236" s="176">
        <v>28.7212</v>
      </c>
      <c r="H236" s="176">
        <v>62.903700000000001</v>
      </c>
      <c r="I236" s="176">
        <v>53.557899999999997</v>
      </c>
      <c r="J236" s="176">
        <v>50.785299999999999</v>
      </c>
      <c r="K236" s="176">
        <v>29.634499999999999</v>
      </c>
      <c r="L236" s="176">
        <v>25.947600000000001</v>
      </c>
      <c r="M236" s="176">
        <v>18.166599999999999</v>
      </c>
      <c r="N236" s="176">
        <v>14.072100000000001</v>
      </c>
      <c r="O236" s="176">
        <v>7.8292000000000002</v>
      </c>
      <c r="P236" s="176">
        <v>9.4887999999999995</v>
      </c>
      <c r="Q236" s="176">
        <v>8.0577000000000005</v>
      </c>
      <c r="R236" s="176">
        <v>12.6036</v>
      </c>
      <c r="S236" s="118" t="s">
        <v>1879</v>
      </c>
    </row>
    <row r="237" spans="1:19" x14ac:dyDescent="0.3">
      <c r="A237" s="172" t="s">
        <v>1865</v>
      </c>
      <c r="B237" s="172" t="s">
        <v>1721</v>
      </c>
      <c r="C237" s="172">
        <v>120154</v>
      </c>
      <c r="D237" s="175">
        <v>44174</v>
      </c>
      <c r="E237" s="176">
        <v>40.721699999999998</v>
      </c>
      <c r="F237" s="176">
        <v>51.521900000000002</v>
      </c>
      <c r="G237" s="176">
        <v>29.952200000000001</v>
      </c>
      <c r="H237" s="176">
        <v>64.176299999999998</v>
      </c>
      <c r="I237" s="176">
        <v>54.825600000000001</v>
      </c>
      <c r="J237" s="176">
        <v>52.058599999999998</v>
      </c>
      <c r="K237" s="176">
        <v>30.921299999999999</v>
      </c>
      <c r="L237" s="176">
        <v>27.281099999999999</v>
      </c>
      <c r="M237" s="176">
        <v>19.491599999999998</v>
      </c>
      <c r="N237" s="176">
        <v>15.3956</v>
      </c>
      <c r="O237" s="176">
        <v>9.1468000000000007</v>
      </c>
      <c r="P237" s="176">
        <v>10.859400000000001</v>
      </c>
      <c r="Q237" s="176">
        <v>10.666399999999999</v>
      </c>
      <c r="R237" s="176">
        <v>13.9015</v>
      </c>
      <c r="S237" s="118" t="s">
        <v>1879</v>
      </c>
    </row>
    <row r="238" spans="1:19" x14ac:dyDescent="0.3">
      <c r="A238" s="172" t="s">
        <v>1865</v>
      </c>
      <c r="B238" s="172" t="s">
        <v>1722</v>
      </c>
      <c r="C238" s="172">
        <v>119852</v>
      </c>
      <c r="D238" s="175">
        <v>44174</v>
      </c>
      <c r="E238" s="176">
        <v>41.661499999999997</v>
      </c>
      <c r="F238" s="176">
        <v>49.3917</v>
      </c>
      <c r="G238" s="176">
        <v>25.601800000000001</v>
      </c>
      <c r="H238" s="176">
        <v>41.428600000000003</v>
      </c>
      <c r="I238" s="176">
        <v>32.099299999999999</v>
      </c>
      <c r="J238" s="176">
        <v>25.474</v>
      </c>
      <c r="K238" s="176">
        <v>20.5684</v>
      </c>
      <c r="L238" s="176">
        <v>16.926500000000001</v>
      </c>
      <c r="M238" s="176">
        <v>11.0388</v>
      </c>
      <c r="N238" s="176">
        <v>8.9985999999999997</v>
      </c>
      <c r="O238" s="176">
        <v>6.9381000000000004</v>
      </c>
      <c r="P238" s="176">
        <v>7.9276</v>
      </c>
      <c r="Q238" s="176">
        <v>8.1130999999999993</v>
      </c>
      <c r="R238" s="176">
        <v>9.0617000000000001</v>
      </c>
      <c r="S238" s="118" t="s">
        <v>1879</v>
      </c>
    </row>
    <row r="239" spans="1:19" x14ac:dyDescent="0.3">
      <c r="A239" s="172" t="s">
        <v>1865</v>
      </c>
      <c r="B239" s="172" t="s">
        <v>1746</v>
      </c>
      <c r="C239" s="172">
        <v>112487</v>
      </c>
      <c r="D239" s="175">
        <v>44174</v>
      </c>
      <c r="E239" s="176">
        <v>39.503300000000003</v>
      </c>
      <c r="F239" s="176">
        <v>48.851100000000002</v>
      </c>
      <c r="G239" s="176">
        <v>25.107299999999999</v>
      </c>
      <c r="H239" s="176">
        <v>40.934100000000001</v>
      </c>
      <c r="I239" s="176">
        <v>31.5684</v>
      </c>
      <c r="J239" s="176">
        <v>24.9465</v>
      </c>
      <c r="K239" s="176">
        <v>20.034700000000001</v>
      </c>
      <c r="L239" s="176">
        <v>16.355899999999998</v>
      </c>
      <c r="M239" s="176">
        <v>10.4754</v>
      </c>
      <c r="N239" s="176">
        <v>8.4368999999999996</v>
      </c>
      <c r="O239" s="176">
        <v>6.2667000000000002</v>
      </c>
      <c r="P239" s="176">
        <v>7.2190000000000003</v>
      </c>
      <c r="Q239" s="176">
        <v>5.9292999999999996</v>
      </c>
      <c r="R239" s="176">
        <v>8.4260999999999999</v>
      </c>
      <c r="S239" s="118" t="s">
        <v>1879</v>
      </c>
    </row>
    <row r="240" spans="1:19" x14ac:dyDescent="0.3">
      <c r="A240" s="172" t="s">
        <v>1865</v>
      </c>
      <c r="B240" s="172" t="s">
        <v>1747</v>
      </c>
      <c r="C240" s="172">
        <v>101869</v>
      </c>
      <c r="D240" s="175">
        <v>44174</v>
      </c>
      <c r="E240" s="176">
        <v>62.468400000000003</v>
      </c>
      <c r="F240" s="176">
        <v>83.569900000000004</v>
      </c>
      <c r="G240" s="176">
        <v>24.764399999999998</v>
      </c>
      <c r="H240" s="176">
        <v>32.234099999999998</v>
      </c>
      <c r="I240" s="176">
        <v>24.939499999999999</v>
      </c>
      <c r="J240" s="176">
        <v>15.0244</v>
      </c>
      <c r="K240" s="176">
        <v>18.8705</v>
      </c>
      <c r="L240" s="176">
        <v>14.4651</v>
      </c>
      <c r="M240" s="176">
        <v>9.7230000000000008</v>
      </c>
      <c r="N240" s="176">
        <v>9.2958999999999996</v>
      </c>
      <c r="O240" s="176">
        <v>6.4775</v>
      </c>
      <c r="P240" s="176">
        <v>7.1825999999999999</v>
      </c>
      <c r="Q240" s="176">
        <v>8.4027999999999992</v>
      </c>
      <c r="R240" s="176">
        <v>9.2068999999999992</v>
      </c>
      <c r="S240" s="118" t="s">
        <v>1879</v>
      </c>
    </row>
    <row r="241" spans="1:19" x14ac:dyDescent="0.3">
      <c r="A241" s="172" t="s">
        <v>1865</v>
      </c>
      <c r="B241" s="172" t="s">
        <v>1723</v>
      </c>
      <c r="C241" s="172">
        <v>120276</v>
      </c>
      <c r="D241" s="175">
        <v>44174</v>
      </c>
      <c r="E241" s="176">
        <v>66.403499999999994</v>
      </c>
      <c r="F241" s="176">
        <v>84.293700000000001</v>
      </c>
      <c r="G241" s="176">
        <v>25.527699999999999</v>
      </c>
      <c r="H241" s="176">
        <v>32.991300000000003</v>
      </c>
      <c r="I241" s="176">
        <v>25.700600000000001</v>
      </c>
      <c r="J241" s="176">
        <v>15.8963</v>
      </c>
      <c r="K241" s="176">
        <v>19.805599999999998</v>
      </c>
      <c r="L241" s="176">
        <v>15.507099999999999</v>
      </c>
      <c r="M241" s="176">
        <v>10.808299999999999</v>
      </c>
      <c r="N241" s="176">
        <v>10.416399999999999</v>
      </c>
      <c r="O241" s="176">
        <v>7.4221000000000004</v>
      </c>
      <c r="P241" s="176">
        <v>8.1442999999999994</v>
      </c>
      <c r="Q241" s="176">
        <v>8.2830999999999992</v>
      </c>
      <c r="R241" s="176">
        <v>10.1755</v>
      </c>
      <c r="S241" s="118" t="s">
        <v>1879</v>
      </c>
    </row>
    <row r="242" spans="1:19" x14ac:dyDescent="0.3">
      <c r="A242" s="172" t="s">
        <v>1865</v>
      </c>
      <c r="B242" s="172" t="s">
        <v>1748</v>
      </c>
      <c r="C242" s="172">
        <v>102172</v>
      </c>
      <c r="D242" s="175">
        <v>44174</v>
      </c>
      <c r="E242" s="176">
        <v>39.757399999999997</v>
      </c>
      <c r="F242" s="176">
        <v>46.881599999999999</v>
      </c>
      <c r="G242" s="176">
        <v>24.521100000000001</v>
      </c>
      <c r="H242" s="176">
        <v>27.807600000000001</v>
      </c>
      <c r="I242" s="176">
        <v>22.4282</v>
      </c>
      <c r="J242" s="176">
        <v>21.0703</v>
      </c>
      <c r="K242" s="176">
        <v>17.345099999999999</v>
      </c>
      <c r="L242" s="176">
        <v>15.1524</v>
      </c>
      <c r="M242" s="176">
        <v>9.8956999999999997</v>
      </c>
      <c r="N242" s="176">
        <v>-8.6461000000000006</v>
      </c>
      <c r="O242" s="176">
        <v>-1.0445</v>
      </c>
      <c r="P242" s="176">
        <v>3.2168000000000001</v>
      </c>
      <c r="Q242" s="176">
        <v>8.4989000000000008</v>
      </c>
      <c r="R242" s="176">
        <v>-3.0121000000000002</v>
      </c>
      <c r="S242" s="118" t="s">
        <v>1879</v>
      </c>
    </row>
    <row r="243" spans="1:19" x14ac:dyDescent="0.3">
      <c r="A243" s="172" t="s">
        <v>1865</v>
      </c>
      <c r="B243" s="172" t="s">
        <v>1724</v>
      </c>
      <c r="C243" s="172">
        <v>118726</v>
      </c>
      <c r="D243" s="175">
        <v>44174</v>
      </c>
      <c r="E243" s="176">
        <v>42.464199999999998</v>
      </c>
      <c r="F243" s="176">
        <v>47.422600000000003</v>
      </c>
      <c r="G243" s="176">
        <v>25.1508</v>
      </c>
      <c r="H243" s="176">
        <v>28.433299999999999</v>
      </c>
      <c r="I243" s="176">
        <v>23.053799999999999</v>
      </c>
      <c r="J243" s="176">
        <v>21.7058</v>
      </c>
      <c r="K243" s="176">
        <v>17.998899999999999</v>
      </c>
      <c r="L243" s="176">
        <v>15.8118</v>
      </c>
      <c r="M243" s="176">
        <v>10.548999999999999</v>
      </c>
      <c r="N243" s="176">
        <v>-8.0654000000000003</v>
      </c>
      <c r="O243" s="176">
        <v>-0.2651</v>
      </c>
      <c r="P243" s="176">
        <v>4.0678999999999998</v>
      </c>
      <c r="Q243" s="176">
        <v>6.6765999999999996</v>
      </c>
      <c r="R243" s="176">
        <v>-2.3079999999999998</v>
      </c>
      <c r="S243" s="118" t="s">
        <v>1879</v>
      </c>
    </row>
    <row r="244" spans="1:19" x14ac:dyDescent="0.3">
      <c r="A244" s="172" t="s">
        <v>1865</v>
      </c>
      <c r="B244" s="172" t="s">
        <v>1749</v>
      </c>
      <c r="C244" s="172">
        <v>148293</v>
      </c>
      <c r="D244" s="175"/>
      <c r="E244" s="176"/>
      <c r="F244" s="176"/>
      <c r="G244" s="176"/>
      <c r="H244" s="176"/>
      <c r="I244" s="176"/>
      <c r="J244" s="176"/>
      <c r="K244" s="176"/>
      <c r="L244" s="176"/>
      <c r="M244" s="176"/>
      <c r="N244" s="176"/>
      <c r="O244" s="176"/>
      <c r="P244" s="176"/>
      <c r="Q244" s="176"/>
      <c r="R244" s="176"/>
      <c r="S244" s="118" t="s">
        <v>1879</v>
      </c>
    </row>
    <row r="245" spans="1:19" x14ac:dyDescent="0.3">
      <c r="A245" s="172" t="s">
        <v>1865</v>
      </c>
      <c r="B245" s="172" t="s">
        <v>1725</v>
      </c>
      <c r="C245" s="172">
        <v>148296</v>
      </c>
      <c r="D245" s="175"/>
      <c r="E245" s="176"/>
      <c r="F245" s="176"/>
      <c r="G245" s="176"/>
      <c r="H245" s="176"/>
      <c r="I245" s="176"/>
      <c r="J245" s="176"/>
      <c r="K245" s="176"/>
      <c r="L245" s="176"/>
      <c r="M245" s="176"/>
      <c r="N245" s="176"/>
      <c r="O245" s="176"/>
      <c r="P245" s="176"/>
      <c r="Q245" s="176"/>
      <c r="R245" s="176"/>
      <c r="S245" s="118" t="s">
        <v>1879</v>
      </c>
    </row>
    <row r="246" spans="1:19" x14ac:dyDescent="0.3">
      <c r="A246" s="172" t="s">
        <v>1865</v>
      </c>
      <c r="B246" s="172" t="s">
        <v>1726</v>
      </c>
      <c r="C246" s="172">
        <v>119839</v>
      </c>
      <c r="D246" s="175">
        <v>44174</v>
      </c>
      <c r="E246" s="176">
        <v>49.4499</v>
      </c>
      <c r="F246" s="176">
        <v>3.6172</v>
      </c>
      <c r="G246" s="176">
        <v>21.587299999999999</v>
      </c>
      <c r="H246" s="176">
        <v>56.5456</v>
      </c>
      <c r="I246" s="176">
        <v>58.5428</v>
      </c>
      <c r="J246" s="176">
        <v>49.518300000000004</v>
      </c>
      <c r="K246" s="176">
        <v>32.641599999999997</v>
      </c>
      <c r="L246" s="176">
        <v>27.982800000000001</v>
      </c>
      <c r="M246" s="176">
        <v>16.7728</v>
      </c>
      <c r="N246" s="176">
        <v>14.156000000000001</v>
      </c>
      <c r="O246" s="176">
        <v>7.2889999999999997</v>
      </c>
      <c r="P246" s="176">
        <v>9.2766000000000002</v>
      </c>
      <c r="Q246" s="176">
        <v>9.6351999999999993</v>
      </c>
      <c r="R246" s="176">
        <v>11.526899999999999</v>
      </c>
      <c r="S246" s="118"/>
    </row>
    <row r="247" spans="1:19" x14ac:dyDescent="0.3">
      <c r="A247" s="172" t="s">
        <v>1865</v>
      </c>
      <c r="B247" s="172" t="s">
        <v>1750</v>
      </c>
      <c r="C247" s="172">
        <v>100968</v>
      </c>
      <c r="D247" s="175">
        <v>44174</v>
      </c>
      <c r="E247" s="176">
        <v>46.366900000000001</v>
      </c>
      <c r="F247" s="176">
        <v>2.9916</v>
      </c>
      <c r="G247" s="176">
        <v>20.952200000000001</v>
      </c>
      <c r="H247" s="176">
        <v>55.9223</v>
      </c>
      <c r="I247" s="176">
        <v>57.908499999999997</v>
      </c>
      <c r="J247" s="176">
        <v>48.878399999999999</v>
      </c>
      <c r="K247" s="176">
        <v>31.966999999999999</v>
      </c>
      <c r="L247" s="176">
        <v>27.276399999999999</v>
      </c>
      <c r="M247" s="176">
        <v>16.083300000000001</v>
      </c>
      <c r="N247" s="176">
        <v>13.4556</v>
      </c>
      <c r="O247" s="176">
        <v>6.5038</v>
      </c>
      <c r="P247" s="176">
        <v>8.3589000000000002</v>
      </c>
      <c r="Q247" s="176">
        <v>8.0856999999999992</v>
      </c>
      <c r="R247" s="176">
        <v>10.878299999999999</v>
      </c>
      <c r="S247" s="118"/>
    </row>
    <row r="248" spans="1:19" x14ac:dyDescent="0.3">
      <c r="A248" s="172" t="s">
        <v>1865</v>
      </c>
      <c r="B248" s="172" t="s">
        <v>1751</v>
      </c>
      <c r="C248" s="172">
        <v>112868</v>
      </c>
      <c r="D248" s="175">
        <v>44174</v>
      </c>
      <c r="E248" s="176">
        <v>20.5669</v>
      </c>
      <c r="F248" s="176">
        <v>79.5017</v>
      </c>
      <c r="G248" s="176">
        <v>30.724499999999999</v>
      </c>
      <c r="H248" s="176">
        <v>35.582999999999998</v>
      </c>
      <c r="I248" s="176">
        <v>26.726900000000001</v>
      </c>
      <c r="J248" s="176">
        <v>20.121099999999998</v>
      </c>
      <c r="K248" s="176">
        <v>17.6036</v>
      </c>
      <c r="L248" s="176">
        <v>15.8232</v>
      </c>
      <c r="M248" s="176">
        <v>9.7043999999999997</v>
      </c>
      <c r="N248" s="176">
        <v>7.0826000000000002</v>
      </c>
      <c r="O248" s="176">
        <v>2.4704000000000002</v>
      </c>
      <c r="P248" s="176">
        <v>5.7923999999999998</v>
      </c>
      <c r="Q248" s="176">
        <v>6.9283999999999999</v>
      </c>
      <c r="R248" s="176">
        <v>4.5731000000000002</v>
      </c>
      <c r="S248" s="118" t="s">
        <v>1879</v>
      </c>
    </row>
    <row r="249" spans="1:19" x14ac:dyDescent="0.3">
      <c r="A249" s="172" t="s">
        <v>1865</v>
      </c>
      <c r="B249" s="172" t="s">
        <v>1727</v>
      </c>
      <c r="C249" s="172">
        <v>119635</v>
      </c>
      <c r="D249" s="175">
        <v>44174</v>
      </c>
      <c r="E249" s="176">
        <v>21.754100000000001</v>
      </c>
      <c r="F249" s="176">
        <v>80.377600000000001</v>
      </c>
      <c r="G249" s="176">
        <v>31.578800000000001</v>
      </c>
      <c r="H249" s="176">
        <v>36.422199999999997</v>
      </c>
      <c r="I249" s="176">
        <v>27.5654</v>
      </c>
      <c r="J249" s="176">
        <v>20.889399999999998</v>
      </c>
      <c r="K249" s="176">
        <v>18.3461</v>
      </c>
      <c r="L249" s="176">
        <v>16.656700000000001</v>
      </c>
      <c r="M249" s="176">
        <v>10.5342</v>
      </c>
      <c r="N249" s="176">
        <v>8.0711999999999993</v>
      </c>
      <c r="O249" s="176">
        <v>3.6017999999999999</v>
      </c>
      <c r="P249" s="176">
        <v>6.782</v>
      </c>
      <c r="Q249" s="176">
        <v>7.8114999999999997</v>
      </c>
      <c r="R249" s="176">
        <v>5.4592000000000001</v>
      </c>
      <c r="S249" s="118" t="s">
        <v>1879</v>
      </c>
    </row>
    <row r="250" spans="1:19" x14ac:dyDescent="0.3">
      <c r="A250" s="172" t="s">
        <v>1865</v>
      </c>
      <c r="B250" s="172" t="s">
        <v>1728</v>
      </c>
      <c r="C250" s="172">
        <v>148106</v>
      </c>
      <c r="D250" s="175">
        <v>44174</v>
      </c>
      <c r="E250" s="176">
        <v>1.2119</v>
      </c>
      <c r="F250" s="176">
        <v>9.0375999999999994</v>
      </c>
      <c r="G250" s="176">
        <v>8.4428000000000001</v>
      </c>
      <c r="H250" s="176">
        <v>8.6194000000000006</v>
      </c>
      <c r="I250" s="176">
        <v>8.4170999999999996</v>
      </c>
      <c r="J250" s="176">
        <v>8.3901000000000003</v>
      </c>
      <c r="K250" s="176">
        <v>8.4830000000000005</v>
      </c>
      <c r="L250" s="176">
        <v>8.6725999999999992</v>
      </c>
      <c r="M250" s="176">
        <v>8.8680000000000003</v>
      </c>
      <c r="N250" s="176"/>
      <c r="O250" s="176"/>
      <c r="P250" s="176"/>
      <c r="Q250" s="176">
        <v>8.8788</v>
      </c>
      <c r="R250" s="176"/>
      <c r="S250" s="118" t="s">
        <v>1880</v>
      </c>
    </row>
    <row r="251" spans="1:19" x14ac:dyDescent="0.3">
      <c r="A251" s="172" t="s">
        <v>1865</v>
      </c>
      <c r="B251" s="172" t="s">
        <v>1752</v>
      </c>
      <c r="C251" s="172">
        <v>148105</v>
      </c>
      <c r="D251" s="175">
        <v>44174</v>
      </c>
      <c r="E251" s="176">
        <v>1.1571</v>
      </c>
      <c r="F251" s="176">
        <v>9.4657999999999998</v>
      </c>
      <c r="G251" s="176">
        <v>8.2108000000000008</v>
      </c>
      <c r="H251" s="176">
        <v>8.1240000000000006</v>
      </c>
      <c r="I251" s="176">
        <v>8.3635000000000002</v>
      </c>
      <c r="J251" s="176">
        <v>8.3637999999999995</v>
      </c>
      <c r="K251" s="176">
        <v>8.4955999999999996</v>
      </c>
      <c r="L251" s="176">
        <v>8.6694999999999993</v>
      </c>
      <c r="M251" s="176">
        <v>8.8720999999999997</v>
      </c>
      <c r="N251" s="176"/>
      <c r="O251" s="176"/>
      <c r="P251" s="176"/>
      <c r="Q251" s="176">
        <v>8.8765000000000001</v>
      </c>
      <c r="R251" s="176"/>
      <c r="S251" s="118" t="s">
        <v>1880</v>
      </c>
    </row>
    <row r="252" spans="1:19" x14ac:dyDescent="0.3">
      <c r="A252" s="172" t="s">
        <v>1865</v>
      </c>
      <c r="B252" s="172" t="s">
        <v>1729</v>
      </c>
      <c r="C252" s="172">
        <v>120779</v>
      </c>
      <c r="D252" s="175">
        <v>44174</v>
      </c>
      <c r="E252" s="176">
        <v>47.436900000000001</v>
      </c>
      <c r="F252" s="176">
        <v>50.0824</v>
      </c>
      <c r="G252" s="176">
        <v>19.302399999999999</v>
      </c>
      <c r="H252" s="176">
        <v>26.892600000000002</v>
      </c>
      <c r="I252" s="176">
        <v>35.514400000000002</v>
      </c>
      <c r="J252" s="176">
        <v>43.946300000000001</v>
      </c>
      <c r="K252" s="176">
        <v>34.792700000000004</v>
      </c>
      <c r="L252" s="176">
        <v>29.720099999999999</v>
      </c>
      <c r="M252" s="176">
        <v>19.851299999999998</v>
      </c>
      <c r="N252" s="176">
        <v>9.9910999999999994</v>
      </c>
      <c r="O252" s="176">
        <v>5.7146999999999997</v>
      </c>
      <c r="P252" s="176">
        <v>8.1245999999999992</v>
      </c>
      <c r="Q252" s="176">
        <v>9.4632000000000005</v>
      </c>
      <c r="R252" s="176">
        <v>6.8243999999999998</v>
      </c>
      <c r="S252" s="118" t="s">
        <v>1880</v>
      </c>
    </row>
    <row r="253" spans="1:19" x14ac:dyDescent="0.3">
      <c r="A253" s="172" t="s">
        <v>1865</v>
      </c>
      <c r="B253" s="172" t="s">
        <v>1753</v>
      </c>
      <c r="C253" s="172">
        <v>102535</v>
      </c>
      <c r="D253" s="175">
        <v>44174</v>
      </c>
      <c r="E253" s="176">
        <v>45.051699999999997</v>
      </c>
      <c r="F253" s="176">
        <v>49.488</v>
      </c>
      <c r="G253" s="176">
        <v>18.665500000000002</v>
      </c>
      <c r="H253" s="176">
        <v>26.265699999999999</v>
      </c>
      <c r="I253" s="176">
        <v>34.875700000000002</v>
      </c>
      <c r="J253" s="176">
        <v>43.292900000000003</v>
      </c>
      <c r="K253" s="176">
        <v>34.103900000000003</v>
      </c>
      <c r="L253" s="176">
        <v>28.983799999999999</v>
      </c>
      <c r="M253" s="176">
        <v>19.103300000000001</v>
      </c>
      <c r="N253" s="176">
        <v>9.2692999999999994</v>
      </c>
      <c r="O253" s="176">
        <v>5.0132000000000003</v>
      </c>
      <c r="P253" s="176">
        <v>7.3756000000000004</v>
      </c>
      <c r="Q253" s="176">
        <v>9.2612000000000005</v>
      </c>
      <c r="R253" s="176">
        <v>6.1172000000000004</v>
      </c>
      <c r="S253" s="118" t="s">
        <v>1880</v>
      </c>
    </row>
    <row r="254" spans="1:19" x14ac:dyDescent="0.3">
      <c r="A254" s="177" t="s">
        <v>27</v>
      </c>
      <c r="B254" s="172"/>
      <c r="C254" s="172"/>
      <c r="D254" s="172"/>
      <c r="E254" s="172"/>
      <c r="F254" s="178">
        <v>60.048952173913037</v>
      </c>
      <c r="G254" s="178">
        <v>25.94485454545455</v>
      </c>
      <c r="H254" s="178">
        <v>36.963320454545446</v>
      </c>
      <c r="I254" s="178">
        <v>32.839088636363627</v>
      </c>
      <c r="J254" s="178">
        <v>30.223136363636375</v>
      </c>
      <c r="K254" s="178">
        <v>23.481475</v>
      </c>
      <c r="L254" s="178">
        <v>20.548659090909091</v>
      </c>
      <c r="M254" s="178">
        <v>13.247802272727274</v>
      </c>
      <c r="N254" s="178">
        <v>9.5769047619047623</v>
      </c>
      <c r="O254" s="178">
        <v>5.9303999999999997</v>
      </c>
      <c r="P254" s="178">
        <v>7.9047809523809507</v>
      </c>
      <c r="Q254" s="178">
        <v>8.3431152173913041</v>
      </c>
      <c r="R254" s="178">
        <v>8.2893976190476248</v>
      </c>
      <c r="S254" s="118"/>
    </row>
    <row r="255" spans="1:19" x14ac:dyDescent="0.3">
      <c r="A255" s="177" t="s">
        <v>408</v>
      </c>
      <c r="B255" s="172"/>
      <c r="C255" s="172"/>
      <c r="D255" s="172"/>
      <c r="E255" s="172"/>
      <c r="F255" s="178">
        <v>60.141649999999998</v>
      </c>
      <c r="G255" s="178">
        <v>25.33925</v>
      </c>
      <c r="H255" s="178">
        <v>37.54325</v>
      </c>
      <c r="I255" s="178">
        <v>31.833849999999998</v>
      </c>
      <c r="J255" s="178">
        <v>27.839399999999998</v>
      </c>
      <c r="K255" s="178">
        <v>22.139699999999998</v>
      </c>
      <c r="L255" s="178">
        <v>20.18815</v>
      </c>
      <c r="M255" s="178">
        <v>12.861699999999999</v>
      </c>
      <c r="N255" s="178">
        <v>10.0055</v>
      </c>
      <c r="O255" s="178">
        <v>6.3331999999999997</v>
      </c>
      <c r="P255" s="178">
        <v>8.1262499999999989</v>
      </c>
      <c r="Q255" s="178">
        <v>8.8027499999999996</v>
      </c>
      <c r="R255" s="178">
        <v>8.6557500000000012</v>
      </c>
      <c r="S255" s="118"/>
    </row>
    <row r="256" spans="1:19" x14ac:dyDescent="0.3">
      <c r="A256" s="121"/>
      <c r="B256" s="121"/>
      <c r="C256" s="121"/>
      <c r="D256" s="122"/>
      <c r="E256" s="123"/>
      <c r="F256" s="123"/>
      <c r="G256" s="123"/>
      <c r="H256" s="123"/>
      <c r="I256" s="123"/>
      <c r="J256" s="123"/>
      <c r="K256" s="123"/>
      <c r="L256" s="123"/>
      <c r="M256" s="123"/>
      <c r="N256" s="123"/>
      <c r="O256" s="123"/>
      <c r="P256" s="123"/>
      <c r="Q256" s="123"/>
      <c r="R256" s="123"/>
      <c r="S256" s="118"/>
    </row>
    <row r="257" spans="1:19" x14ac:dyDescent="0.3">
      <c r="A257" s="174" t="s">
        <v>613</v>
      </c>
      <c r="B257" s="174"/>
      <c r="C257" s="174"/>
      <c r="D257" s="174"/>
      <c r="E257" s="174"/>
      <c r="F257" s="174"/>
      <c r="G257" s="174"/>
      <c r="H257" s="174"/>
      <c r="I257" s="174"/>
      <c r="J257" s="174"/>
      <c r="K257" s="174"/>
      <c r="L257" s="174"/>
      <c r="M257" s="174"/>
      <c r="N257" s="174"/>
      <c r="O257" s="174"/>
      <c r="P257" s="174"/>
      <c r="Q257" s="174"/>
      <c r="R257" s="174"/>
      <c r="S257" s="120"/>
    </row>
    <row r="258" spans="1:19" x14ac:dyDescent="0.3">
      <c r="A258" s="172" t="s">
        <v>614</v>
      </c>
      <c r="B258" s="172" t="s">
        <v>615</v>
      </c>
      <c r="C258" s="172">
        <v>105460</v>
      </c>
      <c r="D258" s="175">
        <v>44174</v>
      </c>
      <c r="E258" s="176">
        <v>58.08</v>
      </c>
      <c r="F258" s="176">
        <v>0.79830000000000001</v>
      </c>
      <c r="G258" s="176">
        <v>1.5740000000000001</v>
      </c>
      <c r="H258" s="176">
        <v>2.7965</v>
      </c>
      <c r="I258" s="176">
        <v>5.8308999999999997</v>
      </c>
      <c r="J258" s="176">
        <v>9.6470000000000002</v>
      </c>
      <c r="K258" s="176">
        <v>18.8459</v>
      </c>
      <c r="L258" s="176">
        <v>33.302700000000002</v>
      </c>
      <c r="M258" s="176">
        <v>28.438700000000001</v>
      </c>
      <c r="N258" s="176">
        <v>20.547899999999998</v>
      </c>
      <c r="O258" s="176">
        <v>8.2085000000000008</v>
      </c>
      <c r="P258" s="176">
        <v>14.361000000000001</v>
      </c>
      <c r="Q258" s="176">
        <v>13.729900000000001</v>
      </c>
      <c r="R258" s="176">
        <v>13.674099999999999</v>
      </c>
      <c r="S258" s="118" t="s">
        <v>1881</v>
      </c>
    </row>
    <row r="259" spans="1:19" x14ac:dyDescent="0.3">
      <c r="A259" s="172" t="s">
        <v>614</v>
      </c>
      <c r="B259" s="172" t="s">
        <v>616</v>
      </c>
      <c r="C259" s="172">
        <v>120348</v>
      </c>
      <c r="D259" s="175">
        <v>44174</v>
      </c>
      <c r="E259" s="176">
        <v>64.430000000000007</v>
      </c>
      <c r="F259" s="176">
        <v>0.81359999999999999</v>
      </c>
      <c r="G259" s="176">
        <v>1.5926</v>
      </c>
      <c r="H259" s="176">
        <v>2.8412000000000002</v>
      </c>
      <c r="I259" s="176">
        <v>5.9006999999999996</v>
      </c>
      <c r="J259" s="176">
        <v>9.7802000000000007</v>
      </c>
      <c r="K259" s="176">
        <v>19.2486</v>
      </c>
      <c r="L259" s="176">
        <v>34.173299999999998</v>
      </c>
      <c r="M259" s="176">
        <v>29.637799999999999</v>
      </c>
      <c r="N259" s="176">
        <v>21.9803</v>
      </c>
      <c r="O259" s="176">
        <v>9.5214999999999996</v>
      </c>
      <c r="P259" s="176">
        <v>15.9781</v>
      </c>
      <c r="Q259" s="176">
        <v>17.8505</v>
      </c>
      <c r="R259" s="176">
        <v>14.9793</v>
      </c>
      <c r="S259" s="118" t="s">
        <v>1881</v>
      </c>
    </row>
    <row r="260" spans="1:19" x14ac:dyDescent="0.3">
      <c r="A260" s="172" t="s">
        <v>614</v>
      </c>
      <c r="B260" s="172" t="s">
        <v>617</v>
      </c>
      <c r="C260" s="172">
        <v>103040</v>
      </c>
      <c r="D260" s="175">
        <v>44174</v>
      </c>
      <c r="E260" s="176">
        <v>62.015999999999998</v>
      </c>
      <c r="F260" s="176">
        <v>0.77680000000000005</v>
      </c>
      <c r="G260" s="176">
        <v>1.6772</v>
      </c>
      <c r="H260" s="176">
        <v>2.9704000000000002</v>
      </c>
      <c r="I260" s="176">
        <v>5.7462999999999997</v>
      </c>
      <c r="J260" s="176">
        <v>9.3236000000000008</v>
      </c>
      <c r="K260" s="176">
        <v>21.186499999999999</v>
      </c>
      <c r="L260" s="176">
        <v>35.1995</v>
      </c>
      <c r="M260" s="176">
        <v>25.568999999999999</v>
      </c>
      <c r="N260" s="176">
        <v>14.359500000000001</v>
      </c>
      <c r="O260" s="176">
        <v>9.2100000000000009</v>
      </c>
      <c r="P260" s="176">
        <v>13.916</v>
      </c>
      <c r="Q260" s="176">
        <v>12.5966</v>
      </c>
      <c r="R260" s="176">
        <v>12.388999999999999</v>
      </c>
      <c r="S260" s="118" t="s">
        <v>1882</v>
      </c>
    </row>
    <row r="261" spans="1:19" x14ac:dyDescent="0.3">
      <c r="A261" s="172" t="s">
        <v>614</v>
      </c>
      <c r="B261" s="172" t="s">
        <v>618</v>
      </c>
      <c r="C261" s="172">
        <v>119769</v>
      </c>
      <c r="D261" s="175">
        <v>44174</v>
      </c>
      <c r="E261" s="176">
        <v>68.727000000000004</v>
      </c>
      <c r="F261" s="176">
        <v>0.78010000000000002</v>
      </c>
      <c r="G261" s="176">
        <v>1.6957</v>
      </c>
      <c r="H261" s="176">
        <v>2.9956999999999998</v>
      </c>
      <c r="I261" s="176">
        <v>5.7990000000000004</v>
      </c>
      <c r="J261" s="176">
        <v>9.4413999999999998</v>
      </c>
      <c r="K261" s="176">
        <v>21.5869</v>
      </c>
      <c r="L261" s="176">
        <v>36.111899999999999</v>
      </c>
      <c r="M261" s="176">
        <v>26.842400000000001</v>
      </c>
      <c r="N261" s="176">
        <v>15.8932</v>
      </c>
      <c r="O261" s="176">
        <v>10.683999999999999</v>
      </c>
      <c r="P261" s="176">
        <v>15.607900000000001</v>
      </c>
      <c r="Q261" s="176">
        <v>14.5055</v>
      </c>
      <c r="R261" s="176">
        <v>13.958399999999999</v>
      </c>
      <c r="S261" s="118" t="s">
        <v>1882</v>
      </c>
    </row>
    <row r="262" spans="1:19" x14ac:dyDescent="0.3">
      <c r="A262" s="172" t="s">
        <v>614</v>
      </c>
      <c r="B262" s="172" t="s">
        <v>619</v>
      </c>
      <c r="C262" s="172">
        <v>119724</v>
      </c>
      <c r="D262" s="175">
        <v>44174</v>
      </c>
      <c r="E262" s="176">
        <v>40.0189101298728</v>
      </c>
      <c r="F262" s="176">
        <v>0.54400000000000004</v>
      </c>
      <c r="G262" s="176">
        <v>1.9779</v>
      </c>
      <c r="H262" s="176">
        <v>4.3296999999999999</v>
      </c>
      <c r="I262" s="176">
        <v>9.1285000000000007</v>
      </c>
      <c r="J262" s="176">
        <v>15.449199999999999</v>
      </c>
      <c r="K262" s="176">
        <v>26.8413</v>
      </c>
      <c r="L262" s="176">
        <v>47.525500000000001</v>
      </c>
      <c r="M262" s="176">
        <v>41.906599999999997</v>
      </c>
      <c r="N262" s="176">
        <v>27.750599999999999</v>
      </c>
      <c r="O262" s="176">
        <v>3.7179000000000002</v>
      </c>
      <c r="P262" s="176">
        <v>10.1151</v>
      </c>
      <c r="Q262" s="176">
        <v>11.152799999999999</v>
      </c>
      <c r="R262" s="176">
        <v>14.487</v>
      </c>
      <c r="S262" s="118" t="s">
        <v>1881</v>
      </c>
    </row>
    <row r="263" spans="1:19" x14ac:dyDescent="0.3">
      <c r="A263" s="172" t="s">
        <v>614</v>
      </c>
      <c r="B263" s="172" t="s">
        <v>620</v>
      </c>
      <c r="C263" s="172">
        <v>100915</v>
      </c>
      <c r="D263" s="175">
        <v>44174</v>
      </c>
      <c r="E263" s="176">
        <v>331.64465816393101</v>
      </c>
      <c r="F263" s="176">
        <v>0.54220000000000002</v>
      </c>
      <c r="G263" s="176">
        <v>1.9692000000000001</v>
      </c>
      <c r="H263" s="176">
        <v>4.3186</v>
      </c>
      <c r="I263" s="176">
        <v>9.1034000000000006</v>
      </c>
      <c r="J263" s="176">
        <v>15.3932</v>
      </c>
      <c r="K263" s="176">
        <v>26.648700000000002</v>
      </c>
      <c r="L263" s="176">
        <v>47.0871</v>
      </c>
      <c r="M263" s="176">
        <v>41.295200000000001</v>
      </c>
      <c r="N263" s="176">
        <v>27.011600000000001</v>
      </c>
      <c r="O263" s="176">
        <v>3.0442</v>
      </c>
      <c r="P263" s="176">
        <v>9.3978999999999999</v>
      </c>
      <c r="Q263" s="176">
        <v>17.7349</v>
      </c>
      <c r="R263" s="176">
        <v>13.84</v>
      </c>
      <c r="S263" s="118" t="s">
        <v>1881</v>
      </c>
    </row>
    <row r="264" spans="1:19" x14ac:dyDescent="0.3">
      <c r="A264" s="177" t="s">
        <v>27</v>
      </c>
      <c r="B264" s="172"/>
      <c r="C264" s="172"/>
      <c r="D264" s="172"/>
      <c r="E264" s="172"/>
      <c r="F264" s="178">
        <v>0.70916666666666661</v>
      </c>
      <c r="G264" s="178">
        <v>1.7477666666666669</v>
      </c>
      <c r="H264" s="178">
        <v>3.3753499999999996</v>
      </c>
      <c r="I264" s="178">
        <v>6.9181333333333335</v>
      </c>
      <c r="J264" s="178">
        <v>11.505766666666666</v>
      </c>
      <c r="K264" s="178">
        <v>22.392983333333333</v>
      </c>
      <c r="L264" s="178">
        <v>38.9</v>
      </c>
      <c r="M264" s="178">
        <v>32.281616666666665</v>
      </c>
      <c r="N264" s="178">
        <v>21.257183333333334</v>
      </c>
      <c r="O264" s="178">
        <v>7.3976833333333332</v>
      </c>
      <c r="P264" s="178">
        <v>13.229333333333335</v>
      </c>
      <c r="Q264" s="178">
        <v>14.595033333333332</v>
      </c>
      <c r="R264" s="178">
        <v>13.887966666666665</v>
      </c>
      <c r="S264" s="118"/>
    </row>
    <row r="265" spans="1:19" x14ac:dyDescent="0.3">
      <c r="A265" s="177" t="s">
        <v>408</v>
      </c>
      <c r="B265" s="172"/>
      <c r="C265" s="172"/>
      <c r="D265" s="172"/>
      <c r="E265" s="172"/>
      <c r="F265" s="178">
        <v>0.77845000000000009</v>
      </c>
      <c r="G265" s="178">
        <v>1.68645</v>
      </c>
      <c r="H265" s="178">
        <v>2.98305</v>
      </c>
      <c r="I265" s="178">
        <v>5.8658000000000001</v>
      </c>
      <c r="J265" s="178">
        <v>9.7135999999999996</v>
      </c>
      <c r="K265" s="178">
        <v>21.386699999999998</v>
      </c>
      <c r="L265" s="178">
        <v>35.655699999999996</v>
      </c>
      <c r="M265" s="178">
        <v>29.038249999999998</v>
      </c>
      <c r="N265" s="178">
        <v>21.264099999999999</v>
      </c>
      <c r="O265" s="178">
        <v>8.7092500000000008</v>
      </c>
      <c r="P265" s="178">
        <v>14.138500000000001</v>
      </c>
      <c r="Q265" s="178">
        <v>14.117699999999999</v>
      </c>
      <c r="R265" s="178">
        <v>13.8992</v>
      </c>
      <c r="S265" s="118"/>
    </row>
    <row r="266" spans="1:19" x14ac:dyDescent="0.3">
      <c r="A266" s="121"/>
      <c r="B266" s="121"/>
      <c r="C266" s="121"/>
      <c r="D266" s="122"/>
      <c r="E266" s="123"/>
      <c r="F266" s="123"/>
      <c r="G266" s="123"/>
      <c r="H266" s="123"/>
      <c r="I266" s="123"/>
      <c r="J266" s="123"/>
      <c r="K266" s="123"/>
      <c r="L266" s="123"/>
      <c r="M266" s="123"/>
      <c r="N266" s="123"/>
      <c r="O266" s="123"/>
      <c r="P266" s="123"/>
      <c r="Q266" s="123"/>
      <c r="R266" s="123"/>
      <c r="S266" s="118"/>
    </row>
    <row r="267" spans="1:19" x14ac:dyDescent="0.3">
      <c r="A267" s="174" t="s">
        <v>621</v>
      </c>
      <c r="B267" s="174"/>
      <c r="C267" s="174"/>
      <c r="D267" s="174"/>
      <c r="E267" s="174"/>
      <c r="F267" s="174"/>
      <c r="G267" s="174"/>
      <c r="H267" s="174"/>
      <c r="I267" s="174"/>
      <c r="J267" s="174"/>
      <c r="K267" s="174"/>
      <c r="L267" s="174"/>
      <c r="M267" s="174"/>
      <c r="N267" s="174"/>
      <c r="O267" s="174"/>
      <c r="P267" s="174"/>
      <c r="Q267" s="174"/>
      <c r="R267" s="174"/>
      <c r="S267" s="120"/>
    </row>
    <row r="268" spans="1:19" x14ac:dyDescent="0.3">
      <c r="A268" s="172" t="s">
        <v>622</v>
      </c>
      <c r="B268" s="172" t="s">
        <v>623</v>
      </c>
      <c r="C268" s="172">
        <v>103178</v>
      </c>
      <c r="D268" s="175">
        <v>44174</v>
      </c>
      <c r="E268" s="176">
        <v>85.397800000000004</v>
      </c>
      <c r="F268" s="176">
        <v>-0.94030000000000002</v>
      </c>
      <c r="G268" s="176">
        <v>2.4626999999999999</v>
      </c>
      <c r="H268" s="176">
        <v>6.67</v>
      </c>
      <c r="I268" s="176">
        <v>2.5242</v>
      </c>
      <c r="J268" s="176">
        <v>8.5365000000000002</v>
      </c>
      <c r="K268" s="176">
        <v>10.4682</v>
      </c>
      <c r="L268" s="176">
        <v>11.385899999999999</v>
      </c>
      <c r="M268" s="176">
        <v>11.9564</v>
      </c>
      <c r="N268" s="176">
        <v>11.8901</v>
      </c>
      <c r="O268" s="176">
        <v>9.3020999999999994</v>
      </c>
      <c r="P268" s="176">
        <v>9.0475999999999992</v>
      </c>
      <c r="Q268" s="176">
        <v>9.4357000000000006</v>
      </c>
      <c r="R268" s="176">
        <v>10.8308</v>
      </c>
      <c r="S268" s="118"/>
    </row>
    <row r="269" spans="1:19" x14ac:dyDescent="0.3">
      <c r="A269" s="172" t="s">
        <v>622</v>
      </c>
      <c r="B269" s="172" t="s">
        <v>624</v>
      </c>
      <c r="C269" s="172">
        <v>119533</v>
      </c>
      <c r="D269" s="175">
        <v>44174</v>
      </c>
      <c r="E269" s="176">
        <v>86.180400000000006</v>
      </c>
      <c r="F269" s="176">
        <v>-0.80469999999999997</v>
      </c>
      <c r="G269" s="176">
        <v>2.6099000000000001</v>
      </c>
      <c r="H269" s="176">
        <v>6.8216999999999999</v>
      </c>
      <c r="I269" s="176">
        <v>2.6739999999999999</v>
      </c>
      <c r="J269" s="176">
        <v>8.6875</v>
      </c>
      <c r="K269" s="176">
        <v>10.6221</v>
      </c>
      <c r="L269" s="176">
        <v>11.554500000000001</v>
      </c>
      <c r="M269" s="176">
        <v>12.1297</v>
      </c>
      <c r="N269" s="176">
        <v>12.06</v>
      </c>
      <c r="O269" s="176">
        <v>9.4442000000000004</v>
      </c>
      <c r="P269" s="176">
        <v>9.1798999999999999</v>
      </c>
      <c r="Q269" s="176">
        <v>9.3026</v>
      </c>
      <c r="R269" s="176">
        <v>10.9793</v>
      </c>
      <c r="S269" s="118"/>
    </row>
    <row r="270" spans="1:19" x14ac:dyDescent="0.3">
      <c r="A270" s="172" t="s">
        <v>622</v>
      </c>
      <c r="B270" s="172" t="s">
        <v>625</v>
      </c>
      <c r="C270" s="172">
        <v>141588</v>
      </c>
      <c r="D270" s="175">
        <v>44174</v>
      </c>
      <c r="E270" s="176">
        <v>13.458500000000001</v>
      </c>
      <c r="F270" s="176">
        <v>-6.7788000000000004</v>
      </c>
      <c r="G270" s="176">
        <v>0.70520000000000005</v>
      </c>
      <c r="H270" s="176">
        <v>8.3042999999999996</v>
      </c>
      <c r="I270" s="176">
        <v>2.6177999999999999</v>
      </c>
      <c r="J270" s="176">
        <v>8.0167999999999999</v>
      </c>
      <c r="K270" s="176">
        <v>10.298299999999999</v>
      </c>
      <c r="L270" s="176">
        <v>13.1898</v>
      </c>
      <c r="M270" s="176">
        <v>12.131399999999999</v>
      </c>
      <c r="N270" s="176">
        <v>12.511900000000001</v>
      </c>
      <c r="O270" s="176">
        <v>9.2501999999999995</v>
      </c>
      <c r="P270" s="176"/>
      <c r="Q270" s="176">
        <v>9.0983999999999998</v>
      </c>
      <c r="R270" s="176">
        <v>9.7813999999999997</v>
      </c>
      <c r="S270" s="118"/>
    </row>
    <row r="271" spans="1:19" x14ac:dyDescent="0.3">
      <c r="A271" s="172" t="s">
        <v>622</v>
      </c>
      <c r="B271" s="172" t="s">
        <v>626</v>
      </c>
      <c r="C271" s="172">
        <v>141593</v>
      </c>
      <c r="D271" s="175">
        <v>44174</v>
      </c>
      <c r="E271" s="176">
        <v>13.0977</v>
      </c>
      <c r="F271" s="176">
        <v>-7.2441000000000004</v>
      </c>
      <c r="G271" s="176">
        <v>5.57E-2</v>
      </c>
      <c r="H271" s="176">
        <v>7.6548999999999996</v>
      </c>
      <c r="I271" s="176">
        <v>1.9521999999999999</v>
      </c>
      <c r="J271" s="176">
        <v>7.3548</v>
      </c>
      <c r="K271" s="176">
        <v>9.6303000000000001</v>
      </c>
      <c r="L271" s="176">
        <v>12.475300000000001</v>
      </c>
      <c r="M271" s="176">
        <v>11.363099999999999</v>
      </c>
      <c r="N271" s="176">
        <v>11.704000000000001</v>
      </c>
      <c r="O271" s="176">
        <v>8.3970000000000002</v>
      </c>
      <c r="P271" s="176"/>
      <c r="Q271" s="176">
        <v>8.2326999999999995</v>
      </c>
      <c r="R271" s="176">
        <v>8.9712999999999994</v>
      </c>
      <c r="S271" s="118"/>
    </row>
    <row r="272" spans="1:19" x14ac:dyDescent="0.3">
      <c r="A272" s="172" t="s">
        <v>622</v>
      </c>
      <c r="B272" s="172" t="s">
        <v>627</v>
      </c>
      <c r="C272" s="172">
        <v>117951</v>
      </c>
      <c r="D272" s="175">
        <v>44174</v>
      </c>
      <c r="E272" s="176">
        <v>21.709</v>
      </c>
      <c r="F272" s="176">
        <v>-3.3624000000000001</v>
      </c>
      <c r="G272" s="176">
        <v>-0.87419999999999998</v>
      </c>
      <c r="H272" s="176">
        <v>5.2172999999999998</v>
      </c>
      <c r="I272" s="176">
        <v>6.3926999999999996</v>
      </c>
      <c r="J272" s="176">
        <v>7.6132999999999997</v>
      </c>
      <c r="K272" s="176">
        <v>9.6572999999999993</v>
      </c>
      <c r="L272" s="176">
        <v>10.144399999999999</v>
      </c>
      <c r="M272" s="176">
        <v>9.7662999999999993</v>
      </c>
      <c r="N272" s="176">
        <v>10.0175</v>
      </c>
      <c r="O272" s="176">
        <v>5.2175000000000002</v>
      </c>
      <c r="P272" s="176">
        <v>6.6482999999999999</v>
      </c>
      <c r="Q272" s="176">
        <v>6.6196000000000002</v>
      </c>
      <c r="R272" s="176">
        <v>5.5823</v>
      </c>
      <c r="S272" s="118"/>
    </row>
    <row r="273" spans="1:19" x14ac:dyDescent="0.3">
      <c r="A273" s="172" t="s">
        <v>622</v>
      </c>
      <c r="B273" s="172" t="s">
        <v>628</v>
      </c>
      <c r="C273" s="172">
        <v>119984</v>
      </c>
      <c r="D273" s="175">
        <v>44174</v>
      </c>
      <c r="E273" s="176">
        <v>22.6327</v>
      </c>
      <c r="F273" s="176">
        <v>-2.9026000000000001</v>
      </c>
      <c r="G273" s="176">
        <v>-0.38700000000000001</v>
      </c>
      <c r="H273" s="176">
        <v>5.6967999999999996</v>
      </c>
      <c r="I273" s="176">
        <v>6.8489000000000004</v>
      </c>
      <c r="J273" s="176">
        <v>8.0683000000000007</v>
      </c>
      <c r="K273" s="176">
        <v>10.118399999999999</v>
      </c>
      <c r="L273" s="176">
        <v>10.6976</v>
      </c>
      <c r="M273" s="176">
        <v>10.2722</v>
      </c>
      <c r="N273" s="176">
        <v>10.4884</v>
      </c>
      <c r="O273" s="176">
        <v>5.6647999999999996</v>
      </c>
      <c r="P273" s="176">
        <v>7.2207999999999997</v>
      </c>
      <c r="Q273" s="176">
        <v>7.8482000000000003</v>
      </c>
      <c r="R273" s="176">
        <v>6.0355999999999996</v>
      </c>
      <c r="S273" s="118"/>
    </row>
    <row r="274" spans="1:19" x14ac:dyDescent="0.3">
      <c r="A274" s="172" t="s">
        <v>622</v>
      </c>
      <c r="B274" s="172" t="s">
        <v>629</v>
      </c>
      <c r="C274" s="172">
        <v>126685</v>
      </c>
      <c r="D274" s="175">
        <v>44174</v>
      </c>
      <c r="E274" s="176">
        <v>18.0031</v>
      </c>
      <c r="F274" s="176">
        <v>-7.7026000000000003</v>
      </c>
      <c r="G274" s="176">
        <v>-1.7025999999999999</v>
      </c>
      <c r="H274" s="176">
        <v>2.782</v>
      </c>
      <c r="I274" s="176">
        <v>1.6955</v>
      </c>
      <c r="J274" s="176">
        <v>6.1879</v>
      </c>
      <c r="K274" s="176">
        <v>9.1353000000000009</v>
      </c>
      <c r="L274" s="176">
        <v>9.3481000000000005</v>
      </c>
      <c r="M274" s="176">
        <v>10.007099999999999</v>
      </c>
      <c r="N274" s="176">
        <v>10.404400000000001</v>
      </c>
      <c r="O274" s="176">
        <v>8.6165000000000003</v>
      </c>
      <c r="P274" s="176">
        <v>8.5677000000000003</v>
      </c>
      <c r="Q274" s="176">
        <v>8.9747000000000003</v>
      </c>
      <c r="R274" s="176">
        <v>10.4308</v>
      </c>
      <c r="S274" s="118" t="s">
        <v>1873</v>
      </c>
    </row>
    <row r="275" spans="1:19" x14ac:dyDescent="0.3">
      <c r="A275" s="172" t="s">
        <v>622</v>
      </c>
      <c r="B275" s="172" t="s">
        <v>630</v>
      </c>
      <c r="C275" s="172">
        <v>126687</v>
      </c>
      <c r="D275" s="175">
        <v>44174</v>
      </c>
      <c r="E275" s="176">
        <v>17.297599999999999</v>
      </c>
      <c r="F275" s="176">
        <v>-8.2276000000000007</v>
      </c>
      <c r="G275" s="176">
        <v>-2.3203999999999998</v>
      </c>
      <c r="H275" s="176">
        <v>2.1713</v>
      </c>
      <c r="I275" s="176">
        <v>1.0706</v>
      </c>
      <c r="J275" s="176">
        <v>5.5608000000000004</v>
      </c>
      <c r="K275" s="176">
        <v>8.4768000000000008</v>
      </c>
      <c r="L275" s="176">
        <v>8.6463999999999999</v>
      </c>
      <c r="M275" s="176">
        <v>9.2898999999999994</v>
      </c>
      <c r="N275" s="176">
        <v>9.6547000000000001</v>
      </c>
      <c r="O275" s="176">
        <v>7.8543000000000003</v>
      </c>
      <c r="P275" s="176">
        <v>7.8125</v>
      </c>
      <c r="Q275" s="176">
        <v>8.3397000000000006</v>
      </c>
      <c r="R275" s="176">
        <v>9.6491000000000007</v>
      </c>
      <c r="S275" s="118" t="s">
        <v>1873</v>
      </c>
    </row>
    <row r="276" spans="1:19" x14ac:dyDescent="0.3">
      <c r="A276" s="172" t="s">
        <v>622</v>
      </c>
      <c r="B276" s="172" t="s">
        <v>631</v>
      </c>
      <c r="C276" s="172">
        <v>144646</v>
      </c>
      <c r="D276" s="175">
        <v>44174</v>
      </c>
      <c r="E276" s="176">
        <v>12.680999999999999</v>
      </c>
      <c r="F276" s="176">
        <v>-1.1513</v>
      </c>
      <c r="G276" s="176">
        <v>1.2666999999999999</v>
      </c>
      <c r="H276" s="176">
        <v>3.5798000000000001</v>
      </c>
      <c r="I276" s="176">
        <v>2.2017000000000002</v>
      </c>
      <c r="J276" s="176">
        <v>5.7937000000000003</v>
      </c>
      <c r="K276" s="176">
        <v>7.3304999999999998</v>
      </c>
      <c r="L276" s="176">
        <v>8.8934999999999995</v>
      </c>
      <c r="M276" s="176">
        <v>9.9289000000000005</v>
      </c>
      <c r="N276" s="176">
        <v>9.8167000000000009</v>
      </c>
      <c r="O276" s="176"/>
      <c r="P276" s="176"/>
      <c r="Q276" s="176">
        <v>11.1373</v>
      </c>
      <c r="R276" s="176">
        <v>10.797700000000001</v>
      </c>
      <c r="S276" s="118" t="s">
        <v>1873</v>
      </c>
    </row>
    <row r="277" spans="1:19" x14ac:dyDescent="0.3">
      <c r="A277" s="172" t="s">
        <v>622</v>
      </c>
      <c r="B277" s="172" t="s">
        <v>632</v>
      </c>
      <c r="C277" s="172">
        <v>144644</v>
      </c>
      <c r="D277" s="175">
        <v>44174</v>
      </c>
      <c r="E277" s="176">
        <v>12.609299999999999</v>
      </c>
      <c r="F277" s="176">
        <v>-1.4473</v>
      </c>
      <c r="G277" s="176">
        <v>1.0422</v>
      </c>
      <c r="H277" s="176">
        <v>3.3517000000000001</v>
      </c>
      <c r="I277" s="176">
        <v>1.9450000000000001</v>
      </c>
      <c r="J277" s="176">
        <v>5.5444000000000004</v>
      </c>
      <c r="K277" s="176">
        <v>7.0861999999999998</v>
      </c>
      <c r="L277" s="176">
        <v>8.6410999999999998</v>
      </c>
      <c r="M277" s="176">
        <v>9.6593</v>
      </c>
      <c r="N277" s="176">
        <v>9.5371000000000006</v>
      </c>
      <c r="O277" s="176"/>
      <c r="P277" s="176"/>
      <c r="Q277" s="176">
        <v>10.8575</v>
      </c>
      <c r="R277" s="176">
        <v>10.5184</v>
      </c>
      <c r="S277" s="118" t="s">
        <v>1873</v>
      </c>
    </row>
    <row r="278" spans="1:19" x14ac:dyDescent="0.3">
      <c r="A278" s="172" t="s">
        <v>622</v>
      </c>
      <c r="B278" s="172" t="s">
        <v>633</v>
      </c>
      <c r="C278" s="172">
        <v>140333</v>
      </c>
      <c r="D278" s="175">
        <v>44174</v>
      </c>
      <c r="E278" s="176">
        <v>13.6013</v>
      </c>
      <c r="F278" s="176">
        <v>2.1469999999999998</v>
      </c>
      <c r="G278" s="176">
        <v>3.1680000000000001</v>
      </c>
      <c r="H278" s="176">
        <v>4.2587999999999999</v>
      </c>
      <c r="I278" s="176">
        <v>3.4357000000000002</v>
      </c>
      <c r="J278" s="176">
        <v>4.2458999999999998</v>
      </c>
      <c r="K278" s="176">
        <v>5.3158000000000003</v>
      </c>
      <c r="L278" s="176">
        <v>-6.9287999999999998</v>
      </c>
      <c r="M278" s="176">
        <v>-0.97929999999999995</v>
      </c>
      <c r="N278" s="176">
        <v>2.5823</v>
      </c>
      <c r="O278" s="176">
        <v>0.47270000000000001</v>
      </c>
      <c r="P278" s="176">
        <v>3.7259000000000002</v>
      </c>
      <c r="Q278" s="176">
        <v>5.07</v>
      </c>
      <c r="R278" s="176">
        <v>-1.2678</v>
      </c>
      <c r="S278" s="118"/>
    </row>
    <row r="279" spans="1:19" x14ac:dyDescent="0.3">
      <c r="A279" s="172" t="s">
        <v>622</v>
      </c>
      <c r="B279" s="172" t="s">
        <v>634</v>
      </c>
      <c r="C279" s="172">
        <v>140336</v>
      </c>
      <c r="D279" s="175">
        <v>44174</v>
      </c>
      <c r="E279" s="176">
        <v>13.2018</v>
      </c>
      <c r="F279" s="176">
        <v>1.9354</v>
      </c>
      <c r="G279" s="176">
        <v>2.7658</v>
      </c>
      <c r="H279" s="176">
        <v>3.8736000000000002</v>
      </c>
      <c r="I279" s="176">
        <v>3.0448</v>
      </c>
      <c r="J279" s="176">
        <v>3.8458999999999999</v>
      </c>
      <c r="K279" s="176">
        <v>4.9082999999999997</v>
      </c>
      <c r="L279" s="176">
        <v>-7.3133999999999997</v>
      </c>
      <c r="M279" s="176">
        <v>-1.3759999999999999</v>
      </c>
      <c r="N279" s="176">
        <v>2.1720000000000002</v>
      </c>
      <c r="O279" s="176">
        <v>-1.49E-2</v>
      </c>
      <c r="P279" s="176">
        <v>3.2141000000000002</v>
      </c>
      <c r="Q279" s="176">
        <v>4.5613999999999999</v>
      </c>
      <c r="R279" s="176">
        <v>-1.7075</v>
      </c>
      <c r="S279" s="118"/>
    </row>
    <row r="280" spans="1:19" x14ac:dyDescent="0.3">
      <c r="A280" s="172" t="s">
        <v>622</v>
      </c>
      <c r="B280" s="172" t="s">
        <v>635</v>
      </c>
      <c r="C280" s="172">
        <v>100528</v>
      </c>
      <c r="D280" s="175">
        <v>44174</v>
      </c>
      <c r="E280" s="176">
        <v>76.638499999999993</v>
      </c>
      <c r="F280" s="176">
        <v>5.8113000000000001</v>
      </c>
      <c r="G280" s="176">
        <v>7.6759000000000004</v>
      </c>
      <c r="H280" s="176">
        <v>10.3827</v>
      </c>
      <c r="I280" s="176">
        <v>5.3757999999999999</v>
      </c>
      <c r="J280" s="176">
        <v>9.4585000000000008</v>
      </c>
      <c r="K280" s="176">
        <v>11.9054</v>
      </c>
      <c r="L280" s="176">
        <v>12.4352</v>
      </c>
      <c r="M280" s="176">
        <v>7.5922999999999998</v>
      </c>
      <c r="N280" s="176">
        <v>9.2280999999999995</v>
      </c>
      <c r="O280" s="176">
        <v>8.4641000000000002</v>
      </c>
      <c r="P280" s="176">
        <v>8.5210000000000008</v>
      </c>
      <c r="Q280" s="176">
        <v>9.0609000000000002</v>
      </c>
      <c r="R280" s="176">
        <v>9.6476000000000006</v>
      </c>
      <c r="S280" s="118"/>
    </row>
    <row r="281" spans="1:19" x14ac:dyDescent="0.3">
      <c r="A281" s="172" t="s">
        <v>622</v>
      </c>
      <c r="B281" s="172" t="s">
        <v>636</v>
      </c>
      <c r="C281" s="172">
        <v>118569</v>
      </c>
      <c r="D281" s="175">
        <v>44174</v>
      </c>
      <c r="E281" s="176">
        <v>80.957300000000004</v>
      </c>
      <c r="F281" s="176">
        <v>6.4032999999999998</v>
      </c>
      <c r="G281" s="176">
        <v>8.2418999999999993</v>
      </c>
      <c r="H281" s="176">
        <v>10.9465</v>
      </c>
      <c r="I281" s="176">
        <v>5.9390000000000001</v>
      </c>
      <c r="J281" s="176">
        <v>10.024800000000001</v>
      </c>
      <c r="K281" s="176">
        <v>12.484</v>
      </c>
      <c r="L281" s="176">
        <v>13.035299999999999</v>
      </c>
      <c r="M281" s="176">
        <v>8.2036999999999995</v>
      </c>
      <c r="N281" s="176">
        <v>9.8536000000000001</v>
      </c>
      <c r="O281" s="176">
        <v>9.0851000000000006</v>
      </c>
      <c r="P281" s="176">
        <v>9.1702999999999992</v>
      </c>
      <c r="Q281" s="176">
        <v>9.6616</v>
      </c>
      <c r="R281" s="176">
        <v>10.2653</v>
      </c>
      <c r="S281" s="118"/>
    </row>
    <row r="282" spans="1:19" x14ac:dyDescent="0.3">
      <c r="A282" s="172" t="s">
        <v>622</v>
      </c>
      <c r="B282" s="172" t="s">
        <v>637</v>
      </c>
      <c r="C282" s="172">
        <v>148001</v>
      </c>
      <c r="D282" s="175"/>
      <c r="E282" s="176"/>
      <c r="F282" s="176"/>
      <c r="G282" s="176"/>
      <c r="H282" s="176"/>
      <c r="I282" s="176"/>
      <c r="J282" s="176"/>
      <c r="K282" s="176"/>
      <c r="L282" s="176"/>
      <c r="M282" s="176"/>
      <c r="N282" s="176"/>
      <c r="O282" s="176"/>
      <c r="P282" s="176"/>
      <c r="Q282" s="176"/>
      <c r="R282" s="176"/>
      <c r="S282" s="118" t="s">
        <v>1883</v>
      </c>
    </row>
    <row r="283" spans="1:19" x14ac:dyDescent="0.3">
      <c r="A283" s="172" t="s">
        <v>622</v>
      </c>
      <c r="B283" s="172" t="s">
        <v>638</v>
      </c>
      <c r="C283" s="172">
        <v>113070</v>
      </c>
      <c r="D283" s="175">
        <v>44174</v>
      </c>
      <c r="E283" s="176">
        <v>24.832100000000001</v>
      </c>
      <c r="F283" s="176">
        <v>5.5864000000000003</v>
      </c>
      <c r="G283" s="176">
        <v>1.5289999999999999</v>
      </c>
      <c r="H283" s="176">
        <v>10.4359</v>
      </c>
      <c r="I283" s="176">
        <v>4.8491</v>
      </c>
      <c r="J283" s="176">
        <v>8.5357000000000003</v>
      </c>
      <c r="K283" s="176">
        <v>10.2828</v>
      </c>
      <c r="L283" s="176">
        <v>11.121499999999999</v>
      </c>
      <c r="M283" s="176">
        <v>11.2927</v>
      </c>
      <c r="N283" s="176">
        <v>11.846500000000001</v>
      </c>
      <c r="O283" s="176">
        <v>9.2324000000000002</v>
      </c>
      <c r="P283" s="176">
        <v>9.1097000000000001</v>
      </c>
      <c r="Q283" s="176">
        <v>9.0894999999999992</v>
      </c>
      <c r="R283" s="176">
        <v>11.1372</v>
      </c>
      <c r="S283" s="118"/>
    </row>
    <row r="284" spans="1:19" x14ac:dyDescent="0.3">
      <c r="A284" s="172" t="s">
        <v>622</v>
      </c>
      <c r="B284" s="172" t="s">
        <v>639</v>
      </c>
      <c r="C284" s="172">
        <v>118987</v>
      </c>
      <c r="D284" s="175">
        <v>44174</v>
      </c>
      <c r="E284" s="176">
        <v>25.063500000000001</v>
      </c>
      <c r="F284" s="176">
        <v>5.8261000000000003</v>
      </c>
      <c r="G284" s="176">
        <v>1.8063</v>
      </c>
      <c r="H284" s="176">
        <v>10.7363</v>
      </c>
      <c r="I284" s="176">
        <v>5.1593</v>
      </c>
      <c r="J284" s="176">
        <v>8.8503000000000007</v>
      </c>
      <c r="K284" s="176">
        <v>10.596500000000001</v>
      </c>
      <c r="L284" s="176">
        <v>11.439299999999999</v>
      </c>
      <c r="M284" s="176">
        <v>11.5829</v>
      </c>
      <c r="N284" s="176">
        <v>12.111800000000001</v>
      </c>
      <c r="O284" s="176">
        <v>9.4044000000000008</v>
      </c>
      <c r="P284" s="176">
        <v>9.2530000000000001</v>
      </c>
      <c r="Q284" s="176">
        <v>9.2088000000000001</v>
      </c>
      <c r="R284" s="176">
        <v>11.327400000000001</v>
      </c>
      <c r="S284" s="118"/>
    </row>
    <row r="285" spans="1:19" x14ac:dyDescent="0.3">
      <c r="A285" s="172" t="s">
        <v>622</v>
      </c>
      <c r="B285" s="172" t="s">
        <v>640</v>
      </c>
      <c r="C285" s="172">
        <v>111987</v>
      </c>
      <c r="D285" s="175">
        <v>44174</v>
      </c>
      <c r="E285" s="176">
        <v>22.514399999999998</v>
      </c>
      <c r="F285" s="176">
        <v>11.676299999999999</v>
      </c>
      <c r="G285" s="176">
        <v>3.1789000000000001</v>
      </c>
      <c r="H285" s="176">
        <v>7.7236000000000002</v>
      </c>
      <c r="I285" s="176">
        <v>4.3728999999999996</v>
      </c>
      <c r="J285" s="176">
        <v>7.5308000000000002</v>
      </c>
      <c r="K285" s="176">
        <v>9.0465999999999998</v>
      </c>
      <c r="L285" s="176">
        <v>10.1416</v>
      </c>
      <c r="M285" s="176">
        <v>10.7033</v>
      </c>
      <c r="N285" s="176">
        <v>10.698499999999999</v>
      </c>
      <c r="O285" s="176">
        <v>8.7426999999999992</v>
      </c>
      <c r="P285" s="176">
        <v>8.5848999999999993</v>
      </c>
      <c r="Q285" s="176">
        <v>7.4211</v>
      </c>
      <c r="R285" s="176">
        <v>10.2874</v>
      </c>
      <c r="S285" s="118"/>
    </row>
    <row r="286" spans="1:19" x14ac:dyDescent="0.3">
      <c r="A286" s="172" t="s">
        <v>622</v>
      </c>
      <c r="B286" s="172" t="s">
        <v>641</v>
      </c>
      <c r="C286" s="172">
        <v>120692</v>
      </c>
      <c r="D286" s="175">
        <v>44174</v>
      </c>
      <c r="E286" s="176">
        <v>23.304400000000001</v>
      </c>
      <c r="F286" s="176">
        <v>11.9072</v>
      </c>
      <c r="G286" s="176">
        <v>3.4786999999999999</v>
      </c>
      <c r="H286" s="176">
        <v>8.0449000000000002</v>
      </c>
      <c r="I286" s="176">
        <v>4.6847000000000003</v>
      </c>
      <c r="J286" s="176">
        <v>7.8501000000000003</v>
      </c>
      <c r="K286" s="176">
        <v>9.3684999999999992</v>
      </c>
      <c r="L286" s="176">
        <v>10.4718</v>
      </c>
      <c r="M286" s="176">
        <v>11.041600000000001</v>
      </c>
      <c r="N286" s="176">
        <v>11.0441</v>
      </c>
      <c r="O286" s="176">
        <v>9.0777000000000001</v>
      </c>
      <c r="P286" s="176">
        <v>8.9314</v>
      </c>
      <c r="Q286" s="176">
        <v>9.1786999999999992</v>
      </c>
      <c r="R286" s="176">
        <v>10.629099999999999</v>
      </c>
      <c r="S286" s="118"/>
    </row>
    <row r="287" spans="1:19" x14ac:dyDescent="0.3">
      <c r="A287" s="172" t="s">
        <v>622</v>
      </c>
      <c r="B287" s="172" t="s">
        <v>642</v>
      </c>
      <c r="C287" s="172">
        <v>135916</v>
      </c>
      <c r="D287" s="175">
        <v>44174</v>
      </c>
      <c r="E287" s="176">
        <v>15.2294</v>
      </c>
      <c r="F287" s="176">
        <v>-4.3135000000000003</v>
      </c>
      <c r="G287" s="176">
        <v>1.1984999999999999</v>
      </c>
      <c r="H287" s="176">
        <v>9.2263999999999999</v>
      </c>
      <c r="I287" s="176">
        <v>3.7888000000000002</v>
      </c>
      <c r="J287" s="176">
        <v>9.8576999999999995</v>
      </c>
      <c r="K287" s="176">
        <v>11.3308</v>
      </c>
      <c r="L287" s="176">
        <v>12.023999999999999</v>
      </c>
      <c r="M287" s="176">
        <v>12.4559</v>
      </c>
      <c r="N287" s="176">
        <v>11.9917</v>
      </c>
      <c r="O287" s="176">
        <v>8.9347999999999992</v>
      </c>
      <c r="P287" s="176"/>
      <c r="Q287" s="176">
        <v>8.9403000000000006</v>
      </c>
      <c r="R287" s="176">
        <v>10.523</v>
      </c>
      <c r="S287" s="118"/>
    </row>
    <row r="288" spans="1:19" x14ac:dyDescent="0.3">
      <c r="A288" s="172" t="s">
        <v>622</v>
      </c>
      <c r="B288" s="172" t="s">
        <v>643</v>
      </c>
      <c r="C288" s="172">
        <v>135914</v>
      </c>
      <c r="D288" s="175">
        <v>44174</v>
      </c>
      <c r="E288" s="176">
        <v>14.9993</v>
      </c>
      <c r="F288" s="176">
        <v>-4.8662000000000001</v>
      </c>
      <c r="G288" s="176">
        <v>0.82750000000000001</v>
      </c>
      <c r="H288" s="176">
        <v>8.9146999999999998</v>
      </c>
      <c r="I288" s="176">
        <v>3.4636</v>
      </c>
      <c r="J288" s="176">
        <v>9.5403000000000002</v>
      </c>
      <c r="K288" s="176">
        <v>11.0093</v>
      </c>
      <c r="L288" s="176">
        <v>11.693899999999999</v>
      </c>
      <c r="M288" s="176">
        <v>12.1173</v>
      </c>
      <c r="N288" s="176">
        <v>11.648999999999999</v>
      </c>
      <c r="O288" s="176">
        <v>8.6018000000000008</v>
      </c>
      <c r="P288" s="176"/>
      <c r="Q288" s="176">
        <v>8.6031999999999993</v>
      </c>
      <c r="R288" s="176">
        <v>10.182700000000001</v>
      </c>
      <c r="S288" s="118"/>
    </row>
    <row r="289" spans="1:19" x14ac:dyDescent="0.3">
      <c r="A289" s="172" t="s">
        <v>622</v>
      </c>
      <c r="B289" s="172" t="s">
        <v>644</v>
      </c>
      <c r="C289" s="172">
        <v>106177</v>
      </c>
      <c r="D289" s="175">
        <v>44174</v>
      </c>
      <c r="E289" s="176">
        <v>2471.8633</v>
      </c>
      <c r="F289" s="176">
        <v>3.6978</v>
      </c>
      <c r="G289" s="176">
        <v>2.8262</v>
      </c>
      <c r="H289" s="176">
        <v>7.0373000000000001</v>
      </c>
      <c r="I289" s="176">
        <v>2.2143999999999999</v>
      </c>
      <c r="J289" s="176">
        <v>8.1</v>
      </c>
      <c r="K289" s="176">
        <v>8.8826999999999998</v>
      </c>
      <c r="L289" s="176">
        <v>10.350899999999999</v>
      </c>
      <c r="M289" s="176">
        <v>10.419700000000001</v>
      </c>
      <c r="N289" s="176">
        <v>10.2264</v>
      </c>
      <c r="O289" s="176">
        <v>7.8685999999999998</v>
      </c>
      <c r="P289" s="176">
        <v>8.0745000000000005</v>
      </c>
      <c r="Q289" s="176">
        <v>7.0061</v>
      </c>
      <c r="R289" s="176">
        <v>10.806800000000001</v>
      </c>
      <c r="S289" s="118"/>
    </row>
    <row r="290" spans="1:19" x14ac:dyDescent="0.3">
      <c r="A290" s="172" t="s">
        <v>622</v>
      </c>
      <c r="B290" s="172" t="s">
        <v>645</v>
      </c>
      <c r="C290" s="172">
        <v>120497</v>
      </c>
      <c r="D290" s="175">
        <v>44174</v>
      </c>
      <c r="E290" s="176">
        <v>2602.8915999999999</v>
      </c>
      <c r="F290" s="176">
        <v>4.0979000000000001</v>
      </c>
      <c r="G290" s="176">
        <v>3.2263999999999999</v>
      </c>
      <c r="H290" s="176">
        <v>7.4379</v>
      </c>
      <c r="I290" s="176">
        <v>2.6149</v>
      </c>
      <c r="J290" s="176">
        <v>8.5027000000000008</v>
      </c>
      <c r="K290" s="176">
        <v>9.2924000000000007</v>
      </c>
      <c r="L290" s="176">
        <v>10.7722</v>
      </c>
      <c r="M290" s="176">
        <v>10.851800000000001</v>
      </c>
      <c r="N290" s="176">
        <v>10.667999999999999</v>
      </c>
      <c r="O290" s="176">
        <v>8.4306000000000001</v>
      </c>
      <c r="P290" s="176">
        <v>8.7329000000000008</v>
      </c>
      <c r="Q290" s="176">
        <v>8.3413000000000004</v>
      </c>
      <c r="R290" s="176">
        <v>11.2675</v>
      </c>
      <c r="S290" s="118"/>
    </row>
    <row r="291" spans="1:19" x14ac:dyDescent="0.3">
      <c r="A291" s="172" t="s">
        <v>622</v>
      </c>
      <c r="B291" s="172" t="s">
        <v>646</v>
      </c>
      <c r="C291" s="172">
        <v>133782</v>
      </c>
      <c r="D291" s="175">
        <v>44174</v>
      </c>
      <c r="E291" s="176">
        <v>2888.5167000000001</v>
      </c>
      <c r="F291" s="176">
        <v>-10.8324</v>
      </c>
      <c r="G291" s="176">
        <v>2.5001000000000002</v>
      </c>
      <c r="H291" s="176">
        <v>8.0835000000000008</v>
      </c>
      <c r="I291" s="176">
        <v>3.6821000000000002</v>
      </c>
      <c r="J291" s="176">
        <v>7.8441999999999998</v>
      </c>
      <c r="K291" s="176">
        <v>9.3164999999999996</v>
      </c>
      <c r="L291" s="176">
        <v>10.3062</v>
      </c>
      <c r="M291" s="176">
        <v>9.9344999999999999</v>
      </c>
      <c r="N291" s="176">
        <v>9.7128999999999994</v>
      </c>
      <c r="O291" s="176">
        <v>8.8277000000000001</v>
      </c>
      <c r="P291" s="176">
        <v>8.5917999999999992</v>
      </c>
      <c r="Q291" s="176">
        <v>8.3496000000000006</v>
      </c>
      <c r="R291" s="176">
        <v>9.7897999999999996</v>
      </c>
      <c r="S291" s="118"/>
    </row>
    <row r="292" spans="1:19" x14ac:dyDescent="0.3">
      <c r="A292" s="172" t="s">
        <v>622</v>
      </c>
      <c r="B292" s="172" t="s">
        <v>647</v>
      </c>
      <c r="C292" s="172">
        <v>133791</v>
      </c>
      <c r="D292" s="175">
        <v>44174</v>
      </c>
      <c r="E292" s="176">
        <v>2968.9360000000001</v>
      </c>
      <c r="F292" s="176">
        <v>-10.531700000000001</v>
      </c>
      <c r="G292" s="176">
        <v>2.7999000000000001</v>
      </c>
      <c r="H292" s="176">
        <v>8.3839000000000006</v>
      </c>
      <c r="I292" s="176">
        <v>3.9826000000000001</v>
      </c>
      <c r="J292" s="176">
        <v>8.1472999999999995</v>
      </c>
      <c r="K292" s="176">
        <v>9.6202000000000005</v>
      </c>
      <c r="L292" s="176">
        <v>10.6149</v>
      </c>
      <c r="M292" s="176">
        <v>10.248900000000001</v>
      </c>
      <c r="N292" s="176">
        <v>10.0337</v>
      </c>
      <c r="O292" s="176">
        <v>9.1405999999999992</v>
      </c>
      <c r="P292" s="176">
        <v>8.8765000000000001</v>
      </c>
      <c r="Q292" s="176">
        <v>9.0657999999999994</v>
      </c>
      <c r="R292" s="176">
        <v>10.1</v>
      </c>
      <c r="S292" s="118"/>
    </row>
    <row r="293" spans="1:19" x14ac:dyDescent="0.3">
      <c r="A293" s="172" t="s">
        <v>622</v>
      </c>
      <c r="B293" s="172" t="s">
        <v>648</v>
      </c>
      <c r="C293" s="172">
        <v>119844</v>
      </c>
      <c r="D293" s="175">
        <v>44174</v>
      </c>
      <c r="E293" s="176">
        <v>59.7271</v>
      </c>
      <c r="F293" s="176">
        <v>2.7502</v>
      </c>
      <c r="G293" s="176">
        <v>-4.8124000000000002</v>
      </c>
      <c r="H293" s="176">
        <v>1.7029000000000001</v>
      </c>
      <c r="I293" s="176">
        <v>2.0139</v>
      </c>
      <c r="J293" s="176">
        <v>3.6880000000000002</v>
      </c>
      <c r="K293" s="176">
        <v>9.3409999999999993</v>
      </c>
      <c r="L293" s="176">
        <v>9.1425999999999998</v>
      </c>
      <c r="M293" s="176">
        <v>10.0913</v>
      </c>
      <c r="N293" s="176">
        <v>13.3042</v>
      </c>
      <c r="O293" s="176">
        <v>10.2508</v>
      </c>
      <c r="P293" s="176">
        <v>9.3940999999999999</v>
      </c>
      <c r="Q293" s="176">
        <v>8.7523</v>
      </c>
      <c r="R293" s="176">
        <v>13.047499999999999</v>
      </c>
      <c r="S293" s="118"/>
    </row>
    <row r="294" spans="1:19" x14ac:dyDescent="0.3">
      <c r="A294" s="172" t="s">
        <v>622</v>
      </c>
      <c r="B294" s="172" t="s">
        <v>649</v>
      </c>
      <c r="C294" s="172">
        <v>112410</v>
      </c>
      <c r="D294" s="175">
        <v>44174</v>
      </c>
      <c r="E294" s="176">
        <v>56.950400000000002</v>
      </c>
      <c r="F294" s="176">
        <v>2.4356</v>
      </c>
      <c r="G294" s="176">
        <v>-5.1493000000000002</v>
      </c>
      <c r="H294" s="176">
        <v>1.3646</v>
      </c>
      <c r="I294" s="176">
        <v>1.6766000000000001</v>
      </c>
      <c r="J294" s="176">
        <v>3.3483000000000001</v>
      </c>
      <c r="K294" s="176">
        <v>9.0027000000000008</v>
      </c>
      <c r="L294" s="176">
        <v>8.8023000000000007</v>
      </c>
      <c r="M294" s="176">
        <v>9.7434999999999992</v>
      </c>
      <c r="N294" s="176">
        <v>12.9392</v>
      </c>
      <c r="O294" s="176">
        <v>9.9158000000000008</v>
      </c>
      <c r="P294" s="176">
        <v>8.8116000000000003</v>
      </c>
      <c r="Q294" s="176">
        <v>7.6130000000000004</v>
      </c>
      <c r="R294" s="176">
        <v>12.6776</v>
      </c>
      <c r="S294" s="118"/>
    </row>
    <row r="295" spans="1:19" x14ac:dyDescent="0.3">
      <c r="A295" s="172" t="s">
        <v>622</v>
      </c>
      <c r="B295" s="172" t="s">
        <v>1921</v>
      </c>
      <c r="C295" s="172">
        <v>100856</v>
      </c>
      <c r="D295" s="175">
        <v>44174</v>
      </c>
      <c r="E295" s="176">
        <v>44.9758</v>
      </c>
      <c r="F295" s="176">
        <v>-3.895</v>
      </c>
      <c r="G295" s="176">
        <v>4.8075000000000001</v>
      </c>
      <c r="H295" s="176">
        <v>6.4191000000000003</v>
      </c>
      <c r="I295" s="176">
        <v>3.6629</v>
      </c>
      <c r="J295" s="176">
        <v>7.5808</v>
      </c>
      <c r="K295" s="176">
        <v>10.097099999999999</v>
      </c>
      <c r="L295" s="176">
        <v>10.731299999999999</v>
      </c>
      <c r="M295" s="176">
        <v>9.1786999999999992</v>
      </c>
      <c r="N295" s="176">
        <v>9.7916000000000007</v>
      </c>
      <c r="O295" s="176">
        <v>7.9298999999999999</v>
      </c>
      <c r="P295" s="176">
        <v>7.9831000000000003</v>
      </c>
      <c r="Q295" s="176">
        <v>7.7077999999999998</v>
      </c>
      <c r="R295" s="176">
        <v>8.7780000000000005</v>
      </c>
      <c r="S295" s="118"/>
    </row>
    <row r="296" spans="1:19" x14ac:dyDescent="0.3">
      <c r="A296" s="172" t="s">
        <v>622</v>
      </c>
      <c r="B296" s="172" t="s">
        <v>1922</v>
      </c>
      <c r="C296" s="172">
        <v>118814</v>
      </c>
      <c r="D296" s="175">
        <v>44174</v>
      </c>
      <c r="E296" s="176">
        <v>46.413400000000003</v>
      </c>
      <c r="F296" s="176">
        <v>-3.4599000000000002</v>
      </c>
      <c r="G296" s="176">
        <v>5.2098000000000004</v>
      </c>
      <c r="H296" s="176">
        <v>6.8170000000000002</v>
      </c>
      <c r="I296" s="176">
        <v>4.0675999999999997</v>
      </c>
      <c r="J296" s="176">
        <v>7.9843000000000002</v>
      </c>
      <c r="K296" s="176">
        <v>10.507999999999999</v>
      </c>
      <c r="L296" s="176">
        <v>11.153</v>
      </c>
      <c r="M296" s="176">
        <v>9.6059000000000001</v>
      </c>
      <c r="N296" s="176">
        <v>10.230700000000001</v>
      </c>
      <c r="O296" s="176">
        <v>8.3553999999999995</v>
      </c>
      <c r="P296" s="176">
        <v>8.4503000000000004</v>
      </c>
      <c r="Q296" s="176">
        <v>8.7307000000000006</v>
      </c>
      <c r="R296" s="176">
        <v>9.2129999999999992</v>
      </c>
      <c r="S296" s="118"/>
    </row>
    <row r="297" spans="1:19" x14ac:dyDescent="0.3">
      <c r="A297" s="172" t="s">
        <v>622</v>
      </c>
      <c r="B297" s="172" t="s">
        <v>650</v>
      </c>
      <c r="C297" s="172">
        <v>138318</v>
      </c>
      <c r="D297" s="175">
        <v>44174</v>
      </c>
      <c r="E297" s="176">
        <v>33.548999999999999</v>
      </c>
      <c r="F297" s="176">
        <v>0</v>
      </c>
      <c r="G297" s="176">
        <v>-1.8708</v>
      </c>
      <c r="H297" s="176">
        <v>4.0129999999999999</v>
      </c>
      <c r="I297" s="176">
        <v>0.1787</v>
      </c>
      <c r="J297" s="176">
        <v>6.5446</v>
      </c>
      <c r="K297" s="176">
        <v>9.3256999999999994</v>
      </c>
      <c r="L297" s="176">
        <v>9.8209</v>
      </c>
      <c r="M297" s="176">
        <v>8.9443999999999999</v>
      </c>
      <c r="N297" s="176">
        <v>9.7802000000000007</v>
      </c>
      <c r="O297" s="176">
        <v>7.3630000000000004</v>
      </c>
      <c r="P297" s="176">
        <v>7.2763</v>
      </c>
      <c r="Q297" s="176">
        <v>7.0076999999999998</v>
      </c>
      <c r="R297" s="176">
        <v>9.2977000000000007</v>
      </c>
      <c r="S297" s="118" t="s">
        <v>1873</v>
      </c>
    </row>
    <row r="298" spans="1:19" x14ac:dyDescent="0.3">
      <c r="A298" s="172" t="s">
        <v>622</v>
      </c>
      <c r="B298" s="172" t="s">
        <v>651</v>
      </c>
      <c r="C298" s="172">
        <v>138330</v>
      </c>
      <c r="D298" s="175">
        <v>44174</v>
      </c>
      <c r="E298" s="176">
        <v>36.194499999999998</v>
      </c>
      <c r="F298" s="176">
        <v>0.80679999999999996</v>
      </c>
      <c r="G298" s="176">
        <v>-1.0285</v>
      </c>
      <c r="H298" s="176">
        <v>4.8449999999999998</v>
      </c>
      <c r="I298" s="176">
        <v>1.0016</v>
      </c>
      <c r="J298" s="176">
        <v>7.3554000000000004</v>
      </c>
      <c r="K298" s="176">
        <v>10.154500000000001</v>
      </c>
      <c r="L298" s="176">
        <v>10.6685</v>
      </c>
      <c r="M298" s="176">
        <v>9.8178000000000001</v>
      </c>
      <c r="N298" s="176">
        <v>10.671200000000001</v>
      </c>
      <c r="O298" s="176">
        <v>8.4047000000000001</v>
      </c>
      <c r="P298" s="176">
        <v>8.3260000000000005</v>
      </c>
      <c r="Q298" s="176">
        <v>8.3656000000000006</v>
      </c>
      <c r="R298" s="176">
        <v>10.2416</v>
      </c>
      <c r="S298" s="118" t="s">
        <v>1873</v>
      </c>
    </row>
    <row r="299" spans="1:19" x14ac:dyDescent="0.3">
      <c r="A299" s="172" t="s">
        <v>622</v>
      </c>
      <c r="B299" s="172" t="s">
        <v>652</v>
      </c>
      <c r="C299" s="172">
        <v>146215</v>
      </c>
      <c r="D299" s="175">
        <v>44174</v>
      </c>
      <c r="E299" s="176">
        <v>12.1991</v>
      </c>
      <c r="F299" s="176">
        <v>-1.496</v>
      </c>
      <c r="G299" s="176">
        <v>0.1197</v>
      </c>
      <c r="H299" s="176">
        <v>10.064</v>
      </c>
      <c r="I299" s="176">
        <v>3.8954</v>
      </c>
      <c r="J299" s="176">
        <v>8.6583000000000006</v>
      </c>
      <c r="K299" s="176">
        <v>10.375299999999999</v>
      </c>
      <c r="L299" s="176">
        <v>10.0771</v>
      </c>
      <c r="M299" s="176">
        <v>10.835000000000001</v>
      </c>
      <c r="N299" s="176">
        <v>11.132099999999999</v>
      </c>
      <c r="O299" s="176"/>
      <c r="P299" s="176"/>
      <c r="Q299" s="176">
        <v>11.3123</v>
      </c>
      <c r="R299" s="176"/>
      <c r="S299" s="118"/>
    </row>
    <row r="300" spans="1:19" x14ac:dyDescent="0.3">
      <c r="A300" s="172" t="s">
        <v>622</v>
      </c>
      <c r="B300" s="172" t="s">
        <v>653</v>
      </c>
      <c r="C300" s="172">
        <v>146207</v>
      </c>
      <c r="D300" s="175">
        <v>44174</v>
      </c>
      <c r="E300" s="176">
        <v>12.0844</v>
      </c>
      <c r="F300" s="176">
        <v>-1.8122</v>
      </c>
      <c r="G300" s="176">
        <v>-0.30199999999999999</v>
      </c>
      <c r="H300" s="176">
        <v>9.5967000000000002</v>
      </c>
      <c r="I300" s="176">
        <v>3.4565000000000001</v>
      </c>
      <c r="J300" s="176">
        <v>8.2102000000000004</v>
      </c>
      <c r="K300" s="176">
        <v>9.8657000000000004</v>
      </c>
      <c r="L300" s="176">
        <v>9.5450999999999997</v>
      </c>
      <c r="M300" s="176">
        <v>10.2879</v>
      </c>
      <c r="N300" s="176">
        <v>10.5723</v>
      </c>
      <c r="O300" s="176"/>
      <c r="P300" s="176"/>
      <c r="Q300" s="176">
        <v>10.7468</v>
      </c>
      <c r="R300" s="176"/>
      <c r="S300" s="118"/>
    </row>
    <row r="301" spans="1:19" x14ac:dyDescent="0.3">
      <c r="A301" s="172" t="s">
        <v>622</v>
      </c>
      <c r="B301" s="172" t="s">
        <v>654</v>
      </c>
      <c r="C301" s="172">
        <v>100789</v>
      </c>
      <c r="D301" s="175">
        <v>44174</v>
      </c>
      <c r="E301" s="176">
        <v>31.119800000000001</v>
      </c>
      <c r="F301" s="176">
        <v>4.6920999999999999</v>
      </c>
      <c r="G301" s="176">
        <v>3.3325</v>
      </c>
      <c r="H301" s="176">
        <v>8.6265999999999998</v>
      </c>
      <c r="I301" s="176">
        <v>1.0644</v>
      </c>
      <c r="J301" s="176">
        <v>8.9083000000000006</v>
      </c>
      <c r="K301" s="176">
        <v>9.5024999999999995</v>
      </c>
      <c r="L301" s="176">
        <v>10.3004</v>
      </c>
      <c r="M301" s="176">
        <v>10.953900000000001</v>
      </c>
      <c r="N301" s="176">
        <v>10.9978</v>
      </c>
      <c r="O301" s="176">
        <v>8.6922999999999995</v>
      </c>
      <c r="P301" s="176">
        <v>8.8157999999999994</v>
      </c>
      <c r="Q301" s="176">
        <v>7.3754</v>
      </c>
      <c r="R301" s="176">
        <v>11.3081</v>
      </c>
      <c r="S301" s="118"/>
    </row>
    <row r="302" spans="1:19" x14ac:dyDescent="0.3">
      <c r="A302" s="172" t="s">
        <v>622</v>
      </c>
      <c r="B302" s="172" t="s">
        <v>655</v>
      </c>
      <c r="C302" s="172">
        <v>119621</v>
      </c>
      <c r="D302" s="175">
        <v>44174</v>
      </c>
      <c r="E302" s="176">
        <v>31.8368</v>
      </c>
      <c r="F302" s="176">
        <v>4.9305000000000003</v>
      </c>
      <c r="G302" s="176">
        <v>3.5787</v>
      </c>
      <c r="H302" s="176">
        <v>8.8591999999999995</v>
      </c>
      <c r="I302" s="176">
        <v>1.2945</v>
      </c>
      <c r="J302" s="176">
        <v>9.1405999999999992</v>
      </c>
      <c r="K302" s="176">
        <v>9.7416999999999998</v>
      </c>
      <c r="L302" s="176">
        <v>10.5459</v>
      </c>
      <c r="M302" s="176">
        <v>11.190899999999999</v>
      </c>
      <c r="N302" s="176">
        <v>11.2346</v>
      </c>
      <c r="O302" s="176">
        <v>9.0448000000000004</v>
      </c>
      <c r="P302" s="176">
        <v>9.2270000000000003</v>
      </c>
      <c r="Q302" s="176">
        <v>8.6205999999999996</v>
      </c>
      <c r="R302" s="176">
        <v>11.544600000000001</v>
      </c>
      <c r="S302" s="118"/>
    </row>
    <row r="303" spans="1:19" x14ac:dyDescent="0.3">
      <c r="A303" s="172" t="s">
        <v>622</v>
      </c>
      <c r="B303" s="172" t="s">
        <v>656</v>
      </c>
      <c r="C303" s="172">
        <v>147389</v>
      </c>
      <c r="D303" s="175">
        <v>44174</v>
      </c>
      <c r="E303" s="176">
        <v>200.18340000000001</v>
      </c>
      <c r="F303" s="176">
        <v>0</v>
      </c>
      <c r="G303" s="176">
        <v>0</v>
      </c>
      <c r="H303" s="176">
        <v>0</v>
      </c>
      <c r="I303" s="176">
        <v>0</v>
      </c>
      <c r="J303" s="176">
        <v>0</v>
      </c>
      <c r="K303" s="176">
        <v>0</v>
      </c>
      <c r="L303" s="176">
        <v>-30.226700000000001</v>
      </c>
      <c r="M303" s="176">
        <v>-20.1145</v>
      </c>
      <c r="N303" s="176">
        <v>-15.113300000000001</v>
      </c>
      <c r="O303" s="176"/>
      <c r="P303" s="176"/>
      <c r="Q303" s="176">
        <v>-14.4811</v>
      </c>
      <c r="R303" s="176"/>
      <c r="S303" s="118" t="s">
        <v>1873</v>
      </c>
    </row>
    <row r="304" spans="1:19" x14ac:dyDescent="0.3">
      <c r="A304" s="172" t="s">
        <v>622</v>
      </c>
      <c r="B304" s="172" t="s">
        <v>657</v>
      </c>
      <c r="C304" s="172">
        <v>147392</v>
      </c>
      <c r="D304" s="175">
        <v>44174</v>
      </c>
      <c r="E304" s="176">
        <v>192.02520000000001</v>
      </c>
      <c r="F304" s="176">
        <v>0</v>
      </c>
      <c r="G304" s="176">
        <v>0</v>
      </c>
      <c r="H304" s="176">
        <v>0</v>
      </c>
      <c r="I304" s="176">
        <v>0</v>
      </c>
      <c r="J304" s="176">
        <v>0</v>
      </c>
      <c r="K304" s="176">
        <v>0</v>
      </c>
      <c r="L304" s="176">
        <v>-30.226600000000001</v>
      </c>
      <c r="M304" s="176">
        <v>-20.1144</v>
      </c>
      <c r="N304" s="176">
        <v>-15.113300000000001</v>
      </c>
      <c r="O304" s="176"/>
      <c r="P304" s="176"/>
      <c r="Q304" s="176">
        <v>-14.4811</v>
      </c>
      <c r="R304" s="176"/>
      <c r="S304" s="118" t="s">
        <v>1873</v>
      </c>
    </row>
    <row r="305" spans="1:19" x14ac:dyDescent="0.3">
      <c r="A305" s="172" t="s">
        <v>622</v>
      </c>
      <c r="B305" s="172" t="s">
        <v>658</v>
      </c>
      <c r="C305" s="172">
        <v>143241</v>
      </c>
      <c r="D305" s="175">
        <v>44174</v>
      </c>
      <c r="E305" s="176">
        <v>12.1287</v>
      </c>
      <c r="F305" s="176">
        <v>-19.851199999999999</v>
      </c>
      <c r="G305" s="176">
        <v>1.3846000000000001</v>
      </c>
      <c r="H305" s="176">
        <v>8.7418999999999993</v>
      </c>
      <c r="I305" s="176">
        <v>3.3144999999999998</v>
      </c>
      <c r="J305" s="176">
        <v>8.7903000000000002</v>
      </c>
      <c r="K305" s="176">
        <v>10.5799</v>
      </c>
      <c r="L305" s="176">
        <v>11.492900000000001</v>
      </c>
      <c r="M305" s="176">
        <v>10.617900000000001</v>
      </c>
      <c r="N305" s="176">
        <v>11.2651</v>
      </c>
      <c r="O305" s="176"/>
      <c r="P305" s="176"/>
      <c r="Q305" s="176">
        <v>7.8773</v>
      </c>
      <c r="R305" s="176">
        <v>8.0219000000000005</v>
      </c>
      <c r="S305" s="118"/>
    </row>
    <row r="306" spans="1:19" x14ac:dyDescent="0.3">
      <c r="A306" s="172" t="s">
        <v>622</v>
      </c>
      <c r="B306" s="172" t="s">
        <v>659</v>
      </c>
      <c r="C306" s="172">
        <v>143239</v>
      </c>
      <c r="D306" s="175">
        <v>44174</v>
      </c>
      <c r="E306" s="176">
        <v>12.023400000000001</v>
      </c>
      <c r="F306" s="176">
        <v>-20.328199999999999</v>
      </c>
      <c r="G306" s="176">
        <v>1.093</v>
      </c>
      <c r="H306" s="176">
        <v>8.4704999999999995</v>
      </c>
      <c r="I306" s="176">
        <v>3.0609999999999999</v>
      </c>
      <c r="J306" s="176">
        <v>8.5394000000000005</v>
      </c>
      <c r="K306" s="176">
        <v>10.2921</v>
      </c>
      <c r="L306" s="176">
        <v>11.1915</v>
      </c>
      <c r="M306" s="176">
        <v>10.2903</v>
      </c>
      <c r="N306" s="176">
        <v>10.937200000000001</v>
      </c>
      <c r="O306" s="176"/>
      <c r="P306" s="176"/>
      <c r="Q306" s="176">
        <v>7.5084</v>
      </c>
      <c r="R306" s="176">
        <v>7.6524999999999999</v>
      </c>
      <c r="S306" s="118"/>
    </row>
    <row r="307" spans="1:19" x14ac:dyDescent="0.3">
      <c r="A307" s="172" t="s">
        <v>622</v>
      </c>
      <c r="B307" s="172" t="s">
        <v>660</v>
      </c>
      <c r="C307" s="172">
        <v>144339</v>
      </c>
      <c r="D307" s="175">
        <v>44174</v>
      </c>
      <c r="E307" s="176">
        <v>12.754799999999999</v>
      </c>
      <c r="F307" s="176">
        <v>-4.5781000000000001</v>
      </c>
      <c r="G307" s="176">
        <v>1.4311</v>
      </c>
      <c r="H307" s="176">
        <v>5.9755000000000003</v>
      </c>
      <c r="I307" s="176">
        <v>1.8</v>
      </c>
      <c r="J307" s="176">
        <v>7.3026999999999997</v>
      </c>
      <c r="K307" s="176">
        <v>10.0442</v>
      </c>
      <c r="L307" s="176">
        <v>10.8283</v>
      </c>
      <c r="M307" s="176">
        <v>10.242900000000001</v>
      </c>
      <c r="N307" s="176">
        <v>11.4567</v>
      </c>
      <c r="O307" s="176"/>
      <c r="P307" s="176"/>
      <c r="Q307" s="176">
        <v>10.9596</v>
      </c>
      <c r="R307" s="176">
        <v>11.7439</v>
      </c>
      <c r="S307" s="118"/>
    </row>
    <row r="308" spans="1:19" x14ac:dyDescent="0.3">
      <c r="A308" s="172" t="s">
        <v>622</v>
      </c>
      <c r="B308" s="172" t="s">
        <v>661</v>
      </c>
      <c r="C308" s="172">
        <v>144345</v>
      </c>
      <c r="D308" s="175">
        <v>44174</v>
      </c>
      <c r="E308" s="176">
        <v>12.662000000000001</v>
      </c>
      <c r="F308" s="176">
        <v>-4.8997999999999999</v>
      </c>
      <c r="G308" s="176">
        <v>1.1532</v>
      </c>
      <c r="H308" s="176">
        <v>5.6890999999999998</v>
      </c>
      <c r="I308" s="176">
        <v>1.5246</v>
      </c>
      <c r="J308" s="176">
        <v>7.0259</v>
      </c>
      <c r="K308" s="176">
        <v>9.7604000000000006</v>
      </c>
      <c r="L308" s="176">
        <v>10.537699999999999</v>
      </c>
      <c r="M308" s="176">
        <v>9.9510000000000005</v>
      </c>
      <c r="N308" s="176">
        <v>11.1586</v>
      </c>
      <c r="O308" s="176"/>
      <c r="P308" s="176"/>
      <c r="Q308" s="176">
        <v>10.613899999999999</v>
      </c>
      <c r="R308" s="176">
        <v>11.4046</v>
      </c>
      <c r="S308" s="118"/>
    </row>
    <row r="309" spans="1:19" x14ac:dyDescent="0.3">
      <c r="A309" s="177" t="s">
        <v>27</v>
      </c>
      <c r="B309" s="172"/>
      <c r="C309" s="172"/>
      <c r="D309" s="172"/>
      <c r="E309" s="172"/>
      <c r="F309" s="178">
        <v>-1.41805</v>
      </c>
      <c r="G309" s="178">
        <v>1.42571</v>
      </c>
      <c r="H309" s="178">
        <v>6.473022499999999</v>
      </c>
      <c r="I309" s="178">
        <v>2.9635625000000005</v>
      </c>
      <c r="J309" s="178">
        <v>7.1693825000000002</v>
      </c>
      <c r="K309" s="178">
        <v>9.1193500000000007</v>
      </c>
      <c r="L309" s="178">
        <v>7.7381350000000015</v>
      </c>
      <c r="M309" s="178">
        <v>8.3029024999999983</v>
      </c>
      <c r="N309" s="178">
        <v>9.1787074999999998</v>
      </c>
      <c r="O309" s="178">
        <v>7.9990533333333325</v>
      </c>
      <c r="P309" s="178">
        <v>8.1364230769230765</v>
      </c>
      <c r="Q309" s="178">
        <v>7.4408474999999994</v>
      </c>
      <c r="R309" s="178">
        <v>9.4860055555555576</v>
      </c>
      <c r="S309" s="118"/>
    </row>
    <row r="310" spans="1:19" x14ac:dyDescent="0.3">
      <c r="A310" s="177" t="s">
        <v>408</v>
      </c>
      <c r="B310" s="172"/>
      <c r="C310" s="172"/>
      <c r="D310" s="172"/>
      <c r="E310" s="172"/>
      <c r="F310" s="178">
        <v>-1.0458000000000001</v>
      </c>
      <c r="G310" s="178">
        <v>1.32565</v>
      </c>
      <c r="H310" s="178">
        <v>6.9295</v>
      </c>
      <c r="I310" s="178">
        <v>2.8593999999999999</v>
      </c>
      <c r="J310" s="178">
        <v>7.9172000000000002</v>
      </c>
      <c r="K310" s="178">
        <v>9.6995000000000005</v>
      </c>
      <c r="L310" s="178">
        <v>10.541799999999999</v>
      </c>
      <c r="M310" s="178">
        <v>10.245900000000001</v>
      </c>
      <c r="N310" s="178">
        <v>10.669599999999999</v>
      </c>
      <c r="O310" s="178">
        <v>8.654399999999999</v>
      </c>
      <c r="P310" s="178">
        <v>8.5883499999999984</v>
      </c>
      <c r="Q310" s="178">
        <v>8.6118999999999986</v>
      </c>
      <c r="R310" s="178">
        <v>10.276350000000001</v>
      </c>
      <c r="S310" s="118"/>
    </row>
    <row r="311" spans="1:19" x14ac:dyDescent="0.3">
      <c r="A311" s="121"/>
      <c r="B311" s="121"/>
      <c r="C311" s="121"/>
      <c r="D311" s="122"/>
      <c r="E311" s="123"/>
      <c r="F311" s="123"/>
      <c r="G311" s="123"/>
      <c r="H311" s="123"/>
      <c r="I311" s="123"/>
      <c r="J311" s="123"/>
      <c r="K311" s="123"/>
      <c r="L311" s="123"/>
      <c r="M311" s="123"/>
      <c r="N311" s="123"/>
      <c r="O311" s="123"/>
      <c r="P311" s="123"/>
      <c r="Q311" s="123"/>
      <c r="R311" s="123"/>
      <c r="S311" s="118"/>
    </row>
    <row r="312" spans="1:19" x14ac:dyDescent="0.3">
      <c r="A312" s="174" t="s">
        <v>662</v>
      </c>
      <c r="B312" s="174"/>
      <c r="C312" s="174"/>
      <c r="D312" s="174"/>
      <c r="E312" s="174"/>
      <c r="F312" s="174"/>
      <c r="G312" s="174"/>
      <c r="H312" s="174"/>
      <c r="I312" s="174"/>
      <c r="J312" s="174"/>
      <c r="K312" s="174"/>
      <c r="L312" s="174"/>
      <c r="M312" s="174"/>
      <c r="N312" s="174"/>
      <c r="O312" s="174"/>
      <c r="P312" s="174"/>
      <c r="Q312" s="174"/>
      <c r="R312" s="174"/>
      <c r="S312" s="120"/>
    </row>
    <row r="313" spans="1:19" x14ac:dyDescent="0.3">
      <c r="A313" s="172" t="s">
        <v>663</v>
      </c>
      <c r="B313" s="172" t="s">
        <v>664</v>
      </c>
      <c r="C313" s="172">
        <v>134387</v>
      </c>
      <c r="D313" s="175">
        <v>44174</v>
      </c>
      <c r="E313" s="176">
        <v>15.7712</v>
      </c>
      <c r="F313" s="176">
        <v>-3.2397999999999998</v>
      </c>
      <c r="G313" s="176">
        <v>2.8246000000000002</v>
      </c>
      <c r="H313" s="176">
        <v>6.4218999999999999</v>
      </c>
      <c r="I313" s="176">
        <v>4.1393000000000004</v>
      </c>
      <c r="J313" s="176">
        <v>15.057600000000001</v>
      </c>
      <c r="K313" s="176">
        <v>11.7376</v>
      </c>
      <c r="L313" s="176">
        <v>15.3893</v>
      </c>
      <c r="M313" s="176">
        <v>9.7902000000000005</v>
      </c>
      <c r="N313" s="176">
        <v>9.9425000000000008</v>
      </c>
      <c r="O313" s="176">
        <v>6.6692999999999998</v>
      </c>
      <c r="P313" s="176">
        <v>8.2087000000000003</v>
      </c>
      <c r="Q313" s="176">
        <v>8.3809000000000005</v>
      </c>
      <c r="R313" s="176">
        <v>6.5054999999999996</v>
      </c>
      <c r="S313" s="118"/>
    </row>
    <row r="314" spans="1:19" x14ac:dyDescent="0.3">
      <c r="A314" s="172" t="s">
        <v>663</v>
      </c>
      <c r="B314" s="172" t="s">
        <v>665</v>
      </c>
      <c r="C314" s="172">
        <v>134383</v>
      </c>
      <c r="D314" s="175">
        <v>44174</v>
      </c>
      <c r="E314" s="176">
        <v>14.974</v>
      </c>
      <c r="F314" s="176">
        <v>-4.1433999999999997</v>
      </c>
      <c r="G314" s="176">
        <v>2.0480999999999998</v>
      </c>
      <c r="H314" s="176">
        <v>5.6473000000000004</v>
      </c>
      <c r="I314" s="176">
        <v>3.3820999999999999</v>
      </c>
      <c r="J314" s="176">
        <v>14.2957</v>
      </c>
      <c r="K314" s="176">
        <v>10.966200000000001</v>
      </c>
      <c r="L314" s="176">
        <v>14.5473</v>
      </c>
      <c r="M314" s="176">
        <v>8.9497</v>
      </c>
      <c r="N314" s="176">
        <v>9.0673999999999992</v>
      </c>
      <c r="O314" s="176">
        <v>5.6840999999999999</v>
      </c>
      <c r="P314" s="176">
        <v>7.1974</v>
      </c>
      <c r="Q314" s="176">
        <v>7.3906999999999998</v>
      </c>
      <c r="R314" s="176">
        <v>5.5963000000000003</v>
      </c>
      <c r="S314" s="118"/>
    </row>
    <row r="315" spans="1:19" x14ac:dyDescent="0.3">
      <c r="A315" s="172" t="s">
        <v>663</v>
      </c>
      <c r="B315" s="172" t="s">
        <v>666</v>
      </c>
      <c r="C315" s="172">
        <v>147802</v>
      </c>
      <c r="D315" s="175">
        <v>44174</v>
      </c>
      <c r="E315" s="176">
        <v>0.41570000000000001</v>
      </c>
      <c r="F315" s="176">
        <v>0</v>
      </c>
      <c r="G315" s="176">
        <v>0</v>
      </c>
      <c r="H315" s="176">
        <v>0</v>
      </c>
      <c r="I315" s="176">
        <v>0</v>
      </c>
      <c r="J315" s="176">
        <v>0</v>
      </c>
      <c r="K315" s="176">
        <v>0</v>
      </c>
      <c r="L315" s="176">
        <v>0</v>
      </c>
      <c r="M315" s="176">
        <v>-34.411700000000003</v>
      </c>
      <c r="N315" s="176">
        <v>-24.145299999999999</v>
      </c>
      <c r="O315" s="176"/>
      <c r="P315" s="176"/>
      <c r="Q315" s="176">
        <v>-23.1083</v>
      </c>
      <c r="R315" s="176"/>
      <c r="S315" s="118"/>
    </row>
    <row r="316" spans="1:19" x14ac:dyDescent="0.3">
      <c r="A316" s="172" t="s">
        <v>663</v>
      </c>
      <c r="B316" s="172" t="s">
        <v>667</v>
      </c>
      <c r="C316" s="172">
        <v>147798</v>
      </c>
      <c r="D316" s="175">
        <v>44174</v>
      </c>
      <c r="E316" s="176">
        <v>0.39800000000000002</v>
      </c>
      <c r="F316" s="176">
        <v>0</v>
      </c>
      <c r="G316" s="176">
        <v>0</v>
      </c>
      <c r="H316" s="176">
        <v>0</v>
      </c>
      <c r="I316" s="176">
        <v>0</v>
      </c>
      <c r="J316" s="176">
        <v>0</v>
      </c>
      <c r="K316" s="176">
        <v>0</v>
      </c>
      <c r="L316" s="176">
        <v>0</v>
      </c>
      <c r="M316" s="176">
        <v>-34.410800000000002</v>
      </c>
      <c r="N316" s="176">
        <v>-24.1388</v>
      </c>
      <c r="O316" s="176"/>
      <c r="P316" s="176"/>
      <c r="Q316" s="176">
        <v>-23.103899999999999</v>
      </c>
      <c r="R316" s="176"/>
      <c r="S316" s="118"/>
    </row>
    <row r="317" spans="1:19" x14ac:dyDescent="0.3">
      <c r="A317" s="172" t="s">
        <v>663</v>
      </c>
      <c r="B317" s="172" t="s">
        <v>668</v>
      </c>
      <c r="C317" s="172">
        <v>130314</v>
      </c>
      <c r="D317" s="175">
        <v>44174</v>
      </c>
      <c r="E317" s="176">
        <v>17.2227</v>
      </c>
      <c r="F317" s="176">
        <v>8.4792000000000005</v>
      </c>
      <c r="G317" s="176">
        <v>7.51</v>
      </c>
      <c r="H317" s="176">
        <v>8.4301999999999992</v>
      </c>
      <c r="I317" s="176">
        <v>7.3169000000000004</v>
      </c>
      <c r="J317" s="176">
        <v>9.3036999999999992</v>
      </c>
      <c r="K317" s="176">
        <v>11.0708</v>
      </c>
      <c r="L317" s="176">
        <v>11.413399999999999</v>
      </c>
      <c r="M317" s="176">
        <v>8.5298999999999996</v>
      </c>
      <c r="N317" s="176">
        <v>9.4461999999999993</v>
      </c>
      <c r="O317" s="176">
        <v>7.2092000000000001</v>
      </c>
      <c r="P317" s="176">
        <v>8.2516999999999996</v>
      </c>
      <c r="Q317" s="176">
        <v>8.8537999999999997</v>
      </c>
      <c r="R317" s="176">
        <v>7.5849000000000002</v>
      </c>
      <c r="S317" s="118"/>
    </row>
    <row r="318" spans="1:19" x14ac:dyDescent="0.3">
      <c r="A318" s="172" t="s">
        <v>663</v>
      </c>
      <c r="B318" s="172" t="s">
        <v>669</v>
      </c>
      <c r="C318" s="172">
        <v>130309</v>
      </c>
      <c r="D318" s="175">
        <v>44174</v>
      </c>
      <c r="E318" s="176">
        <v>16.001999999999999</v>
      </c>
      <c r="F318" s="176">
        <v>7.3005000000000004</v>
      </c>
      <c r="G318" s="176">
        <v>6.3922999999999996</v>
      </c>
      <c r="H318" s="176">
        <v>7.3419999999999996</v>
      </c>
      <c r="I318" s="176">
        <v>6.2058999999999997</v>
      </c>
      <c r="J318" s="176">
        <v>8.1902000000000008</v>
      </c>
      <c r="K318" s="176">
        <v>9.9407999999999994</v>
      </c>
      <c r="L318" s="176">
        <v>10.258900000000001</v>
      </c>
      <c r="M318" s="176">
        <v>7.3783000000000003</v>
      </c>
      <c r="N318" s="176">
        <v>8.2658000000000005</v>
      </c>
      <c r="O318" s="176">
        <v>5.9446000000000003</v>
      </c>
      <c r="P318" s="176">
        <v>6.9340999999999999</v>
      </c>
      <c r="Q318" s="176">
        <v>7.6121999999999996</v>
      </c>
      <c r="R318" s="176">
        <v>6.3555000000000001</v>
      </c>
      <c r="S318" s="118"/>
    </row>
    <row r="319" spans="1:19" x14ac:dyDescent="0.3">
      <c r="A319" s="172" t="s">
        <v>663</v>
      </c>
      <c r="B319" s="172" t="s">
        <v>670</v>
      </c>
      <c r="C319" s="172">
        <v>133486</v>
      </c>
      <c r="D319" s="175">
        <v>44174</v>
      </c>
      <c r="E319" s="176">
        <v>14.586399999999999</v>
      </c>
      <c r="F319" s="176">
        <v>26.0428</v>
      </c>
      <c r="G319" s="176">
        <v>9.8725000000000005</v>
      </c>
      <c r="H319" s="176">
        <v>10.136200000000001</v>
      </c>
      <c r="I319" s="176">
        <v>6.702</v>
      </c>
      <c r="J319" s="176">
        <v>9.2957000000000001</v>
      </c>
      <c r="K319" s="176">
        <v>12.028700000000001</v>
      </c>
      <c r="L319" s="176">
        <v>14.2887</v>
      </c>
      <c r="M319" s="176">
        <v>4.3190999999999997</v>
      </c>
      <c r="N319" s="176">
        <v>2.0272000000000001</v>
      </c>
      <c r="O319" s="176">
        <v>3.2764000000000002</v>
      </c>
      <c r="P319" s="176">
        <v>5.9596999999999998</v>
      </c>
      <c r="Q319" s="176">
        <v>6.6281999999999996</v>
      </c>
      <c r="R319" s="176">
        <v>2.3186</v>
      </c>
      <c r="S319" s="118"/>
    </row>
    <row r="320" spans="1:19" x14ac:dyDescent="0.3">
      <c r="A320" s="172" t="s">
        <v>663</v>
      </c>
      <c r="B320" s="172" t="s">
        <v>671</v>
      </c>
      <c r="C320" s="172">
        <v>148330</v>
      </c>
      <c r="D320" s="175"/>
      <c r="E320" s="176"/>
      <c r="F320" s="176"/>
      <c r="G320" s="176"/>
      <c r="H320" s="176"/>
      <c r="I320" s="176"/>
      <c r="J320" s="176"/>
      <c r="K320" s="176"/>
      <c r="L320" s="176"/>
      <c r="M320" s="176"/>
      <c r="N320" s="176"/>
      <c r="O320" s="176"/>
      <c r="P320" s="176"/>
      <c r="Q320" s="176"/>
      <c r="R320" s="176"/>
      <c r="S320" s="118"/>
    </row>
    <row r="321" spans="1:19" x14ac:dyDescent="0.3">
      <c r="A321" s="172" t="s">
        <v>663</v>
      </c>
      <c r="B321" s="172" t="s">
        <v>672</v>
      </c>
      <c r="C321" s="172">
        <v>133488</v>
      </c>
      <c r="D321" s="175">
        <v>44174</v>
      </c>
      <c r="E321" s="176">
        <v>15.498200000000001</v>
      </c>
      <c r="F321" s="176">
        <v>26.867999999999999</v>
      </c>
      <c r="G321" s="176">
        <v>10.6134</v>
      </c>
      <c r="H321" s="176">
        <v>10.8561</v>
      </c>
      <c r="I321" s="176">
        <v>7.4229000000000003</v>
      </c>
      <c r="J321" s="176">
        <v>10.0204</v>
      </c>
      <c r="K321" s="176">
        <v>12.77</v>
      </c>
      <c r="L321" s="176">
        <v>15.060600000000001</v>
      </c>
      <c r="M321" s="176">
        <v>5.0808</v>
      </c>
      <c r="N321" s="176">
        <v>2.7873999999999999</v>
      </c>
      <c r="O321" s="176">
        <v>4.1688000000000001</v>
      </c>
      <c r="P321" s="176">
        <v>7.0324</v>
      </c>
      <c r="Q321" s="176">
        <v>7.7329999999999997</v>
      </c>
      <c r="R321" s="176">
        <v>3.1577000000000002</v>
      </c>
      <c r="S321" s="118"/>
    </row>
    <row r="322" spans="1:19" x14ac:dyDescent="0.3">
      <c r="A322" s="172" t="s">
        <v>663</v>
      </c>
      <c r="B322" s="172" t="s">
        <v>673</v>
      </c>
      <c r="C322" s="172">
        <v>148333</v>
      </c>
      <c r="D322" s="175"/>
      <c r="E322" s="176"/>
      <c r="F322" s="176"/>
      <c r="G322" s="176"/>
      <c r="H322" s="176"/>
      <c r="I322" s="176"/>
      <c r="J322" s="176"/>
      <c r="K322" s="176"/>
      <c r="L322" s="176"/>
      <c r="M322" s="176"/>
      <c r="N322" s="176"/>
      <c r="O322" s="176"/>
      <c r="P322" s="176"/>
      <c r="Q322" s="176"/>
      <c r="R322" s="176"/>
      <c r="S322" s="118"/>
    </row>
    <row r="323" spans="1:19" x14ac:dyDescent="0.3">
      <c r="A323" s="172" t="s">
        <v>663</v>
      </c>
      <c r="B323" s="172" t="s">
        <v>674</v>
      </c>
      <c r="C323" s="172">
        <v>133868</v>
      </c>
      <c r="D323" s="175">
        <v>44174</v>
      </c>
      <c r="E323" s="176">
        <v>3.9929000000000001</v>
      </c>
      <c r="F323" s="176">
        <v>-93.002899999999997</v>
      </c>
      <c r="G323" s="176">
        <v>-13.6861</v>
      </c>
      <c r="H323" s="176">
        <v>-8.6045999999999996</v>
      </c>
      <c r="I323" s="176">
        <v>-1.3051999999999999</v>
      </c>
      <c r="J323" s="176">
        <v>3.1465999999999998</v>
      </c>
      <c r="K323" s="176">
        <v>6.0674000000000001</v>
      </c>
      <c r="L323" s="176">
        <v>14.029400000000001</v>
      </c>
      <c r="M323" s="176">
        <v>-63.119399999999999</v>
      </c>
      <c r="N323" s="176">
        <v>-44.399799999999999</v>
      </c>
      <c r="O323" s="176">
        <v>-32.629600000000003</v>
      </c>
      <c r="P323" s="176">
        <v>-17.891400000000001</v>
      </c>
      <c r="Q323" s="176">
        <v>-14.6715</v>
      </c>
      <c r="R323" s="176">
        <v>-44.371200000000002</v>
      </c>
      <c r="S323" s="118" t="s">
        <v>1883</v>
      </c>
    </row>
    <row r="324" spans="1:19" x14ac:dyDescent="0.3">
      <c r="A324" s="172" t="s">
        <v>663</v>
      </c>
      <c r="B324" s="172" t="s">
        <v>675</v>
      </c>
      <c r="C324" s="172">
        <v>133867</v>
      </c>
      <c r="D324" s="175">
        <v>44174</v>
      </c>
      <c r="E324" s="176">
        <v>3.9512999999999998</v>
      </c>
      <c r="F324" s="176">
        <v>-93.060500000000005</v>
      </c>
      <c r="G324" s="176">
        <v>-14.013999999999999</v>
      </c>
      <c r="H324" s="176">
        <v>-8.8265999999999991</v>
      </c>
      <c r="I324" s="176">
        <v>-1.5826</v>
      </c>
      <c r="J324" s="176">
        <v>2.8704000000000001</v>
      </c>
      <c r="K324" s="176">
        <v>5.7872000000000003</v>
      </c>
      <c r="L324" s="176">
        <v>13.731</v>
      </c>
      <c r="M324" s="176">
        <v>-63.2652</v>
      </c>
      <c r="N324" s="176">
        <v>-44.557000000000002</v>
      </c>
      <c r="O324" s="176">
        <v>-32.787599999999998</v>
      </c>
      <c r="P324" s="176">
        <v>-18.047599999999999</v>
      </c>
      <c r="Q324" s="176">
        <v>-14.825799999999999</v>
      </c>
      <c r="R324" s="176">
        <v>-44.517400000000002</v>
      </c>
      <c r="S324" s="118" t="s">
        <v>1883</v>
      </c>
    </row>
    <row r="325" spans="1:19" x14ac:dyDescent="0.3">
      <c r="A325" s="172" t="s">
        <v>663</v>
      </c>
      <c r="B325" s="172" t="s">
        <v>676</v>
      </c>
      <c r="C325" s="172">
        <v>119082</v>
      </c>
      <c r="D325" s="175">
        <v>44174</v>
      </c>
      <c r="E325" s="176">
        <v>31.481200000000001</v>
      </c>
      <c r="F325" s="176">
        <v>6.3779000000000003</v>
      </c>
      <c r="G325" s="176">
        <v>5.4301000000000004</v>
      </c>
      <c r="H325" s="176">
        <v>4.7248000000000001</v>
      </c>
      <c r="I325" s="176">
        <v>4.3219000000000003</v>
      </c>
      <c r="J325" s="176">
        <v>4.1726999999999999</v>
      </c>
      <c r="K325" s="176">
        <v>11.0159</v>
      </c>
      <c r="L325" s="176">
        <v>10.051600000000001</v>
      </c>
      <c r="M325" s="176">
        <v>4.4165000000000001</v>
      </c>
      <c r="N325" s="176">
        <v>5.8053999999999997</v>
      </c>
      <c r="O325" s="176">
        <v>2.7915999999999999</v>
      </c>
      <c r="P325" s="176">
        <v>5.4223999999999997</v>
      </c>
      <c r="Q325" s="176">
        <v>7.1421000000000001</v>
      </c>
      <c r="R325" s="176">
        <v>3.2892999999999999</v>
      </c>
      <c r="S325" s="118"/>
    </row>
    <row r="326" spans="1:19" x14ac:dyDescent="0.3">
      <c r="A326" s="172" t="s">
        <v>663</v>
      </c>
      <c r="B326" s="172" t="s">
        <v>677</v>
      </c>
      <c r="C326" s="172">
        <v>101837</v>
      </c>
      <c r="D326" s="175">
        <v>44174</v>
      </c>
      <c r="E326" s="176">
        <v>29.917200000000001</v>
      </c>
      <c r="F326" s="176">
        <v>5.6130000000000004</v>
      </c>
      <c r="G326" s="176">
        <v>4.6391</v>
      </c>
      <c r="H326" s="176">
        <v>3.9419</v>
      </c>
      <c r="I326" s="176">
        <v>3.5341999999999998</v>
      </c>
      <c r="J326" s="176">
        <v>3.3807</v>
      </c>
      <c r="K326" s="176">
        <v>10.201000000000001</v>
      </c>
      <c r="L326" s="176">
        <v>9.1815999999999995</v>
      </c>
      <c r="M326" s="176">
        <v>3.6092</v>
      </c>
      <c r="N326" s="176">
        <v>5.0240999999999998</v>
      </c>
      <c r="O326" s="176">
        <v>2.0146000000000002</v>
      </c>
      <c r="P326" s="176">
        <v>4.6851000000000003</v>
      </c>
      <c r="Q326" s="176">
        <v>6.4284999999999997</v>
      </c>
      <c r="R326" s="176">
        <v>2.4415</v>
      </c>
      <c r="S326" s="118"/>
    </row>
    <row r="327" spans="1:19" x14ac:dyDescent="0.3">
      <c r="A327" s="172" t="s">
        <v>663</v>
      </c>
      <c r="B327" s="172" t="s">
        <v>678</v>
      </c>
      <c r="C327" s="172">
        <v>116153</v>
      </c>
      <c r="D327" s="175">
        <v>44174</v>
      </c>
      <c r="E327" s="176">
        <v>19.6038</v>
      </c>
      <c r="F327" s="176">
        <v>46.419899999999998</v>
      </c>
      <c r="G327" s="176">
        <v>23.3855</v>
      </c>
      <c r="H327" s="176">
        <v>23.592600000000001</v>
      </c>
      <c r="I327" s="176">
        <v>28.801500000000001</v>
      </c>
      <c r="J327" s="176">
        <v>25.840399999999999</v>
      </c>
      <c r="K327" s="176">
        <v>22.468499999999999</v>
      </c>
      <c r="L327" s="176">
        <v>12.743399999999999</v>
      </c>
      <c r="M327" s="176">
        <v>6.9691999999999998</v>
      </c>
      <c r="N327" s="176">
        <v>-1.1247</v>
      </c>
      <c r="O327" s="176">
        <v>3.4872999999999998</v>
      </c>
      <c r="P327" s="176">
        <v>5.5755999999999997</v>
      </c>
      <c r="Q327" s="176">
        <v>7.7538999999999998</v>
      </c>
      <c r="R327" s="176">
        <v>1.7790999999999999</v>
      </c>
      <c r="S327" s="118"/>
    </row>
    <row r="328" spans="1:19" x14ac:dyDescent="0.3">
      <c r="A328" s="172" t="s">
        <v>663</v>
      </c>
      <c r="B328" s="172" t="s">
        <v>679</v>
      </c>
      <c r="C328" s="172">
        <v>118553</v>
      </c>
      <c r="D328" s="175">
        <v>44174</v>
      </c>
      <c r="E328" s="176">
        <v>20.849599999999999</v>
      </c>
      <c r="F328" s="176">
        <v>46.977400000000003</v>
      </c>
      <c r="G328" s="176">
        <v>23.921800000000001</v>
      </c>
      <c r="H328" s="176">
        <v>24.145</v>
      </c>
      <c r="I328" s="176">
        <v>29.375299999999999</v>
      </c>
      <c r="J328" s="176">
        <v>26.424399999999999</v>
      </c>
      <c r="K328" s="176">
        <v>23.079000000000001</v>
      </c>
      <c r="L328" s="176">
        <v>13.3611</v>
      </c>
      <c r="M328" s="176">
        <v>7.5936000000000003</v>
      </c>
      <c r="N328" s="176">
        <v>-0.52390000000000003</v>
      </c>
      <c r="O328" s="176">
        <v>4.1939000000000002</v>
      </c>
      <c r="P328" s="176">
        <v>6.3544999999999998</v>
      </c>
      <c r="Q328" s="176">
        <v>7.9912000000000001</v>
      </c>
      <c r="R328" s="176">
        <v>2.4533</v>
      </c>
      <c r="S328" s="118"/>
    </row>
    <row r="329" spans="1:19" x14ac:dyDescent="0.3">
      <c r="A329" s="172" t="s">
        <v>663</v>
      </c>
      <c r="B329" s="172" t="s">
        <v>680</v>
      </c>
      <c r="C329" s="172">
        <v>147954</v>
      </c>
      <c r="D329" s="175"/>
      <c r="E329" s="176"/>
      <c r="F329" s="176"/>
      <c r="G329" s="176"/>
      <c r="H329" s="176"/>
      <c r="I329" s="176"/>
      <c r="J329" s="176"/>
      <c r="K329" s="176"/>
      <c r="L329" s="176"/>
      <c r="M329" s="176"/>
      <c r="N329" s="176"/>
      <c r="O329" s="176"/>
      <c r="P329" s="176"/>
      <c r="Q329" s="176"/>
      <c r="R329" s="176"/>
      <c r="S329" s="118"/>
    </row>
    <row r="330" spans="1:19" x14ac:dyDescent="0.3">
      <c r="A330" s="172" t="s">
        <v>663</v>
      </c>
      <c r="B330" s="172" t="s">
        <v>681</v>
      </c>
      <c r="C330" s="172">
        <v>147955</v>
      </c>
      <c r="D330" s="175"/>
      <c r="E330" s="176"/>
      <c r="F330" s="176"/>
      <c r="G330" s="176"/>
      <c r="H330" s="176"/>
      <c r="I330" s="176"/>
      <c r="J330" s="176"/>
      <c r="K330" s="176"/>
      <c r="L330" s="176"/>
      <c r="M330" s="176"/>
      <c r="N330" s="176"/>
      <c r="O330" s="176"/>
      <c r="P330" s="176"/>
      <c r="Q330" s="176"/>
      <c r="R330" s="176"/>
      <c r="S330" s="118"/>
    </row>
    <row r="331" spans="1:19" x14ac:dyDescent="0.3">
      <c r="A331" s="172" t="s">
        <v>663</v>
      </c>
      <c r="B331" s="172" t="s">
        <v>682</v>
      </c>
      <c r="C331" s="172">
        <v>147961</v>
      </c>
      <c r="D331" s="175"/>
      <c r="E331" s="176"/>
      <c r="F331" s="176"/>
      <c r="G331" s="176"/>
      <c r="H331" s="176"/>
      <c r="I331" s="176"/>
      <c r="J331" s="176"/>
      <c r="K331" s="176"/>
      <c r="L331" s="176"/>
      <c r="M331" s="176"/>
      <c r="N331" s="176"/>
      <c r="O331" s="176"/>
      <c r="P331" s="176"/>
      <c r="Q331" s="176"/>
      <c r="R331" s="176"/>
      <c r="S331" s="118"/>
    </row>
    <row r="332" spans="1:19" x14ac:dyDescent="0.3">
      <c r="A332" s="172" t="s">
        <v>663</v>
      </c>
      <c r="B332" s="172" t="s">
        <v>683</v>
      </c>
      <c r="C332" s="172">
        <v>147958</v>
      </c>
      <c r="D332" s="175"/>
      <c r="E332" s="176"/>
      <c r="F332" s="176"/>
      <c r="G332" s="176"/>
      <c r="H332" s="176"/>
      <c r="I332" s="176"/>
      <c r="J332" s="176"/>
      <c r="K332" s="176"/>
      <c r="L332" s="176"/>
      <c r="M332" s="176"/>
      <c r="N332" s="176"/>
      <c r="O332" s="176"/>
      <c r="P332" s="176"/>
      <c r="Q332" s="176"/>
      <c r="R332" s="176"/>
      <c r="S332" s="118"/>
    </row>
    <row r="333" spans="1:19" x14ac:dyDescent="0.3">
      <c r="A333" s="172" t="s">
        <v>663</v>
      </c>
      <c r="B333" s="172" t="s">
        <v>684</v>
      </c>
      <c r="C333" s="172">
        <v>148303</v>
      </c>
      <c r="D333" s="175"/>
      <c r="E333" s="176"/>
      <c r="F333" s="176"/>
      <c r="G333" s="176"/>
      <c r="H333" s="176"/>
      <c r="I333" s="176"/>
      <c r="J333" s="176"/>
      <c r="K333" s="176"/>
      <c r="L333" s="176"/>
      <c r="M333" s="176"/>
      <c r="N333" s="176"/>
      <c r="O333" s="176"/>
      <c r="P333" s="176"/>
      <c r="Q333" s="176"/>
      <c r="R333" s="176"/>
      <c r="S333" s="118"/>
    </row>
    <row r="334" spans="1:19" x14ac:dyDescent="0.3">
      <c r="A334" s="172" t="s">
        <v>663</v>
      </c>
      <c r="B334" s="172" t="s">
        <v>685</v>
      </c>
      <c r="C334" s="172">
        <v>148304</v>
      </c>
      <c r="D334" s="175"/>
      <c r="E334" s="176"/>
      <c r="F334" s="176"/>
      <c r="G334" s="176"/>
      <c r="H334" s="176"/>
      <c r="I334" s="176"/>
      <c r="J334" s="176"/>
      <c r="K334" s="176"/>
      <c r="L334" s="176"/>
      <c r="M334" s="176"/>
      <c r="N334" s="176"/>
      <c r="O334" s="176"/>
      <c r="P334" s="176"/>
      <c r="Q334" s="176"/>
      <c r="R334" s="176"/>
      <c r="S334" s="118"/>
    </row>
    <row r="335" spans="1:19" x14ac:dyDescent="0.3">
      <c r="A335" s="172" t="s">
        <v>663</v>
      </c>
      <c r="B335" s="172" t="s">
        <v>686</v>
      </c>
      <c r="C335" s="172">
        <v>128053</v>
      </c>
      <c r="D335" s="175">
        <v>44174</v>
      </c>
      <c r="E335" s="176">
        <v>17.918600000000001</v>
      </c>
      <c r="F335" s="176">
        <v>25.4801</v>
      </c>
      <c r="G335" s="176">
        <v>12.1607</v>
      </c>
      <c r="H335" s="176">
        <v>11.666</v>
      </c>
      <c r="I335" s="176">
        <v>8.8618000000000006</v>
      </c>
      <c r="J335" s="176">
        <v>12.761799999999999</v>
      </c>
      <c r="K335" s="176">
        <v>15.210900000000001</v>
      </c>
      <c r="L335" s="176">
        <v>15.912100000000001</v>
      </c>
      <c r="M335" s="176">
        <v>10.129899999999999</v>
      </c>
      <c r="N335" s="176">
        <v>10.553100000000001</v>
      </c>
      <c r="O335" s="176">
        <v>7.9981</v>
      </c>
      <c r="P335" s="176">
        <v>8.5112000000000005</v>
      </c>
      <c r="Q335" s="176">
        <v>9.0740999999999996</v>
      </c>
      <c r="R335" s="176">
        <v>9.7674000000000003</v>
      </c>
      <c r="S335" s="118"/>
    </row>
    <row r="336" spans="1:19" x14ac:dyDescent="0.3">
      <c r="A336" s="172" t="s">
        <v>663</v>
      </c>
      <c r="B336" s="172" t="s">
        <v>687</v>
      </c>
      <c r="C336" s="172">
        <v>128051</v>
      </c>
      <c r="D336" s="175">
        <v>44174</v>
      </c>
      <c r="E336" s="176">
        <v>18.8386</v>
      </c>
      <c r="F336" s="176">
        <v>25.981100000000001</v>
      </c>
      <c r="G336" s="176">
        <v>12.576700000000001</v>
      </c>
      <c r="H336" s="176">
        <v>12.123699999999999</v>
      </c>
      <c r="I336" s="176">
        <v>9.4169999999999998</v>
      </c>
      <c r="J336" s="176">
        <v>13.286300000000001</v>
      </c>
      <c r="K336" s="176">
        <v>15.7296</v>
      </c>
      <c r="L336" s="176">
        <v>16.430900000000001</v>
      </c>
      <c r="M336" s="176">
        <v>10.6424</v>
      </c>
      <c r="N336" s="176">
        <v>11.061400000000001</v>
      </c>
      <c r="O336" s="176">
        <v>8.6112000000000002</v>
      </c>
      <c r="P336" s="176">
        <v>9.2933000000000003</v>
      </c>
      <c r="Q336" s="176">
        <v>9.8903999999999996</v>
      </c>
      <c r="R336" s="176">
        <v>10.2636</v>
      </c>
      <c r="S336" s="118"/>
    </row>
    <row r="337" spans="1:19" x14ac:dyDescent="0.3">
      <c r="A337" s="172" t="s">
        <v>663</v>
      </c>
      <c r="B337" s="172" t="s">
        <v>688</v>
      </c>
      <c r="C337" s="172">
        <v>114239</v>
      </c>
      <c r="D337" s="175">
        <v>44174</v>
      </c>
      <c r="E337" s="176">
        <v>23.287800000000001</v>
      </c>
      <c r="F337" s="176">
        <v>4.3891</v>
      </c>
      <c r="G337" s="176">
        <v>6.7144000000000004</v>
      </c>
      <c r="H337" s="176">
        <v>11.646699999999999</v>
      </c>
      <c r="I337" s="176">
        <v>8.3673000000000002</v>
      </c>
      <c r="J337" s="176">
        <v>10.497</v>
      </c>
      <c r="K337" s="176">
        <v>11.289099999999999</v>
      </c>
      <c r="L337" s="176">
        <v>12.651</v>
      </c>
      <c r="M337" s="176">
        <v>9.4443999999999999</v>
      </c>
      <c r="N337" s="176">
        <v>9.9578000000000007</v>
      </c>
      <c r="O337" s="176">
        <v>8.4771000000000001</v>
      </c>
      <c r="P337" s="176">
        <v>8.4407999999999994</v>
      </c>
      <c r="Q337" s="176">
        <v>8.7984000000000009</v>
      </c>
      <c r="R337" s="176">
        <v>9.6704000000000008</v>
      </c>
      <c r="S337" s="118"/>
    </row>
    <row r="338" spans="1:19" x14ac:dyDescent="0.3">
      <c r="A338" s="172" t="s">
        <v>663</v>
      </c>
      <c r="B338" s="172" t="s">
        <v>689</v>
      </c>
      <c r="C338" s="172">
        <v>120711</v>
      </c>
      <c r="D338" s="175">
        <v>44174</v>
      </c>
      <c r="E338" s="176">
        <v>24.899000000000001</v>
      </c>
      <c r="F338" s="176">
        <v>5.1314000000000002</v>
      </c>
      <c r="G338" s="176">
        <v>7.5132000000000003</v>
      </c>
      <c r="H338" s="176">
        <v>12.4481</v>
      </c>
      <c r="I338" s="176">
        <v>9.1521000000000008</v>
      </c>
      <c r="J338" s="176">
        <v>11.2689</v>
      </c>
      <c r="K338" s="176">
        <v>12.015599999999999</v>
      </c>
      <c r="L338" s="176">
        <v>13.3718</v>
      </c>
      <c r="M338" s="176">
        <v>10.1381</v>
      </c>
      <c r="N338" s="176">
        <v>10.653700000000001</v>
      </c>
      <c r="O338" s="176">
        <v>9.2898999999999994</v>
      </c>
      <c r="P338" s="176">
        <v>9.3287999999999993</v>
      </c>
      <c r="Q338" s="176">
        <v>9.6359999999999992</v>
      </c>
      <c r="R338" s="176">
        <v>10.367000000000001</v>
      </c>
      <c r="S338" s="118"/>
    </row>
    <row r="339" spans="1:19" x14ac:dyDescent="0.3">
      <c r="A339" s="172" t="s">
        <v>663</v>
      </c>
      <c r="B339" s="172" t="s">
        <v>690</v>
      </c>
      <c r="C339" s="172">
        <v>127183</v>
      </c>
      <c r="D339" s="175">
        <v>44174</v>
      </c>
      <c r="E339" s="176">
        <v>12.9955</v>
      </c>
      <c r="F339" s="176">
        <v>-8.9855</v>
      </c>
      <c r="G339" s="176">
        <v>2.6972999999999998</v>
      </c>
      <c r="H339" s="176">
        <v>11.0977</v>
      </c>
      <c r="I339" s="176">
        <v>3.2942999999999998</v>
      </c>
      <c r="J339" s="176">
        <v>10.3673</v>
      </c>
      <c r="K339" s="176">
        <v>13.3499</v>
      </c>
      <c r="L339" s="176">
        <v>14.0396</v>
      </c>
      <c r="M339" s="176">
        <v>11.015599999999999</v>
      </c>
      <c r="N339" s="176">
        <v>-3.6158000000000001</v>
      </c>
      <c r="O339" s="176">
        <v>-1.3843000000000001</v>
      </c>
      <c r="P339" s="176">
        <v>2.0106000000000002</v>
      </c>
      <c r="Q339" s="176">
        <v>3.9430000000000001</v>
      </c>
      <c r="R339" s="176">
        <v>-4.3249000000000004</v>
      </c>
      <c r="S339" s="118"/>
    </row>
    <row r="340" spans="1:19" x14ac:dyDescent="0.3">
      <c r="A340" s="172" t="s">
        <v>663</v>
      </c>
      <c r="B340" s="172" t="s">
        <v>691</v>
      </c>
      <c r="C340" s="172">
        <v>127181</v>
      </c>
      <c r="D340" s="175">
        <v>44174</v>
      </c>
      <c r="E340" s="176">
        <v>13.7745</v>
      </c>
      <c r="F340" s="176">
        <v>-8.4774999999999991</v>
      </c>
      <c r="G340" s="176">
        <v>3.3403</v>
      </c>
      <c r="H340" s="176">
        <v>11.7614</v>
      </c>
      <c r="I340" s="176">
        <v>3.9428000000000001</v>
      </c>
      <c r="J340" s="176">
        <v>11.0251</v>
      </c>
      <c r="K340" s="176">
        <v>14.0383</v>
      </c>
      <c r="L340" s="176">
        <v>14.7532</v>
      </c>
      <c r="M340" s="176">
        <v>11.7072</v>
      </c>
      <c r="N340" s="176">
        <v>-3.0142000000000002</v>
      </c>
      <c r="O340" s="176">
        <v>-0.59670000000000001</v>
      </c>
      <c r="P340" s="176">
        <v>2.9171999999999998</v>
      </c>
      <c r="Q340" s="176">
        <v>4.8399000000000001</v>
      </c>
      <c r="R340" s="176">
        <v>-3.6850999999999998</v>
      </c>
      <c r="S340" s="118"/>
    </row>
    <row r="341" spans="1:19" x14ac:dyDescent="0.3">
      <c r="A341" s="172" t="s">
        <v>663</v>
      </c>
      <c r="B341" s="172" t="s">
        <v>692</v>
      </c>
      <c r="C341" s="172">
        <v>140603</v>
      </c>
      <c r="D341" s="175">
        <v>44174</v>
      </c>
      <c r="E341" s="176">
        <v>13.4215</v>
      </c>
      <c r="F341" s="176">
        <v>10.8813</v>
      </c>
      <c r="G341" s="176">
        <v>3.0470999999999999</v>
      </c>
      <c r="H341" s="176">
        <v>9.1847999999999992</v>
      </c>
      <c r="I341" s="176">
        <v>8.5752000000000006</v>
      </c>
      <c r="J341" s="176">
        <v>10.6348</v>
      </c>
      <c r="K341" s="176">
        <v>10.402900000000001</v>
      </c>
      <c r="L341" s="176">
        <v>10.6347</v>
      </c>
      <c r="M341" s="176">
        <v>7.4973000000000001</v>
      </c>
      <c r="N341" s="176">
        <v>8.4579000000000004</v>
      </c>
      <c r="O341" s="176">
        <v>7.9619999999999997</v>
      </c>
      <c r="P341" s="176"/>
      <c r="Q341" s="176">
        <v>8.1125000000000007</v>
      </c>
      <c r="R341" s="176">
        <v>9.2058999999999997</v>
      </c>
      <c r="S341" s="118"/>
    </row>
    <row r="342" spans="1:19" x14ac:dyDescent="0.3">
      <c r="A342" s="172" t="s">
        <v>663</v>
      </c>
      <c r="B342" s="172" t="s">
        <v>693</v>
      </c>
      <c r="C342" s="172">
        <v>140609</v>
      </c>
      <c r="D342" s="175">
        <v>44174</v>
      </c>
      <c r="E342" s="176">
        <v>12.9262</v>
      </c>
      <c r="F342" s="176">
        <v>9.8856999999999999</v>
      </c>
      <c r="G342" s="176">
        <v>2.0335999999999999</v>
      </c>
      <c r="H342" s="176">
        <v>8.1611999999999991</v>
      </c>
      <c r="I342" s="176">
        <v>7.5652999999999997</v>
      </c>
      <c r="J342" s="176">
        <v>9.6292000000000009</v>
      </c>
      <c r="K342" s="176">
        <v>9.4065999999999992</v>
      </c>
      <c r="L342" s="176">
        <v>9.6357999999999997</v>
      </c>
      <c r="M342" s="176">
        <v>6.5330000000000004</v>
      </c>
      <c r="N342" s="176">
        <v>7.4748000000000001</v>
      </c>
      <c r="O342" s="176">
        <v>6.9027000000000003</v>
      </c>
      <c r="P342" s="176"/>
      <c r="Q342" s="176">
        <v>7.0403000000000002</v>
      </c>
      <c r="R342" s="176">
        <v>8.2485999999999997</v>
      </c>
      <c r="S342" s="118"/>
    </row>
    <row r="343" spans="1:19" x14ac:dyDescent="0.3">
      <c r="A343" s="172" t="s">
        <v>663</v>
      </c>
      <c r="B343" s="172" t="s">
        <v>694</v>
      </c>
      <c r="C343" s="172">
        <v>130721</v>
      </c>
      <c r="D343" s="175">
        <v>44174</v>
      </c>
      <c r="E343" s="176">
        <v>1441.2052000000001</v>
      </c>
      <c r="F343" s="176">
        <v>-0.52929999999999999</v>
      </c>
      <c r="G343" s="176">
        <v>0.86219999999999997</v>
      </c>
      <c r="H343" s="176">
        <v>4.9512</v>
      </c>
      <c r="I343" s="176">
        <v>2.2244000000000002</v>
      </c>
      <c r="J343" s="176">
        <v>5.1555999999999997</v>
      </c>
      <c r="K343" s="176">
        <v>6.2032999999999996</v>
      </c>
      <c r="L343" s="176">
        <v>8.1793999999999993</v>
      </c>
      <c r="M343" s="176">
        <v>8.3950999999999993</v>
      </c>
      <c r="N343" s="176">
        <v>8.0993999999999993</v>
      </c>
      <c r="O343" s="176">
        <v>2.2915000000000001</v>
      </c>
      <c r="P343" s="176">
        <v>5.0080999999999998</v>
      </c>
      <c r="Q343" s="176">
        <v>6.0037000000000003</v>
      </c>
      <c r="R343" s="176">
        <v>1.7427999999999999</v>
      </c>
      <c r="S343" s="118"/>
    </row>
    <row r="344" spans="1:19" x14ac:dyDescent="0.3">
      <c r="A344" s="172" t="s">
        <v>663</v>
      </c>
      <c r="B344" s="172" t="s">
        <v>695</v>
      </c>
      <c r="C344" s="172">
        <v>130722</v>
      </c>
      <c r="D344" s="175">
        <v>44174</v>
      </c>
      <c r="E344" s="176">
        <v>1520.7436</v>
      </c>
      <c r="F344" s="176">
        <v>0.60960000000000003</v>
      </c>
      <c r="G344" s="176">
        <v>2.0023</v>
      </c>
      <c r="H344" s="176">
        <v>6.0922000000000001</v>
      </c>
      <c r="I344" s="176">
        <v>3.3656000000000001</v>
      </c>
      <c r="J344" s="176">
        <v>6.3009000000000004</v>
      </c>
      <c r="K344" s="176">
        <v>7.3624999999999998</v>
      </c>
      <c r="L344" s="176">
        <v>9.3695000000000004</v>
      </c>
      <c r="M344" s="176">
        <v>9.7123000000000008</v>
      </c>
      <c r="N344" s="176">
        <v>9.4254999999999995</v>
      </c>
      <c r="O344" s="176">
        <v>3.2919999999999998</v>
      </c>
      <c r="P344" s="176">
        <v>5.9404000000000003</v>
      </c>
      <c r="Q344" s="176">
        <v>6.9161000000000001</v>
      </c>
      <c r="R344" s="176">
        <v>2.8544999999999998</v>
      </c>
      <c r="S344" s="118"/>
    </row>
    <row r="345" spans="1:19" x14ac:dyDescent="0.3">
      <c r="A345" s="172" t="s">
        <v>663</v>
      </c>
      <c r="B345" s="172" t="s">
        <v>696</v>
      </c>
      <c r="C345" s="172">
        <v>117716</v>
      </c>
      <c r="D345" s="175">
        <v>44174</v>
      </c>
      <c r="E345" s="176">
        <v>23.05</v>
      </c>
      <c r="F345" s="176">
        <v>31.221900000000002</v>
      </c>
      <c r="G345" s="176">
        <v>10.783799999999999</v>
      </c>
      <c r="H345" s="176">
        <v>11.2445</v>
      </c>
      <c r="I345" s="176">
        <v>7.8734000000000002</v>
      </c>
      <c r="J345" s="176">
        <v>7.8304</v>
      </c>
      <c r="K345" s="176">
        <v>7.3936000000000002</v>
      </c>
      <c r="L345" s="176">
        <v>11.113</v>
      </c>
      <c r="M345" s="176">
        <v>6.9970999999999997</v>
      </c>
      <c r="N345" s="176">
        <v>6.6064999999999996</v>
      </c>
      <c r="O345" s="176">
        <v>7.0507999999999997</v>
      </c>
      <c r="P345" s="176">
        <v>7.7622</v>
      </c>
      <c r="Q345" s="176">
        <v>8.2056000000000004</v>
      </c>
      <c r="R345" s="176">
        <v>7.7907999999999999</v>
      </c>
      <c r="S345" s="118"/>
    </row>
    <row r="346" spans="1:19" x14ac:dyDescent="0.3">
      <c r="A346" s="172" t="s">
        <v>663</v>
      </c>
      <c r="B346" s="172" t="s">
        <v>697</v>
      </c>
      <c r="C346" s="172">
        <v>119741</v>
      </c>
      <c r="D346" s="175">
        <v>44174</v>
      </c>
      <c r="E346" s="176">
        <v>24.8096</v>
      </c>
      <c r="F346" s="176">
        <v>32.395200000000003</v>
      </c>
      <c r="G346" s="176">
        <v>11.8772</v>
      </c>
      <c r="H346" s="176">
        <v>12.366400000000001</v>
      </c>
      <c r="I346" s="176">
        <v>8.9841999999999995</v>
      </c>
      <c r="J346" s="176">
        <v>8.9314999999999998</v>
      </c>
      <c r="K346" s="176">
        <v>8.4957999999999991</v>
      </c>
      <c r="L346" s="176">
        <v>12.208500000000001</v>
      </c>
      <c r="M346" s="176">
        <v>8.0693999999999999</v>
      </c>
      <c r="N346" s="176">
        <v>7.6740000000000004</v>
      </c>
      <c r="O346" s="176">
        <v>8.0416000000000007</v>
      </c>
      <c r="P346" s="176">
        <v>8.8610000000000007</v>
      </c>
      <c r="Q346" s="176">
        <v>9.2711000000000006</v>
      </c>
      <c r="R346" s="176">
        <v>8.8422999999999998</v>
      </c>
      <c r="S346" s="118"/>
    </row>
    <row r="347" spans="1:19" x14ac:dyDescent="0.3">
      <c r="A347" s="172" t="s">
        <v>663</v>
      </c>
      <c r="B347" s="172" t="s">
        <v>698</v>
      </c>
      <c r="C347" s="172">
        <v>112632</v>
      </c>
      <c r="D347" s="175">
        <v>44174</v>
      </c>
      <c r="E347" s="176">
        <v>22.120100000000001</v>
      </c>
      <c r="F347" s="176">
        <v>7.4268999999999998</v>
      </c>
      <c r="G347" s="176">
        <v>6.6000000000000003E-2</v>
      </c>
      <c r="H347" s="176">
        <v>5.3329000000000004</v>
      </c>
      <c r="I347" s="176">
        <v>0.37719999999999998</v>
      </c>
      <c r="J347" s="176">
        <v>4.7264999999999997</v>
      </c>
      <c r="K347" s="176">
        <v>10.349399999999999</v>
      </c>
      <c r="L347" s="176">
        <v>15.297499999999999</v>
      </c>
      <c r="M347" s="176">
        <v>3.1865000000000001</v>
      </c>
      <c r="N347" s="176">
        <v>5.1738999999999997</v>
      </c>
      <c r="O347" s="176">
        <v>4.1467999999999998</v>
      </c>
      <c r="P347" s="176">
        <v>5.9946999999999999</v>
      </c>
      <c r="Q347" s="176">
        <v>7.3605999999999998</v>
      </c>
      <c r="R347" s="176">
        <v>3.7397999999999998</v>
      </c>
      <c r="S347" s="118"/>
    </row>
    <row r="348" spans="1:19" x14ac:dyDescent="0.3">
      <c r="A348" s="172" t="s">
        <v>663</v>
      </c>
      <c r="B348" s="172" t="s">
        <v>699</v>
      </c>
      <c r="C348" s="172">
        <v>119786</v>
      </c>
      <c r="D348" s="175">
        <v>44174</v>
      </c>
      <c r="E348" s="176">
        <v>23.119599999999998</v>
      </c>
      <c r="F348" s="176">
        <v>8.3693000000000008</v>
      </c>
      <c r="G348" s="176">
        <v>0.88419999999999999</v>
      </c>
      <c r="H348" s="176">
        <v>6.1417999999999999</v>
      </c>
      <c r="I348" s="176">
        <v>1.1733</v>
      </c>
      <c r="J348" s="176">
        <v>5.5296000000000003</v>
      </c>
      <c r="K348" s="176">
        <v>12.049799999999999</v>
      </c>
      <c r="L348" s="176">
        <v>16.614699999999999</v>
      </c>
      <c r="M348" s="176">
        <v>4.2914000000000003</v>
      </c>
      <c r="N348" s="176">
        <v>6.2295999999999996</v>
      </c>
      <c r="O348" s="176">
        <v>4.9273999999999996</v>
      </c>
      <c r="P348" s="176">
        <v>6.7241999999999997</v>
      </c>
      <c r="Q348" s="176">
        <v>7.6589</v>
      </c>
      <c r="R348" s="176">
        <v>4.6050000000000004</v>
      </c>
      <c r="S348" s="118"/>
    </row>
    <row r="349" spans="1:19" x14ac:dyDescent="0.3">
      <c r="A349" s="172" t="s">
        <v>663</v>
      </c>
      <c r="B349" s="172" t="s">
        <v>700</v>
      </c>
      <c r="C349" s="172">
        <v>144403</v>
      </c>
      <c r="D349" s="175">
        <v>44174</v>
      </c>
      <c r="E349" s="176">
        <v>11.847099999999999</v>
      </c>
      <c r="F349" s="176">
        <v>11.0947</v>
      </c>
      <c r="G349" s="176">
        <v>3.4523000000000001</v>
      </c>
      <c r="H349" s="176">
        <v>6.3014999999999999</v>
      </c>
      <c r="I349" s="176">
        <v>3.2389999999999999</v>
      </c>
      <c r="J349" s="176">
        <v>5.0012999999999996</v>
      </c>
      <c r="K349" s="176">
        <v>6.9786000000000001</v>
      </c>
      <c r="L349" s="176">
        <v>7.1662999999999997</v>
      </c>
      <c r="M349" s="176">
        <v>5.9438000000000004</v>
      </c>
      <c r="N349" s="176">
        <v>7.0335000000000001</v>
      </c>
      <c r="O349" s="176"/>
      <c r="P349" s="176"/>
      <c r="Q349" s="176">
        <v>7.6242999999999999</v>
      </c>
      <c r="R349" s="176">
        <v>7.8211000000000004</v>
      </c>
      <c r="S349" s="118"/>
    </row>
    <row r="350" spans="1:19" x14ac:dyDescent="0.3">
      <c r="A350" s="172" t="s">
        <v>663</v>
      </c>
      <c r="B350" s="172" t="s">
        <v>701</v>
      </c>
      <c r="C350" s="172">
        <v>144401</v>
      </c>
      <c r="D350" s="175">
        <v>44174</v>
      </c>
      <c r="E350" s="176">
        <v>11.5464</v>
      </c>
      <c r="F350" s="176">
        <v>9.8021999999999991</v>
      </c>
      <c r="G350" s="176">
        <v>2.4033000000000002</v>
      </c>
      <c r="H350" s="176">
        <v>5.2438000000000002</v>
      </c>
      <c r="I350" s="176">
        <v>2.1695000000000002</v>
      </c>
      <c r="J350" s="176">
        <v>3.9430999999999998</v>
      </c>
      <c r="K350" s="176">
        <v>5.9006999999999996</v>
      </c>
      <c r="L350" s="176">
        <v>6.0202</v>
      </c>
      <c r="M350" s="176">
        <v>4.7446000000000002</v>
      </c>
      <c r="N350" s="176">
        <v>5.8133999999999997</v>
      </c>
      <c r="O350" s="176"/>
      <c r="P350" s="176"/>
      <c r="Q350" s="176">
        <v>6.4314999999999998</v>
      </c>
      <c r="R350" s="176">
        <v>6.6436999999999999</v>
      </c>
      <c r="S350" s="118"/>
    </row>
    <row r="351" spans="1:19" x14ac:dyDescent="0.3">
      <c r="A351" s="172" t="s">
        <v>663</v>
      </c>
      <c r="B351" s="172" t="s">
        <v>702</v>
      </c>
      <c r="C351" s="172">
        <v>112938</v>
      </c>
      <c r="D351" s="175">
        <v>44174</v>
      </c>
      <c r="E351" s="176">
        <v>24.080100000000002</v>
      </c>
      <c r="F351" s="176">
        <v>6.6706000000000003</v>
      </c>
      <c r="G351" s="176">
        <v>9.5010999999999992</v>
      </c>
      <c r="H351" s="176">
        <v>10.2842</v>
      </c>
      <c r="I351" s="176">
        <v>8.5488</v>
      </c>
      <c r="J351" s="176">
        <v>10.559799999999999</v>
      </c>
      <c r="K351" s="176">
        <v>12.318300000000001</v>
      </c>
      <c r="L351" s="176">
        <v>11.411899999999999</v>
      </c>
      <c r="M351" s="176">
        <v>7.4432999999999998</v>
      </c>
      <c r="N351" s="176">
        <v>-5.8288000000000002</v>
      </c>
      <c r="O351" s="176">
        <v>0.36170000000000002</v>
      </c>
      <c r="P351" s="176">
        <v>3.6814</v>
      </c>
      <c r="Q351" s="176">
        <v>5.8103999999999996</v>
      </c>
      <c r="R351" s="176">
        <v>-1.9652000000000001</v>
      </c>
      <c r="S351" s="118"/>
    </row>
    <row r="352" spans="1:19" x14ac:dyDescent="0.3">
      <c r="A352" s="172" t="s">
        <v>663</v>
      </c>
      <c r="B352" s="172" t="s">
        <v>703</v>
      </c>
      <c r="C352" s="172">
        <v>118780</v>
      </c>
      <c r="D352" s="175">
        <v>44174</v>
      </c>
      <c r="E352" s="176">
        <v>25.671199999999999</v>
      </c>
      <c r="F352" s="176">
        <v>7.3949999999999996</v>
      </c>
      <c r="G352" s="176">
        <v>10.137499999999999</v>
      </c>
      <c r="H352" s="176">
        <v>10.930300000000001</v>
      </c>
      <c r="I352" s="176">
        <v>9.1622000000000003</v>
      </c>
      <c r="J352" s="176">
        <v>11.182600000000001</v>
      </c>
      <c r="K352" s="176">
        <v>12.953200000000001</v>
      </c>
      <c r="L352" s="176">
        <v>12.0634</v>
      </c>
      <c r="M352" s="176">
        <v>8.0957000000000008</v>
      </c>
      <c r="N352" s="176">
        <v>-5.2286000000000001</v>
      </c>
      <c r="O352" s="176">
        <v>1.0835999999999999</v>
      </c>
      <c r="P352" s="176">
        <v>4.4993999999999996</v>
      </c>
      <c r="Q352" s="176">
        <v>6.5566000000000004</v>
      </c>
      <c r="R352" s="176">
        <v>-1.3359000000000001</v>
      </c>
      <c r="S352" s="118"/>
    </row>
    <row r="353" spans="1:19" x14ac:dyDescent="0.3">
      <c r="A353" s="172" t="s">
        <v>663</v>
      </c>
      <c r="B353" s="172" t="s">
        <v>704</v>
      </c>
      <c r="C353" s="172">
        <v>148094</v>
      </c>
      <c r="D353" s="175">
        <v>44174</v>
      </c>
      <c r="E353" s="176">
        <v>0.1502</v>
      </c>
      <c r="F353" s="176">
        <v>0</v>
      </c>
      <c r="G353" s="176">
        <v>9.7332999999999998</v>
      </c>
      <c r="H353" s="176">
        <v>10.435499999999999</v>
      </c>
      <c r="I353" s="176">
        <v>8.7079000000000004</v>
      </c>
      <c r="J353" s="176">
        <v>8.9761000000000006</v>
      </c>
      <c r="K353" s="176">
        <v>-8.6229999999999993</v>
      </c>
      <c r="L353" s="176">
        <v>0.13289999999999999</v>
      </c>
      <c r="M353" s="176">
        <v>3.2593000000000001</v>
      </c>
      <c r="N353" s="176"/>
      <c r="O353" s="176"/>
      <c r="P353" s="176"/>
      <c r="Q353" s="176">
        <v>3.6341999999999999</v>
      </c>
      <c r="R353" s="176"/>
      <c r="S353" s="118"/>
    </row>
    <row r="354" spans="1:19" x14ac:dyDescent="0.3">
      <c r="A354" s="172" t="s">
        <v>663</v>
      </c>
      <c r="B354" s="172" t="s">
        <v>705</v>
      </c>
      <c r="C354" s="172">
        <v>148101</v>
      </c>
      <c r="D354" s="175">
        <v>44174</v>
      </c>
      <c r="E354" s="176">
        <v>0.1593</v>
      </c>
      <c r="F354" s="176">
        <v>0</v>
      </c>
      <c r="G354" s="176">
        <v>9.1766000000000005</v>
      </c>
      <c r="H354" s="176">
        <v>9.8383000000000003</v>
      </c>
      <c r="I354" s="176">
        <v>8.2088999999999999</v>
      </c>
      <c r="J354" s="176">
        <v>8.4597999999999995</v>
      </c>
      <c r="K354" s="176">
        <v>-8.8641000000000005</v>
      </c>
      <c r="L354" s="176">
        <v>0.12529999999999999</v>
      </c>
      <c r="M354" s="176">
        <v>3.2435</v>
      </c>
      <c r="N354" s="176"/>
      <c r="O354" s="176"/>
      <c r="P354" s="176"/>
      <c r="Q354" s="176">
        <v>3.6665999999999999</v>
      </c>
      <c r="R354" s="176"/>
      <c r="S354" s="118"/>
    </row>
    <row r="355" spans="1:19" x14ac:dyDescent="0.3">
      <c r="A355" s="172" t="s">
        <v>663</v>
      </c>
      <c r="B355" s="172" t="s">
        <v>706</v>
      </c>
      <c r="C355" s="172">
        <v>148258</v>
      </c>
      <c r="D355" s="175"/>
      <c r="E355" s="176"/>
      <c r="F355" s="176"/>
      <c r="G355" s="176"/>
      <c r="H355" s="176"/>
      <c r="I355" s="176"/>
      <c r="J355" s="176"/>
      <c r="K355" s="176"/>
      <c r="L355" s="176"/>
      <c r="M355" s="176"/>
      <c r="N355" s="176"/>
      <c r="O355" s="176"/>
      <c r="P355" s="176"/>
      <c r="Q355" s="176"/>
      <c r="R355" s="176"/>
      <c r="S355" s="118"/>
    </row>
    <row r="356" spans="1:19" x14ac:dyDescent="0.3">
      <c r="A356" s="172" t="s">
        <v>663</v>
      </c>
      <c r="B356" s="172" t="s">
        <v>707</v>
      </c>
      <c r="C356" s="172">
        <v>148261</v>
      </c>
      <c r="D356" s="175"/>
      <c r="E356" s="176"/>
      <c r="F356" s="176"/>
      <c r="G356" s="176"/>
      <c r="H356" s="176"/>
      <c r="I356" s="176"/>
      <c r="J356" s="176"/>
      <c r="K356" s="176"/>
      <c r="L356" s="176"/>
      <c r="M356" s="176"/>
      <c r="N356" s="176"/>
      <c r="O356" s="176"/>
      <c r="P356" s="176"/>
      <c r="Q356" s="176"/>
      <c r="R356" s="176"/>
      <c r="S356" s="118"/>
    </row>
    <row r="357" spans="1:19" x14ac:dyDescent="0.3">
      <c r="A357" s="172" t="s">
        <v>663</v>
      </c>
      <c r="B357" s="172" t="s">
        <v>708</v>
      </c>
      <c r="C357" s="172">
        <v>138898</v>
      </c>
      <c r="D357" s="175">
        <v>44174</v>
      </c>
      <c r="E357" s="176">
        <v>15.144600000000001</v>
      </c>
      <c r="F357" s="176">
        <v>14.4663</v>
      </c>
      <c r="G357" s="176">
        <v>10.281499999999999</v>
      </c>
      <c r="H357" s="176">
        <v>11.213800000000001</v>
      </c>
      <c r="I357" s="176">
        <v>10.1272</v>
      </c>
      <c r="J357" s="176">
        <v>13.705500000000001</v>
      </c>
      <c r="K357" s="176">
        <v>12.620900000000001</v>
      </c>
      <c r="L357" s="176">
        <v>8.4524000000000008</v>
      </c>
      <c r="M357" s="176">
        <v>4.3612000000000002</v>
      </c>
      <c r="N357" s="176">
        <v>-1.6080000000000001</v>
      </c>
      <c r="O357" s="176">
        <v>2.6815000000000002</v>
      </c>
      <c r="P357" s="176">
        <v>5.6012000000000004</v>
      </c>
      <c r="Q357" s="176">
        <v>6.9237000000000002</v>
      </c>
      <c r="R357" s="176">
        <v>1.3206</v>
      </c>
      <c r="S357" s="118"/>
    </row>
    <row r="358" spans="1:19" x14ac:dyDescent="0.3">
      <c r="A358" s="172" t="s">
        <v>663</v>
      </c>
      <c r="B358" s="172" t="s">
        <v>709</v>
      </c>
      <c r="C358" s="172">
        <v>138905</v>
      </c>
      <c r="D358" s="175">
        <v>44174</v>
      </c>
      <c r="E358" s="176">
        <v>14.201700000000001</v>
      </c>
      <c r="F358" s="176">
        <v>13.3695</v>
      </c>
      <c r="G358" s="176">
        <v>9.1610999999999994</v>
      </c>
      <c r="H358" s="176">
        <v>10.0428</v>
      </c>
      <c r="I358" s="176">
        <v>9.0081000000000007</v>
      </c>
      <c r="J358" s="176">
        <v>12.576599999999999</v>
      </c>
      <c r="K358" s="176">
        <v>11.526</v>
      </c>
      <c r="L358" s="176">
        <v>7.1231</v>
      </c>
      <c r="M358" s="176">
        <v>3.1271</v>
      </c>
      <c r="N358" s="176">
        <v>-2.7351999999999999</v>
      </c>
      <c r="O358" s="176">
        <v>1.6025</v>
      </c>
      <c r="P358" s="176">
        <v>4.4829999999999997</v>
      </c>
      <c r="Q358" s="176">
        <v>5.8208000000000002</v>
      </c>
      <c r="R358" s="176">
        <v>0.24349999999999999</v>
      </c>
      <c r="S358" s="118"/>
    </row>
    <row r="359" spans="1:19" x14ac:dyDescent="0.3">
      <c r="A359" s="172" t="s">
        <v>663</v>
      </c>
      <c r="B359" s="172" t="s">
        <v>710</v>
      </c>
      <c r="C359" s="172">
        <v>148207</v>
      </c>
      <c r="D359" s="175"/>
      <c r="E359" s="176"/>
      <c r="F359" s="176"/>
      <c r="G359" s="176"/>
      <c r="H359" s="176"/>
      <c r="I359" s="176"/>
      <c r="J359" s="176"/>
      <c r="K359" s="176"/>
      <c r="L359" s="176"/>
      <c r="M359" s="176"/>
      <c r="N359" s="176"/>
      <c r="O359" s="176"/>
      <c r="P359" s="176"/>
      <c r="Q359" s="176"/>
      <c r="R359" s="176"/>
      <c r="S359" s="118"/>
    </row>
    <row r="360" spans="1:19" x14ac:dyDescent="0.3">
      <c r="A360" s="172" t="s">
        <v>663</v>
      </c>
      <c r="B360" s="172" t="s">
        <v>711</v>
      </c>
      <c r="C360" s="172">
        <v>148217</v>
      </c>
      <c r="D360" s="175"/>
      <c r="E360" s="176"/>
      <c r="F360" s="176"/>
      <c r="G360" s="176"/>
      <c r="H360" s="176"/>
      <c r="I360" s="176"/>
      <c r="J360" s="176"/>
      <c r="K360" s="176"/>
      <c r="L360" s="176"/>
      <c r="M360" s="176"/>
      <c r="N360" s="176"/>
      <c r="O360" s="176"/>
      <c r="P360" s="176"/>
      <c r="Q360" s="176"/>
      <c r="R360" s="176"/>
      <c r="S360" s="118"/>
    </row>
    <row r="361" spans="1:19" x14ac:dyDescent="0.3">
      <c r="A361" s="172" t="s">
        <v>663</v>
      </c>
      <c r="B361" s="172" t="s">
        <v>712</v>
      </c>
      <c r="C361" s="172">
        <v>102729</v>
      </c>
      <c r="D361" s="175"/>
      <c r="E361" s="176"/>
      <c r="F361" s="176"/>
      <c r="G361" s="176"/>
      <c r="H361" s="176"/>
      <c r="I361" s="176"/>
      <c r="J361" s="176"/>
      <c r="K361" s="176"/>
      <c r="L361" s="176"/>
      <c r="M361" s="176"/>
      <c r="N361" s="176"/>
      <c r="O361" s="176"/>
      <c r="P361" s="176"/>
      <c r="Q361" s="176"/>
      <c r="R361" s="176"/>
      <c r="S361" s="118"/>
    </row>
    <row r="362" spans="1:19" x14ac:dyDescent="0.3">
      <c r="A362" s="172" t="s">
        <v>663</v>
      </c>
      <c r="B362" s="172" t="s">
        <v>713</v>
      </c>
      <c r="C362" s="172">
        <v>119450</v>
      </c>
      <c r="D362" s="175"/>
      <c r="E362" s="176"/>
      <c r="F362" s="176"/>
      <c r="G362" s="176"/>
      <c r="H362" s="176"/>
      <c r="I362" s="176"/>
      <c r="J362" s="176"/>
      <c r="K362" s="176"/>
      <c r="L362" s="176"/>
      <c r="M362" s="176"/>
      <c r="N362" s="176"/>
      <c r="O362" s="176"/>
      <c r="P362" s="176"/>
      <c r="Q362" s="176"/>
      <c r="R362" s="176"/>
      <c r="S362" s="118"/>
    </row>
    <row r="363" spans="1:19" x14ac:dyDescent="0.3">
      <c r="A363" s="172" t="s">
        <v>663</v>
      </c>
      <c r="B363" s="172" t="s">
        <v>714</v>
      </c>
      <c r="C363" s="172">
        <v>119798</v>
      </c>
      <c r="D363" s="175">
        <v>44174</v>
      </c>
      <c r="E363" s="176">
        <v>35.617400000000004</v>
      </c>
      <c r="F363" s="176">
        <v>5.0221</v>
      </c>
      <c r="G363" s="176">
        <v>4.2450999999999999</v>
      </c>
      <c r="H363" s="176">
        <v>8.4755000000000003</v>
      </c>
      <c r="I363" s="176">
        <v>5.4867999999999997</v>
      </c>
      <c r="J363" s="176">
        <v>9.1859999999999999</v>
      </c>
      <c r="K363" s="176">
        <v>12.981400000000001</v>
      </c>
      <c r="L363" s="176">
        <v>13.100899999999999</v>
      </c>
      <c r="M363" s="176">
        <v>9.9315999999999995</v>
      </c>
      <c r="N363" s="176">
        <v>10.5587</v>
      </c>
      <c r="O363" s="176">
        <v>8.0136000000000003</v>
      </c>
      <c r="P363" s="176">
        <v>8.7263000000000002</v>
      </c>
      <c r="Q363" s="176">
        <v>9.4344000000000001</v>
      </c>
      <c r="R363" s="176">
        <v>8.82</v>
      </c>
      <c r="S363" s="118"/>
    </row>
    <row r="364" spans="1:19" x14ac:dyDescent="0.3">
      <c r="A364" s="172" t="s">
        <v>663</v>
      </c>
      <c r="B364" s="172" t="s">
        <v>715</v>
      </c>
      <c r="C364" s="172">
        <v>102505</v>
      </c>
      <c r="D364" s="175">
        <v>44174</v>
      </c>
      <c r="E364" s="176">
        <v>33.957799999999999</v>
      </c>
      <c r="F364" s="176">
        <v>4.3</v>
      </c>
      <c r="G364" s="176">
        <v>3.6133000000000002</v>
      </c>
      <c r="H364" s="176">
        <v>7.8429000000000002</v>
      </c>
      <c r="I364" s="176">
        <v>4.8536000000000001</v>
      </c>
      <c r="J364" s="176">
        <v>8.5510999999999999</v>
      </c>
      <c r="K364" s="176">
        <v>12.331899999999999</v>
      </c>
      <c r="L364" s="176">
        <v>12.433199999999999</v>
      </c>
      <c r="M364" s="176">
        <v>9.2593999999999994</v>
      </c>
      <c r="N364" s="176">
        <v>9.8750999999999998</v>
      </c>
      <c r="O364" s="176">
        <v>7.2652000000000001</v>
      </c>
      <c r="P364" s="176">
        <v>7.9448999999999996</v>
      </c>
      <c r="Q364" s="176">
        <v>7.7313000000000001</v>
      </c>
      <c r="R364" s="176">
        <v>8.1639999999999997</v>
      </c>
      <c r="S364" s="118"/>
    </row>
    <row r="365" spans="1:19" x14ac:dyDescent="0.3">
      <c r="A365" s="172" t="s">
        <v>663</v>
      </c>
      <c r="B365" s="172" t="s">
        <v>716</v>
      </c>
      <c r="C365" s="172">
        <v>101545</v>
      </c>
      <c r="D365" s="175">
        <v>44174</v>
      </c>
      <c r="E365" s="176">
        <v>26.307500000000001</v>
      </c>
      <c r="F365" s="176">
        <v>8.7429000000000006</v>
      </c>
      <c r="G365" s="176">
        <v>3.6368999999999998</v>
      </c>
      <c r="H365" s="176">
        <v>2.8359000000000001</v>
      </c>
      <c r="I365" s="176">
        <v>2.1522999999999999</v>
      </c>
      <c r="J365" s="176">
        <v>2.9857</v>
      </c>
      <c r="K365" s="176">
        <v>4.0768000000000004</v>
      </c>
      <c r="L365" s="176">
        <v>4.8537999999999997</v>
      </c>
      <c r="M365" s="176">
        <v>5.0274000000000001</v>
      </c>
      <c r="N365" s="176">
        <v>5.3198999999999996</v>
      </c>
      <c r="O365" s="176">
        <v>1.8667</v>
      </c>
      <c r="P365" s="176">
        <v>3.8529</v>
      </c>
      <c r="Q365" s="176">
        <v>5.4050000000000002</v>
      </c>
      <c r="R365" s="176">
        <v>-0.42280000000000001</v>
      </c>
      <c r="S365" s="118"/>
    </row>
    <row r="366" spans="1:19" x14ac:dyDescent="0.3">
      <c r="A366" s="172" t="s">
        <v>663</v>
      </c>
      <c r="B366" s="172" t="s">
        <v>717</v>
      </c>
      <c r="C366" s="172">
        <v>119632</v>
      </c>
      <c r="D366" s="175">
        <v>44174</v>
      </c>
      <c r="E366" s="176">
        <v>27.6676</v>
      </c>
      <c r="F366" s="176">
        <v>6.5974000000000004</v>
      </c>
      <c r="G366" s="176">
        <v>3.1939000000000002</v>
      </c>
      <c r="H366" s="176">
        <v>2.7341000000000002</v>
      </c>
      <c r="I366" s="176">
        <v>2.4617</v>
      </c>
      <c r="J366" s="176">
        <v>2.9887999999999999</v>
      </c>
      <c r="K366" s="176">
        <v>3.8123999999999998</v>
      </c>
      <c r="L366" s="176">
        <v>5.1013999999999999</v>
      </c>
      <c r="M366" s="176">
        <v>5.4455</v>
      </c>
      <c r="N366" s="176">
        <v>5.8315999999999999</v>
      </c>
      <c r="O366" s="176">
        <v>2.5474000000000001</v>
      </c>
      <c r="P366" s="176">
        <v>4.8753000000000002</v>
      </c>
      <c r="Q366" s="176">
        <v>5.4372999999999996</v>
      </c>
      <c r="R366" s="176">
        <v>0.1293</v>
      </c>
      <c r="S366" s="118"/>
    </row>
    <row r="367" spans="1:19" x14ac:dyDescent="0.3">
      <c r="A367" s="172" t="s">
        <v>663</v>
      </c>
      <c r="B367" s="172" t="s">
        <v>718</v>
      </c>
      <c r="C367" s="172">
        <v>148242</v>
      </c>
      <c r="D367" s="175"/>
      <c r="E367" s="176"/>
      <c r="F367" s="176"/>
      <c r="G367" s="176"/>
      <c r="H367" s="176"/>
      <c r="I367" s="176"/>
      <c r="J367" s="176"/>
      <c r="K367" s="176"/>
      <c r="L367" s="176"/>
      <c r="M367" s="176"/>
      <c r="N367" s="176"/>
      <c r="O367" s="176"/>
      <c r="P367" s="176"/>
      <c r="Q367" s="176"/>
      <c r="R367" s="176"/>
      <c r="S367" s="118"/>
    </row>
    <row r="368" spans="1:19" x14ac:dyDescent="0.3">
      <c r="A368" s="172" t="s">
        <v>663</v>
      </c>
      <c r="B368" s="172" t="s">
        <v>719</v>
      </c>
      <c r="C368" s="172">
        <v>148237</v>
      </c>
      <c r="D368" s="175"/>
      <c r="E368" s="176"/>
      <c r="F368" s="176"/>
      <c r="G368" s="176"/>
      <c r="H368" s="176"/>
      <c r="I368" s="176"/>
      <c r="J368" s="176"/>
      <c r="K368" s="176"/>
      <c r="L368" s="176"/>
      <c r="M368" s="176"/>
      <c r="N368" s="176"/>
      <c r="O368" s="176"/>
      <c r="P368" s="176"/>
      <c r="Q368" s="176"/>
      <c r="R368" s="176"/>
      <c r="S368" s="118"/>
    </row>
    <row r="369" spans="1:19" x14ac:dyDescent="0.3">
      <c r="A369" s="172" t="s">
        <v>663</v>
      </c>
      <c r="B369" s="172" t="s">
        <v>720</v>
      </c>
      <c r="C369" s="172">
        <v>147651</v>
      </c>
      <c r="D369" s="175">
        <v>44174</v>
      </c>
      <c r="E369" s="176">
        <v>0.15989999999999999</v>
      </c>
      <c r="F369" s="176">
        <v>0</v>
      </c>
      <c r="G369" s="176">
        <v>0</v>
      </c>
      <c r="H369" s="176">
        <v>0</v>
      </c>
      <c r="I369" s="176">
        <v>0</v>
      </c>
      <c r="J369" s="176">
        <v>0</v>
      </c>
      <c r="K369" s="176">
        <v>-77.181200000000004</v>
      </c>
      <c r="L369" s="176">
        <v>-38.3797</v>
      </c>
      <c r="M369" s="176">
        <v>-25.539899999999999</v>
      </c>
      <c r="N369" s="176">
        <v>-40.247799999999998</v>
      </c>
      <c r="O369" s="176"/>
      <c r="P369" s="176"/>
      <c r="Q369" s="176">
        <v>-34.039499999999997</v>
      </c>
      <c r="R369" s="176"/>
      <c r="S369" s="118"/>
    </row>
    <row r="370" spans="1:19" x14ac:dyDescent="0.3">
      <c r="A370" s="172" t="s">
        <v>663</v>
      </c>
      <c r="B370" s="172" t="s">
        <v>721</v>
      </c>
      <c r="C370" s="172">
        <v>147650</v>
      </c>
      <c r="D370" s="175">
        <v>44174</v>
      </c>
      <c r="E370" s="176">
        <v>0.14779999999999999</v>
      </c>
      <c r="F370" s="176">
        <v>0</v>
      </c>
      <c r="G370" s="176">
        <v>0</v>
      </c>
      <c r="H370" s="176">
        <v>0</v>
      </c>
      <c r="I370" s="176">
        <v>0</v>
      </c>
      <c r="J370" s="176">
        <v>0</v>
      </c>
      <c r="K370" s="176">
        <v>-76.974100000000007</v>
      </c>
      <c r="L370" s="176">
        <v>-38.276800000000001</v>
      </c>
      <c r="M370" s="176">
        <v>-25.471399999999999</v>
      </c>
      <c r="N370" s="176">
        <v>-40.268900000000002</v>
      </c>
      <c r="O370" s="176"/>
      <c r="P370" s="176"/>
      <c r="Q370" s="176">
        <v>-34.056699999999999</v>
      </c>
      <c r="R370" s="176"/>
      <c r="S370" s="118"/>
    </row>
    <row r="371" spans="1:19" x14ac:dyDescent="0.3">
      <c r="A371" s="172" t="s">
        <v>663</v>
      </c>
      <c r="B371" s="172" t="s">
        <v>722</v>
      </c>
      <c r="C371" s="172">
        <v>148147</v>
      </c>
      <c r="D371" s="175">
        <v>44174</v>
      </c>
      <c r="E371" s="176">
        <v>0.79649999999999999</v>
      </c>
      <c r="F371" s="176">
        <v>9.1674000000000007</v>
      </c>
      <c r="G371" s="176">
        <v>8.2578999999999994</v>
      </c>
      <c r="H371" s="176">
        <v>8.5244</v>
      </c>
      <c r="I371" s="176">
        <v>8.5382999999999996</v>
      </c>
      <c r="J371" s="176">
        <v>8.4597999999999995</v>
      </c>
      <c r="K371" s="176">
        <v>8.5898000000000003</v>
      </c>
      <c r="L371" s="176">
        <v>-97.381600000000006</v>
      </c>
      <c r="M371" s="176">
        <v>-63.381700000000002</v>
      </c>
      <c r="N371" s="176"/>
      <c r="O371" s="176"/>
      <c r="P371" s="176"/>
      <c r="Q371" s="176">
        <v>-58.587899999999998</v>
      </c>
      <c r="R371" s="176"/>
      <c r="S371" s="118"/>
    </row>
    <row r="372" spans="1:19" x14ac:dyDescent="0.3">
      <c r="A372" s="172" t="s">
        <v>663</v>
      </c>
      <c r="B372" s="172" t="s">
        <v>723</v>
      </c>
      <c r="C372" s="172">
        <v>148146</v>
      </c>
      <c r="D372" s="175">
        <v>44174</v>
      </c>
      <c r="E372" s="176">
        <v>0.72770000000000001</v>
      </c>
      <c r="F372" s="176">
        <v>10.0344</v>
      </c>
      <c r="G372" s="176">
        <v>9.0396000000000001</v>
      </c>
      <c r="H372" s="176">
        <v>8.6127000000000002</v>
      </c>
      <c r="I372" s="176">
        <v>8.6270000000000007</v>
      </c>
      <c r="J372" s="176">
        <v>8.5869999999999997</v>
      </c>
      <c r="K372" s="176">
        <v>8.6143000000000001</v>
      </c>
      <c r="L372" s="176">
        <v>-98.224400000000003</v>
      </c>
      <c r="M372" s="176">
        <v>-63.953699999999998</v>
      </c>
      <c r="N372" s="176"/>
      <c r="O372" s="176"/>
      <c r="P372" s="176"/>
      <c r="Q372" s="176">
        <v>-59.119300000000003</v>
      </c>
      <c r="R372" s="176"/>
      <c r="S372" s="118"/>
    </row>
    <row r="373" spans="1:19" x14ac:dyDescent="0.3">
      <c r="A373" s="172" t="s">
        <v>663</v>
      </c>
      <c r="B373" s="172" t="s">
        <v>724</v>
      </c>
      <c r="C373" s="172">
        <v>120764</v>
      </c>
      <c r="D373" s="175">
        <v>44174</v>
      </c>
      <c r="E373" s="176">
        <v>12.312200000000001</v>
      </c>
      <c r="F373" s="176">
        <v>5.0404</v>
      </c>
      <c r="G373" s="176">
        <v>3.4405000000000001</v>
      </c>
      <c r="H373" s="176">
        <v>9.1638000000000002</v>
      </c>
      <c r="I373" s="176">
        <v>5.0282</v>
      </c>
      <c r="J373" s="176">
        <v>8.7085000000000008</v>
      </c>
      <c r="K373" s="176">
        <v>11.301299999999999</v>
      </c>
      <c r="L373" s="176">
        <v>-9.9125999999999994</v>
      </c>
      <c r="M373" s="176">
        <v>-4.6519000000000004</v>
      </c>
      <c r="N373" s="176">
        <v>-27.0425</v>
      </c>
      <c r="O373" s="176">
        <v>-9.3800000000000008</v>
      </c>
      <c r="P373" s="176">
        <v>-2.0354999999999999</v>
      </c>
      <c r="Q373" s="176">
        <v>2.496</v>
      </c>
      <c r="R373" s="176">
        <v>-16.1616</v>
      </c>
      <c r="S373" s="118"/>
    </row>
    <row r="374" spans="1:19" x14ac:dyDescent="0.3">
      <c r="A374" s="172" t="s">
        <v>663</v>
      </c>
      <c r="B374" s="172" t="s">
        <v>725</v>
      </c>
      <c r="C374" s="172">
        <v>117981</v>
      </c>
      <c r="D374" s="175">
        <v>44174</v>
      </c>
      <c r="E374" s="176">
        <v>11.265599999999999</v>
      </c>
      <c r="F374" s="176">
        <v>3.8883999999999999</v>
      </c>
      <c r="G374" s="176">
        <v>2.5929000000000002</v>
      </c>
      <c r="H374" s="176">
        <v>8.2981999999999996</v>
      </c>
      <c r="I374" s="176">
        <v>4.1722999999999999</v>
      </c>
      <c r="J374" s="176">
        <v>7.8478000000000003</v>
      </c>
      <c r="K374" s="176">
        <v>10.410500000000001</v>
      </c>
      <c r="L374" s="176">
        <v>-10.7219</v>
      </c>
      <c r="M374" s="176">
        <v>-5.4413999999999998</v>
      </c>
      <c r="N374" s="176">
        <v>-27.645900000000001</v>
      </c>
      <c r="O374" s="176">
        <v>-10.240600000000001</v>
      </c>
      <c r="P374" s="176">
        <v>-3.0489000000000002</v>
      </c>
      <c r="Q374" s="176">
        <v>1.4895</v>
      </c>
      <c r="R374" s="176">
        <v>-16.915900000000001</v>
      </c>
      <c r="S374" s="118"/>
    </row>
    <row r="375" spans="1:19" x14ac:dyDescent="0.3">
      <c r="A375" s="177" t="s">
        <v>27</v>
      </c>
      <c r="B375" s="172"/>
      <c r="C375" s="172"/>
      <c r="D375" s="172"/>
      <c r="E375" s="172"/>
      <c r="F375" s="178">
        <v>5.2174499999999995</v>
      </c>
      <c r="G375" s="178">
        <v>5.3774586956521748</v>
      </c>
      <c r="H375" s="178">
        <v>7.6696326086956512</v>
      </c>
      <c r="I375" s="178">
        <v>6.1299978260869574</v>
      </c>
      <c r="J375" s="178">
        <v>8.5144108695652179</v>
      </c>
      <c r="K375" s="178">
        <v>5.7218282608695645</v>
      </c>
      <c r="L375" s="178">
        <v>2.8120826086956532</v>
      </c>
      <c r="M375" s="178">
        <v>-2.8123586956521733</v>
      </c>
      <c r="N375" s="178">
        <v>-2.3323666666666663</v>
      </c>
      <c r="O375" s="178">
        <v>1.7453972222222218</v>
      </c>
      <c r="P375" s="178">
        <v>4.3839735294117643</v>
      </c>
      <c r="Q375" s="178">
        <v>-8.3956521739137497E-3</v>
      </c>
      <c r="R375" s="178">
        <v>0.73742105263157876</v>
      </c>
      <c r="S375" s="118"/>
    </row>
    <row r="376" spans="1:19" x14ac:dyDescent="0.3">
      <c r="A376" s="177" t="s">
        <v>408</v>
      </c>
      <c r="B376" s="172"/>
      <c r="C376" s="172"/>
      <c r="D376" s="172"/>
      <c r="E376" s="172"/>
      <c r="F376" s="178">
        <v>6.6340000000000003</v>
      </c>
      <c r="G376" s="178">
        <v>3.9409999999999998</v>
      </c>
      <c r="H376" s="178">
        <v>8.4528499999999998</v>
      </c>
      <c r="I376" s="178">
        <v>5.2575000000000003</v>
      </c>
      <c r="J376" s="178">
        <v>8.6477500000000003</v>
      </c>
      <c r="K376" s="178">
        <v>10.406700000000001</v>
      </c>
      <c r="L376" s="178">
        <v>10.873850000000001</v>
      </c>
      <c r="M376" s="178">
        <v>5.6946500000000002</v>
      </c>
      <c r="N376" s="178">
        <v>5.5626499999999997</v>
      </c>
      <c r="O376" s="178">
        <v>3.8170500000000001</v>
      </c>
      <c r="P376" s="178">
        <v>5.9500500000000001</v>
      </c>
      <c r="Q376" s="178">
        <v>6.7721499999999999</v>
      </c>
      <c r="R376" s="178">
        <v>3.2235</v>
      </c>
      <c r="S376" s="118"/>
    </row>
    <row r="377" spans="1:19" x14ac:dyDescent="0.3">
      <c r="A377" s="121"/>
      <c r="B377" s="121"/>
      <c r="C377" s="121"/>
      <c r="D377" s="122"/>
      <c r="E377" s="123"/>
      <c r="F377" s="123"/>
      <c r="G377" s="123"/>
      <c r="H377" s="123"/>
      <c r="I377" s="123"/>
      <c r="J377" s="123"/>
      <c r="K377" s="123"/>
      <c r="L377" s="123"/>
      <c r="M377" s="123"/>
      <c r="N377" s="123"/>
      <c r="O377" s="123"/>
      <c r="P377" s="123"/>
      <c r="Q377" s="123"/>
      <c r="R377" s="123"/>
      <c r="S377" s="118"/>
    </row>
    <row r="378" spans="1:19" x14ac:dyDescent="0.3">
      <c r="A378" s="174" t="s">
        <v>726</v>
      </c>
      <c r="B378" s="174"/>
      <c r="C378" s="174"/>
      <c r="D378" s="174"/>
      <c r="E378" s="174"/>
      <c r="F378" s="174"/>
      <c r="G378" s="174"/>
      <c r="H378" s="174"/>
      <c r="I378" s="174"/>
      <c r="J378" s="174"/>
      <c r="K378" s="174"/>
      <c r="L378" s="174"/>
      <c r="M378" s="174"/>
      <c r="N378" s="174"/>
      <c r="O378" s="174"/>
      <c r="P378" s="174"/>
      <c r="Q378" s="174"/>
      <c r="R378" s="174"/>
      <c r="S378" s="120"/>
    </row>
    <row r="379" spans="1:19" x14ac:dyDescent="0.3">
      <c r="A379" s="172" t="s">
        <v>727</v>
      </c>
      <c r="B379" s="172" t="s">
        <v>728</v>
      </c>
      <c r="C379" s="172">
        <v>147848</v>
      </c>
      <c r="D379" s="175">
        <v>44174</v>
      </c>
      <c r="E379" s="176">
        <v>1108.7565</v>
      </c>
      <c r="F379" s="176">
        <v>-10.8537</v>
      </c>
      <c r="G379" s="176">
        <v>3.4878999999999998</v>
      </c>
      <c r="H379" s="176">
        <v>8.5709</v>
      </c>
      <c r="I379" s="176">
        <v>2.2147999999999999</v>
      </c>
      <c r="J379" s="176">
        <v>9.7896999999999998</v>
      </c>
      <c r="K379" s="176">
        <v>10.523400000000001</v>
      </c>
      <c r="L379" s="176">
        <v>10.8325</v>
      </c>
      <c r="M379" s="176">
        <v>11.270899999999999</v>
      </c>
      <c r="N379" s="176"/>
      <c r="O379" s="176"/>
      <c r="P379" s="176"/>
      <c r="Q379" s="176">
        <v>11.4322</v>
      </c>
      <c r="R379" s="176"/>
      <c r="S379" s="118"/>
    </row>
    <row r="380" spans="1:19" x14ac:dyDescent="0.3">
      <c r="A380" s="172" t="s">
        <v>727</v>
      </c>
      <c r="B380" s="172" t="s">
        <v>729</v>
      </c>
      <c r="C380" s="172">
        <v>147849</v>
      </c>
      <c r="D380" s="175">
        <v>44174</v>
      </c>
      <c r="E380" s="176">
        <v>1127.463</v>
      </c>
      <c r="F380" s="176">
        <v>-27.8459</v>
      </c>
      <c r="G380" s="176">
        <v>-8.4803999999999995</v>
      </c>
      <c r="H380" s="176">
        <v>-3.4275000000000002</v>
      </c>
      <c r="I380" s="176">
        <v>0.55759999999999998</v>
      </c>
      <c r="J380" s="176">
        <v>3.6570999999999998</v>
      </c>
      <c r="K380" s="176">
        <v>10.035</v>
      </c>
      <c r="L380" s="176">
        <v>11.787800000000001</v>
      </c>
      <c r="M380" s="176">
        <v>10.596500000000001</v>
      </c>
      <c r="N380" s="176"/>
      <c r="O380" s="176"/>
      <c r="P380" s="176"/>
      <c r="Q380" s="176">
        <v>13.4095</v>
      </c>
      <c r="R380" s="176"/>
      <c r="S380" s="118"/>
    </row>
    <row r="381" spans="1:19" x14ac:dyDescent="0.3">
      <c r="A381" s="172" t="s">
        <v>727</v>
      </c>
      <c r="B381" s="172" t="s">
        <v>730</v>
      </c>
      <c r="C381" s="172">
        <v>133307</v>
      </c>
      <c r="D381" s="175">
        <v>44174</v>
      </c>
      <c r="E381" s="176">
        <v>22.0245</v>
      </c>
      <c r="F381" s="176">
        <v>66.244100000000003</v>
      </c>
      <c r="G381" s="176">
        <v>0.46410000000000001</v>
      </c>
      <c r="H381" s="176">
        <v>11.436299999999999</v>
      </c>
      <c r="I381" s="176">
        <v>2.2391999999999999</v>
      </c>
      <c r="J381" s="176">
        <v>4.8975</v>
      </c>
      <c r="K381" s="176">
        <v>8.7613000000000003</v>
      </c>
      <c r="L381" s="176">
        <v>5.9097</v>
      </c>
      <c r="M381" s="176">
        <v>7.6597999999999997</v>
      </c>
      <c r="N381" s="176">
        <v>11.7554</v>
      </c>
      <c r="O381" s="176">
        <v>8.9870000000000001</v>
      </c>
      <c r="P381" s="176">
        <v>8.8377999999999997</v>
      </c>
      <c r="Q381" s="176">
        <v>8.6747999999999994</v>
      </c>
      <c r="R381" s="176">
        <v>11.0197</v>
      </c>
      <c r="S381" s="118" t="s">
        <v>1884</v>
      </c>
    </row>
    <row r="382" spans="1:19" x14ac:dyDescent="0.3">
      <c r="A382" s="172" t="s">
        <v>727</v>
      </c>
      <c r="B382" s="172" t="s">
        <v>731</v>
      </c>
      <c r="C382" s="172">
        <v>139496</v>
      </c>
      <c r="D382" s="175">
        <v>44174</v>
      </c>
      <c r="E382" s="176">
        <v>22.355699999999999</v>
      </c>
      <c r="F382" s="176">
        <v>66.080200000000005</v>
      </c>
      <c r="G382" s="176">
        <v>0.68579999999999997</v>
      </c>
      <c r="H382" s="176">
        <v>11.571099999999999</v>
      </c>
      <c r="I382" s="176">
        <v>2.3228</v>
      </c>
      <c r="J382" s="176">
        <v>4.7093999999999996</v>
      </c>
      <c r="K382" s="176">
        <v>8.6922999999999995</v>
      </c>
      <c r="L382" s="176">
        <v>5.9161000000000001</v>
      </c>
      <c r="M382" s="176">
        <v>7.6632999999999996</v>
      </c>
      <c r="N382" s="176">
        <v>11.7859</v>
      </c>
      <c r="O382" s="176">
        <v>9.2781000000000002</v>
      </c>
      <c r="P382" s="176"/>
      <c r="Q382" s="176">
        <v>8.7592999999999996</v>
      </c>
      <c r="R382" s="176">
        <v>11.3986</v>
      </c>
      <c r="S382" s="118" t="s">
        <v>1884</v>
      </c>
    </row>
    <row r="383" spans="1:19" x14ac:dyDescent="0.3">
      <c r="A383" s="172" t="s">
        <v>727</v>
      </c>
      <c r="B383" s="172" t="s">
        <v>732</v>
      </c>
      <c r="C383" s="172">
        <v>139430</v>
      </c>
      <c r="D383" s="175">
        <v>44174</v>
      </c>
      <c r="E383" s="176">
        <v>202.4288</v>
      </c>
      <c r="F383" s="176">
        <v>76.340400000000002</v>
      </c>
      <c r="G383" s="176">
        <v>-0.84740000000000004</v>
      </c>
      <c r="H383" s="176">
        <v>9.5558999999999994</v>
      </c>
      <c r="I383" s="176">
        <v>0.70979999999999999</v>
      </c>
      <c r="J383" s="176">
        <v>2.9782000000000002</v>
      </c>
      <c r="K383" s="176">
        <v>8.1153999999999993</v>
      </c>
      <c r="L383" s="176">
        <v>3.0350000000000001</v>
      </c>
      <c r="M383" s="176">
        <v>4.6002000000000001</v>
      </c>
      <c r="N383" s="176">
        <v>9.5466999999999995</v>
      </c>
      <c r="O383" s="176">
        <v>7.5744999999999996</v>
      </c>
      <c r="P383" s="176"/>
      <c r="Q383" s="176">
        <v>7.6044999999999998</v>
      </c>
      <c r="R383" s="176">
        <v>9.5687999999999995</v>
      </c>
      <c r="S383" s="118" t="s">
        <v>1885</v>
      </c>
    </row>
    <row r="384" spans="1:19" x14ac:dyDescent="0.3">
      <c r="A384" s="177" t="s">
        <v>27</v>
      </c>
      <c r="B384" s="172"/>
      <c r="C384" s="172"/>
      <c r="D384" s="172"/>
      <c r="E384" s="172"/>
      <c r="F384" s="178">
        <v>33.993020000000001</v>
      </c>
      <c r="G384" s="178">
        <v>-0.93799999999999994</v>
      </c>
      <c r="H384" s="178">
        <v>7.5413399999999999</v>
      </c>
      <c r="I384" s="178">
        <v>1.60884</v>
      </c>
      <c r="J384" s="178">
        <v>5.2063800000000002</v>
      </c>
      <c r="K384" s="178">
        <v>9.225480000000001</v>
      </c>
      <c r="L384" s="178">
        <v>7.4962199999999992</v>
      </c>
      <c r="M384" s="178">
        <v>8.3581400000000006</v>
      </c>
      <c r="N384" s="178">
        <v>11.029333333333334</v>
      </c>
      <c r="O384" s="178">
        <v>8.6132000000000009</v>
      </c>
      <c r="P384" s="178">
        <v>8.8377999999999997</v>
      </c>
      <c r="Q384" s="178">
        <v>9.9760600000000004</v>
      </c>
      <c r="R384" s="178">
        <v>10.662366666666667</v>
      </c>
      <c r="S384" s="118"/>
    </row>
    <row r="385" spans="1:19" x14ac:dyDescent="0.3">
      <c r="A385" s="177" t="s">
        <v>408</v>
      </c>
      <c r="B385" s="172"/>
      <c r="C385" s="172"/>
      <c r="D385" s="172"/>
      <c r="E385" s="172"/>
      <c r="F385" s="178">
        <v>66.080200000000005</v>
      </c>
      <c r="G385" s="178">
        <v>0.46410000000000001</v>
      </c>
      <c r="H385" s="178">
        <v>9.5558999999999994</v>
      </c>
      <c r="I385" s="178">
        <v>2.2147999999999999</v>
      </c>
      <c r="J385" s="178">
        <v>4.7093999999999996</v>
      </c>
      <c r="K385" s="178">
        <v>8.7613000000000003</v>
      </c>
      <c r="L385" s="178">
        <v>5.9161000000000001</v>
      </c>
      <c r="M385" s="178">
        <v>7.6632999999999996</v>
      </c>
      <c r="N385" s="178">
        <v>11.7554</v>
      </c>
      <c r="O385" s="178">
        <v>8.9870000000000001</v>
      </c>
      <c r="P385" s="178">
        <v>8.8377999999999997</v>
      </c>
      <c r="Q385" s="178">
        <v>8.7592999999999996</v>
      </c>
      <c r="R385" s="178">
        <v>11.0197</v>
      </c>
      <c r="S385" s="118"/>
    </row>
    <row r="386" spans="1:19" x14ac:dyDescent="0.3">
      <c r="A386" s="121"/>
      <c r="B386" s="121"/>
      <c r="C386" s="121"/>
      <c r="D386" s="122"/>
      <c r="E386" s="123"/>
      <c r="F386" s="123"/>
      <c r="G386" s="123"/>
      <c r="H386" s="123"/>
      <c r="I386" s="123"/>
      <c r="J386" s="123"/>
      <c r="K386" s="123"/>
      <c r="L386" s="123"/>
      <c r="M386" s="123"/>
      <c r="N386" s="123"/>
      <c r="O386" s="123"/>
      <c r="P386" s="123"/>
      <c r="Q386" s="123"/>
      <c r="R386" s="123"/>
      <c r="S386" s="118"/>
    </row>
    <row r="387" spans="1:19" x14ac:dyDescent="0.3">
      <c r="A387" s="174" t="s">
        <v>733</v>
      </c>
      <c r="B387" s="174"/>
      <c r="C387" s="174"/>
      <c r="D387" s="174"/>
      <c r="E387" s="174"/>
      <c r="F387" s="174"/>
      <c r="G387" s="174"/>
      <c r="H387" s="174"/>
      <c r="I387" s="174"/>
      <c r="J387" s="174"/>
      <c r="K387" s="174"/>
      <c r="L387" s="174"/>
      <c r="M387" s="174"/>
      <c r="N387" s="174"/>
      <c r="O387" s="174"/>
      <c r="P387" s="174"/>
      <c r="Q387" s="174"/>
      <c r="R387" s="174"/>
      <c r="S387" s="120"/>
    </row>
    <row r="388" spans="1:19" x14ac:dyDescent="0.3">
      <c r="A388" s="172" t="s">
        <v>734</v>
      </c>
      <c r="B388" s="172" t="s">
        <v>735</v>
      </c>
      <c r="C388" s="172">
        <v>131896</v>
      </c>
      <c r="D388" s="175">
        <v>44174</v>
      </c>
      <c r="E388" s="176">
        <v>28.8065</v>
      </c>
      <c r="F388" s="176">
        <v>-2.2806000000000002</v>
      </c>
      <c r="G388" s="176">
        <v>0.32950000000000002</v>
      </c>
      <c r="H388" s="176">
        <v>5.2908999999999997</v>
      </c>
      <c r="I388" s="176">
        <v>-10.3757</v>
      </c>
      <c r="J388" s="176">
        <v>8.3863000000000003</v>
      </c>
      <c r="K388" s="176">
        <v>8.6990999999999996</v>
      </c>
      <c r="L388" s="176">
        <v>9.6911000000000005</v>
      </c>
      <c r="M388" s="176">
        <v>8.6767000000000003</v>
      </c>
      <c r="N388" s="176">
        <v>9.0390999999999995</v>
      </c>
      <c r="O388" s="176">
        <v>7.4574999999999996</v>
      </c>
      <c r="P388" s="176">
        <v>8.0154999999999994</v>
      </c>
      <c r="Q388" s="176">
        <v>7.8741000000000003</v>
      </c>
      <c r="R388" s="176">
        <v>8.9506999999999994</v>
      </c>
      <c r="S388" s="118" t="s">
        <v>1873</v>
      </c>
    </row>
    <row r="389" spans="1:19" x14ac:dyDescent="0.3">
      <c r="A389" s="172" t="s">
        <v>734</v>
      </c>
      <c r="B389" s="172" t="s">
        <v>736</v>
      </c>
      <c r="C389" s="172">
        <v>131898</v>
      </c>
      <c r="D389" s="175">
        <v>44174</v>
      </c>
      <c r="E389" s="176">
        <v>29.927099999999999</v>
      </c>
      <c r="F389" s="176">
        <v>-1.8293999999999999</v>
      </c>
      <c r="G389" s="176">
        <v>0.82940000000000003</v>
      </c>
      <c r="H389" s="176">
        <v>5.7910000000000004</v>
      </c>
      <c r="I389" s="176">
        <v>-9.8935999999999993</v>
      </c>
      <c r="J389" s="176">
        <v>8.8781999999999996</v>
      </c>
      <c r="K389" s="176">
        <v>9.2007999999999992</v>
      </c>
      <c r="L389" s="176">
        <v>10.2508</v>
      </c>
      <c r="M389" s="176">
        <v>9.2704000000000004</v>
      </c>
      <c r="N389" s="176">
        <v>9.6572999999999993</v>
      </c>
      <c r="O389" s="176">
        <v>8.0409000000000006</v>
      </c>
      <c r="P389" s="176">
        <v>8.5839999999999996</v>
      </c>
      <c r="Q389" s="176">
        <v>8.3656000000000006</v>
      </c>
      <c r="R389" s="176">
        <v>9.5649999999999995</v>
      </c>
      <c r="S389" s="118" t="s">
        <v>1873</v>
      </c>
    </row>
    <row r="390" spans="1:19" x14ac:dyDescent="0.3">
      <c r="A390" s="172" t="s">
        <v>734</v>
      </c>
      <c r="B390" s="172" t="s">
        <v>737</v>
      </c>
      <c r="C390" s="172">
        <v>131864</v>
      </c>
      <c r="D390" s="175">
        <v>44174</v>
      </c>
      <c r="E390" s="176">
        <v>35.427999999999997</v>
      </c>
      <c r="F390" s="176">
        <v>136.19130000000001</v>
      </c>
      <c r="G390" s="176">
        <v>56.7517</v>
      </c>
      <c r="H390" s="176">
        <v>78.992800000000003</v>
      </c>
      <c r="I390" s="176">
        <v>87.750600000000006</v>
      </c>
      <c r="J390" s="176">
        <v>63.890500000000003</v>
      </c>
      <c r="K390" s="176">
        <v>49.168700000000001</v>
      </c>
      <c r="L390" s="176">
        <v>45.6008</v>
      </c>
      <c r="M390" s="176">
        <v>29.256</v>
      </c>
      <c r="N390" s="176">
        <v>19.922799999999999</v>
      </c>
      <c r="O390" s="176">
        <v>8.1287000000000003</v>
      </c>
      <c r="P390" s="176">
        <v>11.039899999999999</v>
      </c>
      <c r="Q390" s="176">
        <v>9.2329000000000008</v>
      </c>
      <c r="R390" s="176">
        <v>13.3909</v>
      </c>
      <c r="S390" s="118"/>
    </row>
    <row r="391" spans="1:19" x14ac:dyDescent="0.3">
      <c r="A391" s="172" t="s">
        <v>734</v>
      </c>
      <c r="B391" s="172" t="s">
        <v>738</v>
      </c>
      <c r="C391" s="172">
        <v>131865</v>
      </c>
      <c r="D391" s="175">
        <v>44174</v>
      </c>
      <c r="E391" s="176">
        <v>17.903300000000002</v>
      </c>
      <c r="F391" s="176">
        <v>136.69720000000001</v>
      </c>
      <c r="G391" s="176">
        <v>57.4101</v>
      </c>
      <c r="H391" s="176">
        <v>79.660700000000006</v>
      </c>
      <c r="I391" s="176">
        <v>88.441000000000003</v>
      </c>
      <c r="J391" s="176">
        <v>64.602699999999999</v>
      </c>
      <c r="K391" s="176">
        <v>49.914700000000003</v>
      </c>
      <c r="L391" s="176">
        <v>45.6004</v>
      </c>
      <c r="M391" s="176">
        <v>29.521000000000001</v>
      </c>
      <c r="N391" s="176">
        <v>20.314800000000002</v>
      </c>
      <c r="O391" s="176">
        <v>8.5105000000000004</v>
      </c>
      <c r="P391" s="176">
        <v>11.2874</v>
      </c>
      <c r="Q391" s="176">
        <v>10.053699999999999</v>
      </c>
      <c r="R391" s="176">
        <v>13.944699999999999</v>
      </c>
      <c r="S391" s="118"/>
    </row>
    <row r="392" spans="1:19" x14ac:dyDescent="0.3">
      <c r="A392" s="172" t="s">
        <v>734</v>
      </c>
      <c r="B392" s="172" t="s">
        <v>739</v>
      </c>
      <c r="C392" s="172">
        <v>132178</v>
      </c>
      <c r="D392" s="175">
        <v>44174</v>
      </c>
      <c r="E392" s="176">
        <v>21.46</v>
      </c>
      <c r="F392" s="176">
        <v>91.222300000000004</v>
      </c>
      <c r="G392" s="176">
        <v>42.494799999999998</v>
      </c>
      <c r="H392" s="176">
        <v>57.980200000000004</v>
      </c>
      <c r="I392" s="176">
        <v>54.776499999999999</v>
      </c>
      <c r="J392" s="176">
        <v>39.547899999999998</v>
      </c>
      <c r="K392" s="176">
        <v>29.607600000000001</v>
      </c>
      <c r="L392" s="176">
        <v>26.9117</v>
      </c>
      <c r="M392" s="176">
        <v>18.264700000000001</v>
      </c>
      <c r="N392" s="176">
        <v>13.7758</v>
      </c>
      <c r="O392" s="176">
        <v>7.5110000000000001</v>
      </c>
      <c r="P392" s="176">
        <v>8.2969000000000008</v>
      </c>
      <c r="Q392" s="176">
        <v>8.2841000000000005</v>
      </c>
      <c r="R392" s="176">
        <v>9.8801000000000005</v>
      </c>
      <c r="S392" s="118" t="s">
        <v>1880</v>
      </c>
    </row>
    <row r="393" spans="1:19" x14ac:dyDescent="0.3">
      <c r="A393" s="172" t="s">
        <v>734</v>
      </c>
      <c r="B393" s="172" t="s">
        <v>740</v>
      </c>
      <c r="C393" s="172">
        <v>132183</v>
      </c>
      <c r="D393" s="175">
        <v>44174</v>
      </c>
      <c r="E393" s="176">
        <v>22.346399999999999</v>
      </c>
      <c r="F393" s="176">
        <v>91.862799999999993</v>
      </c>
      <c r="G393" s="176">
        <v>43.244999999999997</v>
      </c>
      <c r="H393" s="176">
        <v>58.732199999999999</v>
      </c>
      <c r="I393" s="176">
        <v>55.550199999999997</v>
      </c>
      <c r="J393" s="176">
        <v>40.232900000000001</v>
      </c>
      <c r="K393" s="176">
        <v>30.1768</v>
      </c>
      <c r="L393" s="176">
        <v>27.352</v>
      </c>
      <c r="M393" s="176">
        <v>18.795200000000001</v>
      </c>
      <c r="N393" s="176">
        <v>14.3254</v>
      </c>
      <c r="O393" s="176">
        <v>8.0576000000000008</v>
      </c>
      <c r="P393" s="176">
        <v>8.8592999999999993</v>
      </c>
      <c r="Q393" s="176">
        <v>8.5244999999999997</v>
      </c>
      <c r="R393" s="176">
        <v>10.426500000000001</v>
      </c>
      <c r="S393" s="118" t="s">
        <v>1880</v>
      </c>
    </row>
    <row r="394" spans="1:19" x14ac:dyDescent="0.3">
      <c r="A394" s="172" t="s">
        <v>734</v>
      </c>
      <c r="B394" s="172" t="s">
        <v>741</v>
      </c>
      <c r="C394" s="172">
        <v>132174</v>
      </c>
      <c r="D394" s="175">
        <v>44174</v>
      </c>
      <c r="E394" s="176">
        <v>23.873000000000001</v>
      </c>
      <c r="F394" s="176">
        <v>143.97880000000001</v>
      </c>
      <c r="G394" s="176">
        <v>67.400000000000006</v>
      </c>
      <c r="H394" s="176">
        <v>84.814899999999994</v>
      </c>
      <c r="I394" s="176">
        <v>82.562600000000003</v>
      </c>
      <c r="J394" s="176">
        <v>61.130699999999997</v>
      </c>
      <c r="K394" s="176">
        <v>44.259799999999998</v>
      </c>
      <c r="L394" s="176">
        <v>38.593200000000003</v>
      </c>
      <c r="M394" s="176">
        <v>24.389099999999999</v>
      </c>
      <c r="N394" s="176">
        <v>16.375900000000001</v>
      </c>
      <c r="O394" s="176">
        <v>7.7686999999999999</v>
      </c>
      <c r="P394" s="176">
        <v>9.5876000000000001</v>
      </c>
      <c r="Q394" s="176">
        <v>9.4933999999999994</v>
      </c>
      <c r="R394" s="176">
        <v>11.614800000000001</v>
      </c>
      <c r="S394" s="118"/>
    </row>
    <row r="395" spans="1:19" x14ac:dyDescent="0.3">
      <c r="A395" s="172" t="s">
        <v>734</v>
      </c>
      <c r="B395" s="172" t="s">
        <v>742</v>
      </c>
      <c r="C395" s="172">
        <v>132185</v>
      </c>
      <c r="D395" s="175">
        <v>44174</v>
      </c>
      <c r="E395" s="176">
        <v>24.839200000000002</v>
      </c>
      <c r="F395" s="176">
        <v>144.72479999999999</v>
      </c>
      <c r="G395" s="176">
        <v>68.226500000000001</v>
      </c>
      <c r="H395" s="176">
        <v>85.646600000000007</v>
      </c>
      <c r="I395" s="176">
        <v>83.416499999999999</v>
      </c>
      <c r="J395" s="176">
        <v>61.907899999999998</v>
      </c>
      <c r="K395" s="176">
        <v>44.9253</v>
      </c>
      <c r="L395" s="176">
        <v>39.110799999999998</v>
      </c>
      <c r="M395" s="176">
        <v>24.941500000000001</v>
      </c>
      <c r="N395" s="176">
        <v>16.981000000000002</v>
      </c>
      <c r="O395" s="176">
        <v>8.3404000000000007</v>
      </c>
      <c r="P395" s="176">
        <v>10.1699</v>
      </c>
      <c r="Q395" s="176">
        <v>9.9876000000000005</v>
      </c>
      <c r="R395" s="176">
        <v>12.205</v>
      </c>
      <c r="S395" s="118"/>
    </row>
    <row r="396" spans="1:19" x14ac:dyDescent="0.3">
      <c r="A396" s="172" t="s">
        <v>734</v>
      </c>
      <c r="B396" s="172" t="s">
        <v>743</v>
      </c>
      <c r="C396" s="172">
        <v>147889</v>
      </c>
      <c r="D396" s="175">
        <v>44174</v>
      </c>
      <c r="E396" s="176">
        <v>10.9078</v>
      </c>
      <c r="F396" s="176">
        <v>8.0327000000000002</v>
      </c>
      <c r="G396" s="176">
        <v>2.3431000000000002</v>
      </c>
      <c r="H396" s="176">
        <v>6.4614000000000003</v>
      </c>
      <c r="I396" s="176">
        <v>5.077</v>
      </c>
      <c r="J396" s="176">
        <v>7.3388</v>
      </c>
      <c r="K396" s="176">
        <v>10.381500000000001</v>
      </c>
      <c r="L396" s="176">
        <v>10.406599999999999</v>
      </c>
      <c r="M396" s="176">
        <v>9.2561999999999998</v>
      </c>
      <c r="N396" s="176"/>
      <c r="O396" s="176"/>
      <c r="P396" s="176"/>
      <c r="Q396" s="176">
        <v>10.4857</v>
      </c>
      <c r="R396" s="176"/>
      <c r="S396" s="118"/>
    </row>
    <row r="397" spans="1:19" x14ac:dyDescent="0.3">
      <c r="A397" s="172" t="s">
        <v>734</v>
      </c>
      <c r="B397" s="172" t="s">
        <v>744</v>
      </c>
      <c r="C397" s="172">
        <v>147890</v>
      </c>
      <c r="D397" s="175">
        <v>44174</v>
      </c>
      <c r="E397" s="176">
        <v>10.8825</v>
      </c>
      <c r="F397" s="176">
        <v>7.7159000000000004</v>
      </c>
      <c r="G397" s="176">
        <v>2.0129999999999999</v>
      </c>
      <c r="H397" s="176">
        <v>6.1882999999999999</v>
      </c>
      <c r="I397" s="176">
        <v>4.7522000000000002</v>
      </c>
      <c r="J397" s="176">
        <v>7.0392000000000001</v>
      </c>
      <c r="K397" s="176">
        <v>10.069000000000001</v>
      </c>
      <c r="L397" s="176">
        <v>10.089700000000001</v>
      </c>
      <c r="M397" s="176">
        <v>8.9726999999999997</v>
      </c>
      <c r="N397" s="176"/>
      <c r="O397" s="176"/>
      <c r="P397" s="176"/>
      <c r="Q397" s="176">
        <v>10.1934</v>
      </c>
      <c r="R397" s="176"/>
      <c r="S397" s="118"/>
    </row>
    <row r="398" spans="1:19" x14ac:dyDescent="0.3">
      <c r="A398" s="172" t="s">
        <v>734</v>
      </c>
      <c r="B398" s="172" t="s">
        <v>745</v>
      </c>
      <c r="C398" s="172">
        <v>147851</v>
      </c>
      <c r="D398" s="175">
        <v>44174</v>
      </c>
      <c r="E398" s="176">
        <v>11.070600000000001</v>
      </c>
      <c r="F398" s="176">
        <v>-10.876899999999999</v>
      </c>
      <c r="G398" s="176">
        <v>3.4304999999999999</v>
      </c>
      <c r="H398" s="176">
        <v>8.5390999999999995</v>
      </c>
      <c r="I398" s="176">
        <v>2.1684000000000001</v>
      </c>
      <c r="J398" s="176">
        <v>9.7487999999999992</v>
      </c>
      <c r="K398" s="176">
        <v>10.480399999999999</v>
      </c>
      <c r="L398" s="176">
        <v>10.6968</v>
      </c>
      <c r="M398" s="176">
        <v>11.0791</v>
      </c>
      <c r="N398" s="176"/>
      <c r="O398" s="176"/>
      <c r="P398" s="176"/>
      <c r="Q398" s="176">
        <v>11.326599999999999</v>
      </c>
      <c r="R398" s="176"/>
      <c r="S398" s="118"/>
    </row>
    <row r="399" spans="1:19" x14ac:dyDescent="0.3">
      <c r="A399" s="172" t="s">
        <v>734</v>
      </c>
      <c r="B399" s="172" t="s">
        <v>746</v>
      </c>
      <c r="C399" s="172">
        <v>147850</v>
      </c>
      <c r="D399" s="175">
        <v>44174</v>
      </c>
      <c r="E399" s="176">
        <v>11.070600000000001</v>
      </c>
      <c r="F399" s="176">
        <v>-10.876899999999999</v>
      </c>
      <c r="G399" s="176">
        <v>3.4304999999999999</v>
      </c>
      <c r="H399" s="176">
        <v>8.5390999999999995</v>
      </c>
      <c r="I399" s="176">
        <v>2.1684000000000001</v>
      </c>
      <c r="J399" s="176">
        <v>9.7487999999999992</v>
      </c>
      <c r="K399" s="176">
        <v>10.480399999999999</v>
      </c>
      <c r="L399" s="176">
        <v>10.6968</v>
      </c>
      <c r="M399" s="176">
        <v>11.0791</v>
      </c>
      <c r="N399" s="176"/>
      <c r="O399" s="176"/>
      <c r="P399" s="176"/>
      <c r="Q399" s="176">
        <v>11.326599999999999</v>
      </c>
      <c r="R399" s="176"/>
      <c r="S399" s="118"/>
    </row>
    <row r="400" spans="1:19" x14ac:dyDescent="0.3">
      <c r="A400" s="172" t="s">
        <v>734</v>
      </c>
      <c r="B400" s="172" t="s">
        <v>747</v>
      </c>
      <c r="C400" s="172">
        <v>147857</v>
      </c>
      <c r="D400" s="175">
        <v>44174</v>
      </c>
      <c r="E400" s="176">
        <v>11.2607</v>
      </c>
      <c r="F400" s="176">
        <v>-27.530799999999999</v>
      </c>
      <c r="G400" s="176">
        <v>-8.4824999999999999</v>
      </c>
      <c r="H400" s="176">
        <v>-3.4706000000000001</v>
      </c>
      <c r="I400" s="176">
        <v>0.53259999999999996</v>
      </c>
      <c r="J400" s="176">
        <v>3.5868000000000002</v>
      </c>
      <c r="K400" s="176">
        <v>9.8796999999999997</v>
      </c>
      <c r="L400" s="176">
        <v>11.6691</v>
      </c>
      <c r="M400" s="176">
        <v>10.661799999999999</v>
      </c>
      <c r="N400" s="176"/>
      <c r="O400" s="176"/>
      <c r="P400" s="176"/>
      <c r="Q400" s="176">
        <v>13.3378</v>
      </c>
      <c r="R400" s="176"/>
      <c r="S400" s="118"/>
    </row>
    <row r="401" spans="1:19" x14ac:dyDescent="0.3">
      <c r="A401" s="172" t="s">
        <v>734</v>
      </c>
      <c r="B401" s="172" t="s">
        <v>748</v>
      </c>
      <c r="C401" s="172">
        <v>147854</v>
      </c>
      <c r="D401" s="175">
        <v>44174</v>
      </c>
      <c r="E401" s="176">
        <v>11.2607</v>
      </c>
      <c r="F401" s="176">
        <v>-27.530799999999999</v>
      </c>
      <c r="G401" s="176">
        <v>-8.4824999999999999</v>
      </c>
      <c r="H401" s="176">
        <v>-3.4706000000000001</v>
      </c>
      <c r="I401" s="176">
        <v>0.53259999999999996</v>
      </c>
      <c r="J401" s="176">
        <v>3.5868000000000002</v>
      </c>
      <c r="K401" s="176">
        <v>9.8796999999999997</v>
      </c>
      <c r="L401" s="176">
        <v>11.6691</v>
      </c>
      <c r="M401" s="176">
        <v>10.661799999999999</v>
      </c>
      <c r="N401" s="176"/>
      <c r="O401" s="176"/>
      <c r="P401" s="176"/>
      <c r="Q401" s="176">
        <v>13.3378</v>
      </c>
      <c r="R401" s="176"/>
      <c r="S401" s="118"/>
    </row>
    <row r="402" spans="1:19" x14ac:dyDescent="0.3">
      <c r="A402" s="172" t="s">
        <v>734</v>
      </c>
      <c r="B402" s="172" t="s">
        <v>749</v>
      </c>
      <c r="C402" s="172">
        <v>101656</v>
      </c>
      <c r="D402" s="175">
        <v>44174</v>
      </c>
      <c r="E402" s="176">
        <v>78.655799999999999</v>
      </c>
      <c r="F402" s="176">
        <v>151.3475</v>
      </c>
      <c r="G402" s="176">
        <v>57.301299999999998</v>
      </c>
      <c r="H402" s="176">
        <v>81.638099999999994</v>
      </c>
      <c r="I402" s="176">
        <v>84.0274</v>
      </c>
      <c r="J402" s="176">
        <v>70.598799999999997</v>
      </c>
      <c r="K402" s="176">
        <v>48.6858</v>
      </c>
      <c r="L402" s="176">
        <v>36.307899999999997</v>
      </c>
      <c r="M402" s="176">
        <v>-0.1502</v>
      </c>
      <c r="N402" s="176">
        <v>-7.9543999999999997</v>
      </c>
      <c r="O402" s="176">
        <v>0.66759999999999997</v>
      </c>
      <c r="P402" s="176">
        <v>5.0286999999999997</v>
      </c>
      <c r="Q402" s="176">
        <v>12.8026</v>
      </c>
      <c r="R402" s="176">
        <v>-0.73409999999999997</v>
      </c>
      <c r="S402" s="118" t="s">
        <v>1871</v>
      </c>
    </row>
    <row r="403" spans="1:19" x14ac:dyDescent="0.3">
      <c r="A403" s="172" t="s">
        <v>734</v>
      </c>
      <c r="B403" s="172" t="s">
        <v>750</v>
      </c>
      <c r="C403" s="172">
        <v>118543</v>
      </c>
      <c r="D403" s="175">
        <v>44174</v>
      </c>
      <c r="E403" s="176">
        <v>85.091300000000004</v>
      </c>
      <c r="F403" s="176">
        <v>152.35329999999999</v>
      </c>
      <c r="G403" s="176">
        <v>58.336599999999997</v>
      </c>
      <c r="H403" s="176">
        <v>82.687299999999993</v>
      </c>
      <c r="I403" s="176">
        <v>85.100700000000003</v>
      </c>
      <c r="J403" s="176">
        <v>71.674499999999995</v>
      </c>
      <c r="K403" s="176">
        <v>49.814300000000003</v>
      </c>
      <c r="L403" s="176">
        <v>37.485300000000002</v>
      </c>
      <c r="M403" s="176">
        <v>0.81359999999999999</v>
      </c>
      <c r="N403" s="176">
        <v>-7.0425000000000004</v>
      </c>
      <c r="O403" s="176">
        <v>1.7335</v>
      </c>
      <c r="P403" s="176">
        <v>6.1513</v>
      </c>
      <c r="Q403" s="176">
        <v>8.0411000000000001</v>
      </c>
      <c r="R403" s="176">
        <v>0.2974</v>
      </c>
      <c r="S403" s="118" t="s">
        <v>1871</v>
      </c>
    </row>
    <row r="404" spans="1:19" x14ac:dyDescent="0.3">
      <c r="A404" s="172" t="s">
        <v>734</v>
      </c>
      <c r="B404" s="172" t="s">
        <v>751</v>
      </c>
      <c r="C404" s="172">
        <v>102112</v>
      </c>
      <c r="D404" s="175">
        <v>44174</v>
      </c>
      <c r="E404" s="176">
        <v>44.809100000000001</v>
      </c>
      <c r="F404" s="176">
        <v>77.302800000000005</v>
      </c>
      <c r="G404" s="176">
        <v>37.531700000000001</v>
      </c>
      <c r="H404" s="176">
        <v>61.614199999999997</v>
      </c>
      <c r="I404" s="176">
        <v>61.29</v>
      </c>
      <c r="J404" s="176">
        <v>57.046799999999998</v>
      </c>
      <c r="K404" s="176">
        <v>40.736199999999997</v>
      </c>
      <c r="L404" s="176">
        <v>31.2117</v>
      </c>
      <c r="M404" s="176">
        <v>-7.1444000000000001</v>
      </c>
      <c r="N404" s="176">
        <v>-8.8239000000000001</v>
      </c>
      <c r="O404" s="176">
        <v>-0.56640000000000001</v>
      </c>
      <c r="P404" s="176">
        <v>4.1702000000000004</v>
      </c>
      <c r="Q404" s="176">
        <v>9.2032000000000007</v>
      </c>
      <c r="R404" s="176">
        <v>-1.2585999999999999</v>
      </c>
      <c r="S404" s="118" t="s">
        <v>1886</v>
      </c>
    </row>
    <row r="405" spans="1:19" x14ac:dyDescent="0.3">
      <c r="A405" s="172" t="s">
        <v>734</v>
      </c>
      <c r="B405" s="172" t="s">
        <v>752</v>
      </c>
      <c r="C405" s="172">
        <v>118516</v>
      </c>
      <c r="D405" s="175">
        <v>44174</v>
      </c>
      <c r="E405" s="176">
        <v>47.215299999999999</v>
      </c>
      <c r="F405" s="176">
        <v>77.935299999999998</v>
      </c>
      <c r="G405" s="176">
        <v>38.170999999999999</v>
      </c>
      <c r="H405" s="176">
        <v>62.247399999999999</v>
      </c>
      <c r="I405" s="176">
        <v>61.928400000000003</v>
      </c>
      <c r="J405" s="176">
        <v>57.683399999999999</v>
      </c>
      <c r="K405" s="176">
        <v>41.381</v>
      </c>
      <c r="L405" s="176">
        <v>31.887799999999999</v>
      </c>
      <c r="M405" s="176">
        <v>-6.5914000000000001</v>
      </c>
      <c r="N405" s="176">
        <v>-8.2721999999999998</v>
      </c>
      <c r="O405" s="176">
        <v>7.3200000000000001E-2</v>
      </c>
      <c r="P405" s="176">
        <v>4.9367999999999999</v>
      </c>
      <c r="Q405" s="176">
        <v>7.3373999999999997</v>
      </c>
      <c r="R405" s="176">
        <v>-0.65500000000000003</v>
      </c>
      <c r="S405" s="118" t="s">
        <v>1886</v>
      </c>
    </row>
    <row r="406" spans="1:19" x14ac:dyDescent="0.3">
      <c r="A406" s="172" t="s">
        <v>734</v>
      </c>
      <c r="B406" s="172" t="s">
        <v>753</v>
      </c>
      <c r="C406" s="172">
        <v>102114</v>
      </c>
      <c r="D406" s="175">
        <v>44174</v>
      </c>
      <c r="E406" s="176">
        <v>29.6877</v>
      </c>
      <c r="F406" s="176">
        <v>51.957299999999996</v>
      </c>
      <c r="G406" s="176">
        <v>28.189399999999999</v>
      </c>
      <c r="H406" s="176">
        <v>45.14</v>
      </c>
      <c r="I406" s="176">
        <v>38.841700000000003</v>
      </c>
      <c r="J406" s="176">
        <v>38.215800000000002</v>
      </c>
      <c r="K406" s="176">
        <v>27.951899999999998</v>
      </c>
      <c r="L406" s="176">
        <v>22.722999999999999</v>
      </c>
      <c r="M406" s="176">
        <v>-22.109300000000001</v>
      </c>
      <c r="N406" s="176">
        <v>-19.296399999999998</v>
      </c>
      <c r="O406" s="176">
        <v>-4.1413000000000002</v>
      </c>
      <c r="P406" s="176">
        <v>1.4031</v>
      </c>
      <c r="Q406" s="176">
        <v>6.5959000000000003</v>
      </c>
      <c r="R406" s="176">
        <v>-7.2266000000000004</v>
      </c>
      <c r="S406" s="118" t="s">
        <v>1873</v>
      </c>
    </row>
    <row r="407" spans="1:19" x14ac:dyDescent="0.3">
      <c r="A407" s="172" t="s">
        <v>734</v>
      </c>
      <c r="B407" s="172" t="s">
        <v>754</v>
      </c>
      <c r="C407" s="172">
        <v>118518</v>
      </c>
      <c r="D407" s="175">
        <v>44174</v>
      </c>
      <c r="E407" s="176">
        <v>31.309100000000001</v>
      </c>
      <c r="F407" s="176">
        <v>52.653199999999998</v>
      </c>
      <c r="G407" s="176">
        <v>28.932700000000001</v>
      </c>
      <c r="H407" s="176">
        <v>45.916800000000002</v>
      </c>
      <c r="I407" s="176">
        <v>39.630899999999997</v>
      </c>
      <c r="J407" s="176">
        <v>38.981999999999999</v>
      </c>
      <c r="K407" s="176">
        <v>28.6724</v>
      </c>
      <c r="L407" s="176">
        <v>23.415800000000001</v>
      </c>
      <c r="M407" s="176">
        <v>-21.611899999999999</v>
      </c>
      <c r="N407" s="176">
        <v>-18.811800000000002</v>
      </c>
      <c r="O407" s="176">
        <v>-3.4662999999999999</v>
      </c>
      <c r="P407" s="176">
        <v>2.1320999999999999</v>
      </c>
      <c r="Q407" s="176">
        <v>4.8616999999999999</v>
      </c>
      <c r="R407" s="176">
        <v>-6.6321000000000003</v>
      </c>
      <c r="S407" s="118" t="s">
        <v>1873</v>
      </c>
    </row>
    <row r="408" spans="1:19" x14ac:dyDescent="0.3">
      <c r="A408" s="172" t="s">
        <v>734</v>
      </c>
      <c r="B408" s="172" t="s">
        <v>755</v>
      </c>
      <c r="C408" s="172">
        <v>102547</v>
      </c>
      <c r="D408" s="175">
        <v>44174</v>
      </c>
      <c r="E408" s="176">
        <v>42.307000000000002</v>
      </c>
      <c r="F408" s="176">
        <v>43.6205</v>
      </c>
      <c r="G408" s="176">
        <v>22.812899999999999</v>
      </c>
      <c r="H408" s="176">
        <v>38.451599999999999</v>
      </c>
      <c r="I408" s="176">
        <v>35.985599999999998</v>
      </c>
      <c r="J408" s="176">
        <v>32.569200000000002</v>
      </c>
      <c r="K408" s="176">
        <v>21.3538</v>
      </c>
      <c r="L408" s="176">
        <v>15.400399999999999</v>
      </c>
      <c r="M408" s="176">
        <v>12.607699999999999</v>
      </c>
      <c r="N408" s="176">
        <v>8.1879000000000008</v>
      </c>
      <c r="O408" s="176">
        <v>6.5810000000000004</v>
      </c>
      <c r="P408" s="176">
        <v>7.7126000000000001</v>
      </c>
      <c r="Q408" s="176">
        <v>9.1757000000000009</v>
      </c>
      <c r="R408" s="176">
        <v>7.8712</v>
      </c>
      <c r="S408" s="118" t="s">
        <v>1876</v>
      </c>
    </row>
    <row r="409" spans="1:19" x14ac:dyDescent="0.3">
      <c r="A409" s="172" t="s">
        <v>734</v>
      </c>
      <c r="B409" s="172" t="s">
        <v>756</v>
      </c>
      <c r="C409" s="172">
        <v>118519</v>
      </c>
      <c r="D409" s="175">
        <v>44174</v>
      </c>
      <c r="E409" s="176">
        <v>43.7913</v>
      </c>
      <c r="F409" s="176">
        <v>44.228999999999999</v>
      </c>
      <c r="G409" s="176">
        <v>23.446400000000001</v>
      </c>
      <c r="H409" s="176">
        <v>39.108400000000003</v>
      </c>
      <c r="I409" s="176">
        <v>36.633800000000001</v>
      </c>
      <c r="J409" s="176">
        <v>33.2316</v>
      </c>
      <c r="K409" s="176">
        <v>22.049600000000002</v>
      </c>
      <c r="L409" s="176">
        <v>16.128499999999999</v>
      </c>
      <c r="M409" s="176">
        <v>13.3354</v>
      </c>
      <c r="N409" s="176">
        <v>8.8716000000000008</v>
      </c>
      <c r="O409" s="176">
        <v>7.0743999999999998</v>
      </c>
      <c r="P409" s="176">
        <v>8.1774000000000004</v>
      </c>
      <c r="Q409" s="176">
        <v>8.8714999999999993</v>
      </c>
      <c r="R409" s="176">
        <v>8.4209999999999994</v>
      </c>
      <c r="S409" s="118" t="s">
        <v>1876</v>
      </c>
    </row>
    <row r="410" spans="1:19" x14ac:dyDescent="0.3">
      <c r="A410" s="172" t="s">
        <v>734</v>
      </c>
      <c r="B410" s="172" t="s">
        <v>757</v>
      </c>
      <c r="C410" s="172">
        <v>132987</v>
      </c>
      <c r="D410" s="175">
        <v>44174</v>
      </c>
      <c r="E410" s="176">
        <v>11.192600000000001</v>
      </c>
      <c r="F410" s="176">
        <v>72.539900000000003</v>
      </c>
      <c r="G410" s="176">
        <v>52.089799999999997</v>
      </c>
      <c r="H410" s="176">
        <v>87.586100000000002</v>
      </c>
      <c r="I410" s="176">
        <v>68.341700000000003</v>
      </c>
      <c r="J410" s="176">
        <v>33.635300000000001</v>
      </c>
      <c r="K410" s="176">
        <v>32.624400000000001</v>
      </c>
      <c r="L410" s="176">
        <v>23.363499999999998</v>
      </c>
      <c r="M410" s="176">
        <v>-15.304399999999999</v>
      </c>
      <c r="N410" s="176">
        <v>-13.748699999999999</v>
      </c>
      <c r="O410" s="176">
        <v>-2.1414</v>
      </c>
      <c r="P410" s="176">
        <v>2.1753999999999998</v>
      </c>
      <c r="Q410" s="176">
        <v>1.8842000000000001</v>
      </c>
      <c r="R410" s="176">
        <v>-3.0198</v>
      </c>
      <c r="S410" s="118" t="s">
        <v>1871</v>
      </c>
    </row>
    <row r="411" spans="1:19" x14ac:dyDescent="0.3">
      <c r="A411" s="172" t="s">
        <v>734</v>
      </c>
      <c r="B411" s="172" t="s">
        <v>758</v>
      </c>
      <c r="C411" s="172">
        <v>132989</v>
      </c>
      <c r="D411" s="175">
        <v>44174</v>
      </c>
      <c r="E411" s="176">
        <v>12.0822</v>
      </c>
      <c r="F411" s="176">
        <v>73.557599999999994</v>
      </c>
      <c r="G411" s="176">
        <v>53.0075</v>
      </c>
      <c r="H411" s="176">
        <v>88.525000000000006</v>
      </c>
      <c r="I411" s="176">
        <v>69.268299999999996</v>
      </c>
      <c r="J411" s="176">
        <v>34.4619</v>
      </c>
      <c r="K411" s="176">
        <v>33.335299999999997</v>
      </c>
      <c r="L411" s="176">
        <v>24.081099999999999</v>
      </c>
      <c r="M411" s="176">
        <v>-14.7347</v>
      </c>
      <c r="N411" s="176">
        <v>-13.206300000000001</v>
      </c>
      <c r="O411" s="176">
        <v>-1.3660000000000001</v>
      </c>
      <c r="P411" s="176">
        <v>3.3795999999999999</v>
      </c>
      <c r="Q411" s="176">
        <v>3.1835</v>
      </c>
      <c r="R411" s="176">
        <v>-2.3546</v>
      </c>
      <c r="S411" s="118" t="s">
        <v>1871</v>
      </c>
    </row>
    <row r="412" spans="1:19" x14ac:dyDescent="0.3">
      <c r="A412" s="172" t="s">
        <v>734</v>
      </c>
      <c r="B412" s="172" t="s">
        <v>759</v>
      </c>
      <c r="C412" s="172">
        <v>130543</v>
      </c>
      <c r="D412" s="175">
        <v>44174</v>
      </c>
      <c r="E412" s="176">
        <v>22.906400000000001</v>
      </c>
      <c r="F412" s="176">
        <v>109.31780000000001</v>
      </c>
      <c r="G412" s="176">
        <v>49.442500000000003</v>
      </c>
      <c r="H412" s="176">
        <v>76.897099999999995</v>
      </c>
      <c r="I412" s="176">
        <v>84.328800000000001</v>
      </c>
      <c r="J412" s="176">
        <v>75.422200000000004</v>
      </c>
      <c r="K412" s="176">
        <v>44.103499999999997</v>
      </c>
      <c r="L412" s="176">
        <v>44.278799999999997</v>
      </c>
      <c r="M412" s="176">
        <v>28.333100000000002</v>
      </c>
      <c r="N412" s="176">
        <v>15.181699999999999</v>
      </c>
      <c r="O412" s="176">
        <v>6.6159999999999997</v>
      </c>
      <c r="P412" s="176">
        <v>11.039</v>
      </c>
      <c r="Q412" s="176">
        <v>9.8260000000000005</v>
      </c>
      <c r="R412" s="176">
        <v>11.2925</v>
      </c>
      <c r="S412" s="118"/>
    </row>
    <row r="413" spans="1:19" x14ac:dyDescent="0.3">
      <c r="A413" s="172" t="s">
        <v>734</v>
      </c>
      <c r="B413" s="172" t="s">
        <v>760</v>
      </c>
      <c r="C413" s="172">
        <v>130533</v>
      </c>
      <c r="D413" s="175">
        <v>44174</v>
      </c>
      <c r="E413" s="176">
        <v>21.482500000000002</v>
      </c>
      <c r="F413" s="176">
        <v>108.5518</v>
      </c>
      <c r="G413" s="176">
        <v>48.712000000000003</v>
      </c>
      <c r="H413" s="176">
        <v>76.195700000000002</v>
      </c>
      <c r="I413" s="176">
        <v>83.606399999999994</v>
      </c>
      <c r="J413" s="176">
        <v>74.676400000000001</v>
      </c>
      <c r="K413" s="176">
        <v>43.319600000000001</v>
      </c>
      <c r="L413" s="176">
        <v>43.393000000000001</v>
      </c>
      <c r="M413" s="176">
        <v>27.401299999999999</v>
      </c>
      <c r="N413" s="176">
        <v>14.2751</v>
      </c>
      <c r="O413" s="176">
        <v>5.7422000000000004</v>
      </c>
      <c r="P413" s="176">
        <v>10.073</v>
      </c>
      <c r="Q413" s="176">
        <v>9.0280000000000005</v>
      </c>
      <c r="R413" s="176">
        <v>10.434900000000001</v>
      </c>
      <c r="S413" s="118"/>
    </row>
    <row r="414" spans="1:19" x14ac:dyDescent="0.3">
      <c r="A414" s="172" t="s">
        <v>734</v>
      </c>
      <c r="B414" s="172" t="s">
        <v>761</v>
      </c>
      <c r="C414" s="172">
        <v>129195</v>
      </c>
      <c r="D414" s="175">
        <v>44174</v>
      </c>
      <c r="E414" s="176">
        <v>16.6206</v>
      </c>
      <c r="F414" s="176">
        <v>51.9009</v>
      </c>
      <c r="G414" s="176">
        <v>11.745900000000001</v>
      </c>
      <c r="H414" s="176">
        <v>23.6676</v>
      </c>
      <c r="I414" s="176">
        <v>15.8605</v>
      </c>
      <c r="J414" s="176">
        <v>15.591699999999999</v>
      </c>
      <c r="K414" s="176">
        <v>16.238399999999999</v>
      </c>
      <c r="L414" s="176">
        <v>20.4392</v>
      </c>
      <c r="M414" s="176">
        <v>9.4197000000000006</v>
      </c>
      <c r="N414" s="176">
        <v>9.1293000000000006</v>
      </c>
      <c r="O414" s="176">
        <v>6.2965</v>
      </c>
      <c r="P414" s="176">
        <v>7.1384999999999996</v>
      </c>
      <c r="Q414" s="176">
        <v>7.9812000000000003</v>
      </c>
      <c r="R414" s="176">
        <v>7.5537000000000001</v>
      </c>
      <c r="S414" s="118" t="s">
        <v>1873</v>
      </c>
    </row>
    <row r="415" spans="1:19" x14ac:dyDescent="0.3">
      <c r="A415" s="172" t="s">
        <v>734</v>
      </c>
      <c r="B415" s="172" t="s">
        <v>762</v>
      </c>
      <c r="C415" s="172">
        <v>129197</v>
      </c>
      <c r="D415" s="175">
        <v>44174</v>
      </c>
      <c r="E415" s="176">
        <v>17.035</v>
      </c>
      <c r="F415" s="176">
        <v>52.785400000000003</v>
      </c>
      <c r="G415" s="176">
        <v>12.5345</v>
      </c>
      <c r="H415" s="176">
        <v>24.4176</v>
      </c>
      <c r="I415" s="176">
        <v>16.634499999999999</v>
      </c>
      <c r="J415" s="176">
        <v>16.3216</v>
      </c>
      <c r="K415" s="176">
        <v>17.009</v>
      </c>
      <c r="L415" s="176">
        <v>21.260300000000001</v>
      </c>
      <c r="M415" s="176">
        <v>10.224399999999999</v>
      </c>
      <c r="N415" s="176">
        <v>9.9553999999999991</v>
      </c>
      <c r="O415" s="176">
        <v>6.8494999999999999</v>
      </c>
      <c r="P415" s="176">
        <v>7.5803000000000003</v>
      </c>
      <c r="Q415" s="176">
        <v>8.3839000000000006</v>
      </c>
      <c r="R415" s="176">
        <v>8.2575000000000003</v>
      </c>
      <c r="S415" s="118" t="s">
        <v>1873</v>
      </c>
    </row>
    <row r="416" spans="1:19" x14ac:dyDescent="0.3">
      <c r="A416" s="172" t="s">
        <v>734</v>
      </c>
      <c r="B416" s="172" t="s">
        <v>763</v>
      </c>
      <c r="C416" s="172">
        <v>102137</v>
      </c>
      <c r="D416" s="175">
        <v>44174</v>
      </c>
      <c r="E416" s="176">
        <v>65.935199999999995</v>
      </c>
      <c r="F416" s="176">
        <v>106.5966</v>
      </c>
      <c r="G416" s="176">
        <v>61.259</v>
      </c>
      <c r="H416" s="176">
        <v>104.88249999999999</v>
      </c>
      <c r="I416" s="176">
        <v>101.9838</v>
      </c>
      <c r="J416" s="176">
        <v>75.940799999999996</v>
      </c>
      <c r="K416" s="176">
        <v>46.334499999999998</v>
      </c>
      <c r="L416" s="176">
        <v>38.713000000000001</v>
      </c>
      <c r="M416" s="176">
        <v>25.450900000000001</v>
      </c>
      <c r="N416" s="176">
        <v>13.4146</v>
      </c>
      <c r="O416" s="176">
        <v>10.263299999999999</v>
      </c>
      <c r="P416" s="176">
        <v>11.9709</v>
      </c>
      <c r="Q416" s="176">
        <v>11.7415</v>
      </c>
      <c r="R416" s="176">
        <v>11.3986</v>
      </c>
      <c r="S416" s="118"/>
    </row>
    <row r="417" spans="1:19" x14ac:dyDescent="0.3">
      <c r="A417" s="172" t="s">
        <v>734</v>
      </c>
      <c r="B417" s="172" t="s">
        <v>764</v>
      </c>
      <c r="C417" s="172">
        <v>120679</v>
      </c>
      <c r="D417" s="175">
        <v>44174</v>
      </c>
      <c r="E417" s="176">
        <v>69.141599999999997</v>
      </c>
      <c r="F417" s="176">
        <v>107.9045</v>
      </c>
      <c r="G417" s="176">
        <v>62.581600000000002</v>
      </c>
      <c r="H417" s="176">
        <v>106.2152</v>
      </c>
      <c r="I417" s="176">
        <v>103.3402</v>
      </c>
      <c r="J417" s="176">
        <v>77.339100000000002</v>
      </c>
      <c r="K417" s="176">
        <v>47.7637</v>
      </c>
      <c r="L417" s="176">
        <v>40.220199999999998</v>
      </c>
      <c r="M417" s="176">
        <v>26.8995</v>
      </c>
      <c r="N417" s="176">
        <v>14.8345</v>
      </c>
      <c r="O417" s="176">
        <v>11.1999</v>
      </c>
      <c r="P417" s="176">
        <v>12.6059</v>
      </c>
      <c r="Q417" s="176">
        <v>11.4748</v>
      </c>
      <c r="R417" s="176">
        <v>12.7905</v>
      </c>
      <c r="S417" s="118"/>
    </row>
    <row r="418" spans="1:19" x14ac:dyDescent="0.3">
      <c r="A418" s="172" t="s">
        <v>734</v>
      </c>
      <c r="B418" s="172" t="s">
        <v>765</v>
      </c>
      <c r="C418" s="172">
        <v>102141</v>
      </c>
      <c r="D418" s="175">
        <v>44174</v>
      </c>
      <c r="E418" s="176">
        <v>33.962699999999998</v>
      </c>
      <c r="F418" s="176">
        <v>16.880700000000001</v>
      </c>
      <c r="G418" s="176">
        <v>7.7892000000000001</v>
      </c>
      <c r="H418" s="176">
        <v>13.375999999999999</v>
      </c>
      <c r="I418" s="176">
        <v>9.0665999999999993</v>
      </c>
      <c r="J418" s="176">
        <v>10.2014</v>
      </c>
      <c r="K418" s="176">
        <v>9.4951000000000008</v>
      </c>
      <c r="L418" s="176">
        <v>10.838900000000001</v>
      </c>
      <c r="M418" s="176">
        <v>9.8688000000000002</v>
      </c>
      <c r="N418" s="176">
        <v>9.6600999999999999</v>
      </c>
      <c r="O418" s="176">
        <v>7.9775</v>
      </c>
      <c r="P418" s="176">
        <v>8.391</v>
      </c>
      <c r="Q418" s="176">
        <v>7.4622000000000002</v>
      </c>
      <c r="R418" s="176">
        <v>9.1976999999999993</v>
      </c>
      <c r="S418" s="118" t="s">
        <v>1873</v>
      </c>
    </row>
    <row r="419" spans="1:19" x14ac:dyDescent="0.3">
      <c r="A419" s="172" t="s">
        <v>734</v>
      </c>
      <c r="B419" s="172" t="s">
        <v>766</v>
      </c>
      <c r="C419" s="172">
        <v>120702</v>
      </c>
      <c r="D419" s="175">
        <v>44174</v>
      </c>
      <c r="E419" s="176">
        <v>34.963500000000003</v>
      </c>
      <c r="F419" s="176">
        <v>17.0243</v>
      </c>
      <c r="G419" s="176">
        <v>7.9634999999999998</v>
      </c>
      <c r="H419" s="176">
        <v>13.5467</v>
      </c>
      <c r="I419" s="176">
        <v>9.2341999999999995</v>
      </c>
      <c r="J419" s="176">
        <v>10.3741</v>
      </c>
      <c r="K419" s="176">
        <v>9.7195</v>
      </c>
      <c r="L419" s="176">
        <v>11.1393</v>
      </c>
      <c r="M419" s="176">
        <v>10.1355</v>
      </c>
      <c r="N419" s="176">
        <v>9.9085000000000001</v>
      </c>
      <c r="O419" s="176">
        <v>8.5449000000000002</v>
      </c>
      <c r="P419" s="176">
        <v>8.9120000000000008</v>
      </c>
      <c r="Q419" s="176">
        <v>9.2136999999999993</v>
      </c>
      <c r="R419" s="176">
        <v>9.6640999999999995</v>
      </c>
      <c r="S419" s="118" t="s">
        <v>1873</v>
      </c>
    </row>
    <row r="420" spans="1:19" x14ac:dyDescent="0.3">
      <c r="A420" s="172" t="s">
        <v>734</v>
      </c>
      <c r="B420" s="172" t="s">
        <v>767</v>
      </c>
      <c r="C420" s="172">
        <v>102139</v>
      </c>
      <c r="D420" s="175">
        <v>44174</v>
      </c>
      <c r="E420" s="176">
        <v>39.462299999999999</v>
      </c>
      <c r="F420" s="176">
        <v>13.231299999999999</v>
      </c>
      <c r="G420" s="176">
        <v>10.5966</v>
      </c>
      <c r="H420" s="176">
        <v>34.703000000000003</v>
      </c>
      <c r="I420" s="176">
        <v>35.078000000000003</v>
      </c>
      <c r="J420" s="176">
        <v>37.649500000000003</v>
      </c>
      <c r="K420" s="176">
        <v>24.231400000000001</v>
      </c>
      <c r="L420" s="176">
        <v>27.223800000000001</v>
      </c>
      <c r="M420" s="176">
        <v>14.174099999999999</v>
      </c>
      <c r="N420" s="176">
        <v>9.2524999999999995</v>
      </c>
      <c r="O420" s="176">
        <v>7.7850000000000001</v>
      </c>
      <c r="P420" s="176">
        <v>8.0363000000000007</v>
      </c>
      <c r="Q420" s="176">
        <v>8.4156999999999993</v>
      </c>
      <c r="R420" s="176">
        <v>8.8010999999999999</v>
      </c>
      <c r="S420" s="118" t="s">
        <v>1887</v>
      </c>
    </row>
    <row r="421" spans="1:19" x14ac:dyDescent="0.3">
      <c r="A421" s="172" t="s">
        <v>734</v>
      </c>
      <c r="B421" s="172" t="s">
        <v>768</v>
      </c>
      <c r="C421" s="172">
        <v>120313</v>
      </c>
      <c r="D421" s="175">
        <v>44174</v>
      </c>
      <c r="E421" s="176">
        <v>41.144100000000002</v>
      </c>
      <c r="F421" s="176">
        <v>13.6669</v>
      </c>
      <c r="G421" s="176">
        <v>11.070399999999999</v>
      </c>
      <c r="H421" s="176">
        <v>35.162999999999997</v>
      </c>
      <c r="I421" s="176">
        <v>35.551400000000001</v>
      </c>
      <c r="J421" s="176">
        <v>38.134300000000003</v>
      </c>
      <c r="K421" s="176">
        <v>24.730599999999999</v>
      </c>
      <c r="L421" s="176">
        <v>27.7989</v>
      </c>
      <c r="M421" s="176">
        <v>14.9069</v>
      </c>
      <c r="N421" s="176">
        <v>9.9390000000000001</v>
      </c>
      <c r="O421" s="176">
        <v>8.3511000000000006</v>
      </c>
      <c r="P421" s="176">
        <v>8.5512999999999995</v>
      </c>
      <c r="Q421" s="176">
        <v>9.0022000000000002</v>
      </c>
      <c r="R421" s="176">
        <v>9.4205000000000005</v>
      </c>
      <c r="S421" s="118" t="s">
        <v>1887</v>
      </c>
    </row>
    <row r="422" spans="1:19" x14ac:dyDescent="0.3">
      <c r="A422" s="172" t="s">
        <v>734</v>
      </c>
      <c r="B422" s="172" t="s">
        <v>769</v>
      </c>
      <c r="C422" s="172">
        <v>118410</v>
      </c>
      <c r="D422" s="175">
        <v>44174</v>
      </c>
      <c r="E422" s="176">
        <v>35.309199999999997</v>
      </c>
      <c r="F422" s="176">
        <v>-3.8243999999999998</v>
      </c>
      <c r="G422" s="176">
        <v>1.3441000000000001</v>
      </c>
      <c r="H422" s="176">
        <v>5.7805</v>
      </c>
      <c r="I422" s="176">
        <v>3.0827</v>
      </c>
      <c r="J422" s="176">
        <v>8.0399999999999991</v>
      </c>
      <c r="K422" s="176">
        <v>8.9846000000000004</v>
      </c>
      <c r="L422" s="176">
        <v>9.9977</v>
      </c>
      <c r="M422" s="176">
        <v>11.125999999999999</v>
      </c>
      <c r="N422" s="176">
        <v>11.078200000000001</v>
      </c>
      <c r="O422" s="176">
        <v>9.2042999999999999</v>
      </c>
      <c r="P422" s="176">
        <v>8.8603000000000005</v>
      </c>
      <c r="Q422" s="176">
        <v>9.0794999999999995</v>
      </c>
      <c r="R422" s="176">
        <v>11.038600000000001</v>
      </c>
      <c r="S422" s="118"/>
    </row>
    <row r="423" spans="1:19" x14ac:dyDescent="0.3">
      <c r="A423" s="172" t="s">
        <v>734</v>
      </c>
      <c r="B423" s="172" t="s">
        <v>770</v>
      </c>
      <c r="C423" s="172">
        <v>108545</v>
      </c>
      <c r="D423" s="175">
        <v>44174</v>
      </c>
      <c r="E423" s="176">
        <v>34.142400000000002</v>
      </c>
      <c r="F423" s="176">
        <v>-4.2756999999999996</v>
      </c>
      <c r="G423" s="176">
        <v>0.94089999999999996</v>
      </c>
      <c r="H423" s="176">
        <v>5.3814000000000002</v>
      </c>
      <c r="I423" s="176">
        <v>2.6907000000000001</v>
      </c>
      <c r="J423" s="176">
        <v>7.6524000000000001</v>
      </c>
      <c r="K423" s="176">
        <v>8.5940999999999992</v>
      </c>
      <c r="L423" s="176">
        <v>9.5963999999999992</v>
      </c>
      <c r="M423" s="176">
        <v>10.708600000000001</v>
      </c>
      <c r="N423" s="176">
        <v>10.6492</v>
      </c>
      <c r="O423" s="176">
        <v>8.7750000000000004</v>
      </c>
      <c r="P423" s="176">
        <v>8.4123999999999999</v>
      </c>
      <c r="Q423" s="176">
        <v>7.8498000000000001</v>
      </c>
      <c r="R423" s="176">
        <v>10.6265</v>
      </c>
      <c r="S423" s="118"/>
    </row>
    <row r="424" spans="1:19" x14ac:dyDescent="0.3">
      <c r="A424" s="172" t="s">
        <v>734</v>
      </c>
      <c r="B424" s="172" t="s">
        <v>771</v>
      </c>
      <c r="C424" s="172">
        <v>118486</v>
      </c>
      <c r="D424" s="175">
        <v>44174</v>
      </c>
      <c r="E424" s="176">
        <v>24.8934</v>
      </c>
      <c r="F424" s="176">
        <v>46.833500000000001</v>
      </c>
      <c r="G424" s="176">
        <v>25.927099999999999</v>
      </c>
      <c r="H424" s="176">
        <v>31.2498</v>
      </c>
      <c r="I424" s="176">
        <v>31.062799999999999</v>
      </c>
      <c r="J424" s="176">
        <v>21.451499999999999</v>
      </c>
      <c r="K424" s="176">
        <v>16.727599999999999</v>
      </c>
      <c r="L424" s="176">
        <v>17.296700000000001</v>
      </c>
      <c r="M424" s="176">
        <v>11.499499999999999</v>
      </c>
      <c r="N424" s="176">
        <v>8.6134000000000004</v>
      </c>
      <c r="O424" s="176">
        <v>6.9888000000000003</v>
      </c>
      <c r="P424" s="176">
        <v>8.3775999999999993</v>
      </c>
      <c r="Q424" s="176">
        <v>9.0777000000000001</v>
      </c>
      <c r="R424" s="176">
        <v>8.8640000000000008</v>
      </c>
      <c r="S424" s="118"/>
    </row>
    <row r="425" spans="1:19" x14ac:dyDescent="0.3">
      <c r="A425" s="172" t="s">
        <v>734</v>
      </c>
      <c r="B425" s="172" t="s">
        <v>772</v>
      </c>
      <c r="C425" s="172">
        <v>112327</v>
      </c>
      <c r="D425" s="175">
        <v>44174</v>
      </c>
      <c r="E425" s="176">
        <v>23.871700000000001</v>
      </c>
      <c r="F425" s="176">
        <v>46.081200000000003</v>
      </c>
      <c r="G425" s="176">
        <v>25.223700000000001</v>
      </c>
      <c r="H425" s="176">
        <v>30.561599999999999</v>
      </c>
      <c r="I425" s="176">
        <v>30.372900000000001</v>
      </c>
      <c r="J425" s="176">
        <v>20.75</v>
      </c>
      <c r="K425" s="176">
        <v>16.008700000000001</v>
      </c>
      <c r="L425" s="176">
        <v>16.587900000000001</v>
      </c>
      <c r="M425" s="176">
        <v>10.792400000000001</v>
      </c>
      <c r="N425" s="176">
        <v>7.8863000000000003</v>
      </c>
      <c r="O425" s="176">
        <v>6.1981000000000002</v>
      </c>
      <c r="P425" s="176">
        <v>7.6711999999999998</v>
      </c>
      <c r="Q425" s="176">
        <v>8.3635000000000002</v>
      </c>
      <c r="R425" s="176">
        <v>8.0837000000000003</v>
      </c>
      <c r="S425" s="118"/>
    </row>
    <row r="426" spans="1:19" x14ac:dyDescent="0.3">
      <c r="A426" s="172" t="s">
        <v>734</v>
      </c>
      <c r="B426" s="172" t="s">
        <v>773</v>
      </c>
      <c r="C426" s="172">
        <v>118489</v>
      </c>
      <c r="D426" s="175">
        <v>44174</v>
      </c>
      <c r="E426" s="176">
        <v>26.223199999999999</v>
      </c>
      <c r="F426" s="176">
        <v>96.993899999999996</v>
      </c>
      <c r="G426" s="176">
        <v>53.278100000000002</v>
      </c>
      <c r="H426" s="176">
        <v>61.665999999999997</v>
      </c>
      <c r="I426" s="176">
        <v>63.415500000000002</v>
      </c>
      <c r="J426" s="176">
        <v>41.561599999999999</v>
      </c>
      <c r="K426" s="176">
        <v>29.734000000000002</v>
      </c>
      <c r="L426" s="176">
        <v>29.382999999999999</v>
      </c>
      <c r="M426" s="176">
        <v>15.376799999999999</v>
      </c>
      <c r="N426" s="176">
        <v>9.4974000000000007</v>
      </c>
      <c r="O426" s="176">
        <v>6.0263999999999998</v>
      </c>
      <c r="P426" s="176">
        <v>8.4542999999999999</v>
      </c>
      <c r="Q426" s="176">
        <v>9.1392000000000007</v>
      </c>
      <c r="R426" s="176">
        <v>8.5515000000000008</v>
      </c>
      <c r="S426" s="118"/>
    </row>
    <row r="427" spans="1:19" x14ac:dyDescent="0.3">
      <c r="A427" s="172" t="s">
        <v>734</v>
      </c>
      <c r="B427" s="172" t="s">
        <v>774</v>
      </c>
      <c r="C427" s="172">
        <v>112329</v>
      </c>
      <c r="D427" s="175">
        <v>44174</v>
      </c>
      <c r="E427" s="176">
        <v>25.2224</v>
      </c>
      <c r="F427" s="176">
        <v>96.342799999999997</v>
      </c>
      <c r="G427" s="176">
        <v>52.559100000000001</v>
      </c>
      <c r="H427" s="176">
        <v>60.945900000000002</v>
      </c>
      <c r="I427" s="176">
        <v>62.685200000000002</v>
      </c>
      <c r="J427" s="176">
        <v>40.822099999999999</v>
      </c>
      <c r="K427" s="176">
        <v>28.962399999999999</v>
      </c>
      <c r="L427" s="176">
        <v>28.645299999999999</v>
      </c>
      <c r="M427" s="176">
        <v>14.6427</v>
      </c>
      <c r="N427" s="176">
        <v>8.7687000000000008</v>
      </c>
      <c r="O427" s="176">
        <v>5.3166000000000002</v>
      </c>
      <c r="P427" s="176">
        <v>7.7999000000000001</v>
      </c>
      <c r="Q427" s="176">
        <v>8.9154999999999998</v>
      </c>
      <c r="R427" s="176">
        <v>7.8162000000000003</v>
      </c>
      <c r="S427" s="118"/>
    </row>
    <row r="428" spans="1:19" x14ac:dyDescent="0.3">
      <c r="A428" s="172" t="s">
        <v>734</v>
      </c>
      <c r="B428" s="172" t="s">
        <v>775</v>
      </c>
      <c r="C428" s="172">
        <v>102574</v>
      </c>
      <c r="D428" s="175">
        <v>44174</v>
      </c>
      <c r="E428" s="176">
        <v>107.31699999999999</v>
      </c>
      <c r="F428" s="176">
        <v>49.042200000000001</v>
      </c>
      <c r="G428" s="176">
        <v>28.887499999999999</v>
      </c>
      <c r="H428" s="176">
        <v>56.034300000000002</v>
      </c>
      <c r="I428" s="176">
        <v>83.929100000000005</v>
      </c>
      <c r="J428" s="176">
        <v>81.997699999999995</v>
      </c>
      <c r="K428" s="176">
        <v>54.03</v>
      </c>
      <c r="L428" s="176">
        <v>49.175899999999999</v>
      </c>
      <c r="M428" s="176">
        <v>32.812800000000003</v>
      </c>
      <c r="N428" s="176">
        <v>24.8644</v>
      </c>
      <c r="O428" s="176">
        <v>12.561999999999999</v>
      </c>
      <c r="P428" s="176">
        <v>12.298999999999999</v>
      </c>
      <c r="Q428" s="176">
        <v>15.626200000000001</v>
      </c>
      <c r="R428" s="176">
        <v>17.1188</v>
      </c>
      <c r="S428" s="118"/>
    </row>
    <row r="429" spans="1:19" x14ac:dyDescent="0.3">
      <c r="A429" s="172" t="s">
        <v>734</v>
      </c>
      <c r="B429" s="172" t="s">
        <v>776</v>
      </c>
      <c r="C429" s="172">
        <v>119777</v>
      </c>
      <c r="D429" s="175">
        <v>44174</v>
      </c>
      <c r="E429" s="176">
        <v>111.572</v>
      </c>
      <c r="F429" s="176">
        <v>49.465499999999999</v>
      </c>
      <c r="G429" s="176">
        <v>29.496099999999998</v>
      </c>
      <c r="H429" s="176">
        <v>56.643599999999999</v>
      </c>
      <c r="I429" s="176">
        <v>84.5839</v>
      </c>
      <c r="J429" s="176">
        <v>82.722899999999996</v>
      </c>
      <c r="K429" s="176">
        <v>54.785200000000003</v>
      </c>
      <c r="L429" s="176">
        <v>49.848300000000002</v>
      </c>
      <c r="M429" s="176">
        <v>33.432400000000001</v>
      </c>
      <c r="N429" s="176">
        <v>25.4557</v>
      </c>
      <c r="O429" s="176">
        <v>13.369400000000001</v>
      </c>
      <c r="P429" s="176">
        <v>13.081200000000001</v>
      </c>
      <c r="Q429" s="176">
        <v>14.0997</v>
      </c>
      <c r="R429" s="176">
        <v>17.771100000000001</v>
      </c>
      <c r="S429" s="118"/>
    </row>
    <row r="430" spans="1:19" x14ac:dyDescent="0.3">
      <c r="A430" s="172" t="s">
        <v>734</v>
      </c>
      <c r="B430" s="172" t="s">
        <v>777</v>
      </c>
      <c r="C430" s="172">
        <v>117608</v>
      </c>
      <c r="D430" s="175">
        <v>44174</v>
      </c>
      <c r="E430" s="176">
        <v>21.664999999999999</v>
      </c>
      <c r="F430" s="176">
        <v>45.8827</v>
      </c>
      <c r="G430" s="176">
        <v>40.352499999999999</v>
      </c>
      <c r="H430" s="176">
        <v>46.696800000000003</v>
      </c>
      <c r="I430" s="176">
        <v>46.507800000000003</v>
      </c>
      <c r="J430" s="176">
        <v>25.175000000000001</v>
      </c>
      <c r="K430" s="176">
        <v>24.907599999999999</v>
      </c>
      <c r="L430" s="176">
        <v>24.545300000000001</v>
      </c>
      <c r="M430" s="176">
        <v>19.702999999999999</v>
      </c>
      <c r="N430" s="176">
        <v>13.8893</v>
      </c>
      <c r="O430" s="176">
        <v>8.7233000000000001</v>
      </c>
      <c r="P430" s="176">
        <v>9.8247</v>
      </c>
      <c r="Q430" s="176">
        <v>9.6175999999999995</v>
      </c>
      <c r="R430" s="176">
        <v>10.6005</v>
      </c>
      <c r="S430" s="118" t="s">
        <v>1888</v>
      </c>
    </row>
    <row r="431" spans="1:19" x14ac:dyDescent="0.3">
      <c r="A431" s="172" t="s">
        <v>734</v>
      </c>
      <c r="B431" s="172" t="s">
        <v>1699</v>
      </c>
      <c r="C431" s="172">
        <v>141072</v>
      </c>
      <c r="D431" s="175">
        <v>44174</v>
      </c>
      <c r="E431" s="176">
        <v>21.5274</v>
      </c>
      <c r="F431" s="176">
        <v>45.3264</v>
      </c>
      <c r="G431" s="176">
        <v>39.9604</v>
      </c>
      <c r="H431" s="176">
        <v>46.307600000000001</v>
      </c>
      <c r="I431" s="176">
        <v>46.1203</v>
      </c>
      <c r="J431" s="176">
        <v>24.791799999999999</v>
      </c>
      <c r="K431" s="176">
        <v>24.517900000000001</v>
      </c>
      <c r="L431" s="176">
        <v>24.200800000000001</v>
      </c>
      <c r="M431" s="176">
        <v>19.3767</v>
      </c>
      <c r="N431" s="176">
        <v>13.578200000000001</v>
      </c>
      <c r="O431" s="176">
        <v>8.5030999999999999</v>
      </c>
      <c r="P431" s="176">
        <v>9.6562000000000001</v>
      </c>
      <c r="Q431" s="176">
        <v>9.4733000000000001</v>
      </c>
      <c r="R431" s="176">
        <v>10.3324</v>
      </c>
      <c r="S431" s="118" t="s">
        <v>1888</v>
      </c>
    </row>
    <row r="432" spans="1:19" x14ac:dyDescent="0.3">
      <c r="A432" s="177" t="s">
        <v>27</v>
      </c>
      <c r="B432" s="172"/>
      <c r="C432" s="172"/>
      <c r="D432" s="172"/>
      <c r="E432" s="172"/>
      <c r="F432" s="178">
        <v>57.789206818181817</v>
      </c>
      <c r="G432" s="178">
        <v>29.827797727272728</v>
      </c>
      <c r="H432" s="178">
        <v>45.975972727272733</v>
      </c>
      <c r="I432" s="178">
        <v>44.946434090909094</v>
      </c>
      <c r="J432" s="178">
        <v>37.371402272727259</v>
      </c>
      <c r="K432" s="178">
        <v>27.816490909090916</v>
      </c>
      <c r="L432" s="178">
        <v>25.339240909090915</v>
      </c>
      <c r="M432" s="178">
        <v>11.823199999999998</v>
      </c>
      <c r="N432" s="178">
        <v>7.6349184210526309</v>
      </c>
      <c r="O432" s="178">
        <v>6.1462236842105265</v>
      </c>
      <c r="P432" s="178">
        <v>8.153755263157894</v>
      </c>
      <c r="Q432" s="178">
        <v>9.2625409090909088</v>
      </c>
      <c r="R432" s="178">
        <v>7.7447605263157895</v>
      </c>
      <c r="S432" s="118"/>
    </row>
    <row r="433" spans="1:19" x14ac:dyDescent="0.3">
      <c r="A433" s="177" t="s">
        <v>408</v>
      </c>
      <c r="B433" s="172"/>
      <c r="C433" s="172"/>
      <c r="D433" s="172"/>
      <c r="E433" s="172"/>
      <c r="F433" s="178">
        <v>50.683199999999999</v>
      </c>
      <c r="G433" s="178">
        <v>28.9101</v>
      </c>
      <c r="H433" s="178">
        <v>46.112200000000001</v>
      </c>
      <c r="I433" s="178">
        <v>42.875599999999999</v>
      </c>
      <c r="J433" s="178">
        <v>36.055700000000002</v>
      </c>
      <c r="K433" s="178">
        <v>26.429749999999999</v>
      </c>
      <c r="L433" s="178">
        <v>24.14095</v>
      </c>
      <c r="M433" s="178">
        <v>11.102550000000001</v>
      </c>
      <c r="N433" s="178">
        <v>9.7843</v>
      </c>
      <c r="O433" s="178">
        <v>7.4842499999999994</v>
      </c>
      <c r="P433" s="178">
        <v>8.4016999999999999</v>
      </c>
      <c r="Q433" s="178">
        <v>9.1093499999999992</v>
      </c>
      <c r="R433" s="178">
        <v>9.3091000000000008</v>
      </c>
      <c r="S433" s="118"/>
    </row>
    <row r="434" spans="1:19" x14ac:dyDescent="0.3">
      <c r="A434" s="121"/>
      <c r="B434" s="121"/>
      <c r="C434" s="121"/>
      <c r="D434" s="122"/>
      <c r="E434" s="123"/>
      <c r="F434" s="123"/>
      <c r="G434" s="123"/>
      <c r="H434" s="123"/>
      <c r="I434" s="123"/>
      <c r="J434" s="123"/>
      <c r="K434" s="123"/>
      <c r="L434" s="123"/>
      <c r="M434" s="123"/>
      <c r="N434" s="123"/>
      <c r="O434" s="123"/>
      <c r="P434" s="123"/>
      <c r="Q434" s="123"/>
      <c r="R434" s="123"/>
      <c r="S434" s="118"/>
    </row>
    <row r="435" spans="1:19" x14ac:dyDescent="0.3">
      <c r="A435" s="174" t="s">
        <v>778</v>
      </c>
      <c r="B435" s="174"/>
      <c r="C435" s="174"/>
      <c r="D435" s="174"/>
      <c r="E435" s="174"/>
      <c r="F435" s="174"/>
      <c r="G435" s="174"/>
      <c r="H435" s="174"/>
      <c r="I435" s="174"/>
      <c r="J435" s="174"/>
      <c r="K435" s="174"/>
      <c r="L435" s="174"/>
      <c r="M435" s="174"/>
      <c r="N435" s="174"/>
      <c r="O435" s="174"/>
      <c r="P435" s="174"/>
      <c r="Q435" s="174"/>
      <c r="R435" s="174"/>
      <c r="S435" s="120"/>
    </row>
    <row r="436" spans="1:19" x14ac:dyDescent="0.3">
      <c r="A436" s="172" t="s">
        <v>779</v>
      </c>
      <c r="B436" s="172" t="s">
        <v>780</v>
      </c>
      <c r="C436" s="172">
        <v>101738</v>
      </c>
      <c r="D436" s="175">
        <v>44174</v>
      </c>
      <c r="E436" s="176">
        <v>183.68</v>
      </c>
      <c r="F436" s="176">
        <v>0.71830000000000005</v>
      </c>
      <c r="G436" s="176">
        <v>1.4695</v>
      </c>
      <c r="H436" s="176">
        <v>1.9198999999999999</v>
      </c>
      <c r="I436" s="176">
        <v>5.5267999999999997</v>
      </c>
      <c r="J436" s="176">
        <v>9.1644000000000005</v>
      </c>
      <c r="K436" s="176">
        <v>16.010899999999999</v>
      </c>
      <c r="L436" s="176">
        <v>29.543700000000001</v>
      </c>
      <c r="M436" s="176">
        <v>26.5624</v>
      </c>
      <c r="N436" s="176">
        <v>16.334199999999999</v>
      </c>
      <c r="O436" s="176">
        <v>1.0941000000000001</v>
      </c>
      <c r="P436" s="176">
        <v>7.0347999999999997</v>
      </c>
      <c r="Q436" s="176">
        <v>17.720199999999998</v>
      </c>
      <c r="R436" s="176">
        <v>9.3460999999999999</v>
      </c>
      <c r="S436" s="118" t="s">
        <v>1889</v>
      </c>
    </row>
    <row r="437" spans="1:19" x14ac:dyDescent="0.3">
      <c r="A437" s="172" t="s">
        <v>779</v>
      </c>
      <c r="B437" s="172" t="s">
        <v>781</v>
      </c>
      <c r="C437" s="172">
        <v>119507</v>
      </c>
      <c r="D437" s="175">
        <v>44174</v>
      </c>
      <c r="E437" s="176">
        <v>194.93</v>
      </c>
      <c r="F437" s="176">
        <v>0.72340000000000004</v>
      </c>
      <c r="G437" s="176">
        <v>1.4838</v>
      </c>
      <c r="H437" s="176">
        <v>1.9348000000000001</v>
      </c>
      <c r="I437" s="176">
        <v>5.5616000000000003</v>
      </c>
      <c r="J437" s="176">
        <v>9.2289999999999992</v>
      </c>
      <c r="K437" s="176">
        <v>16.230399999999999</v>
      </c>
      <c r="L437" s="176">
        <v>30.031400000000001</v>
      </c>
      <c r="M437" s="176">
        <v>27.305399999999999</v>
      </c>
      <c r="N437" s="176">
        <v>17.201799999999999</v>
      </c>
      <c r="O437" s="176">
        <v>1.8025</v>
      </c>
      <c r="P437" s="176">
        <v>7.8331999999999997</v>
      </c>
      <c r="Q437" s="176">
        <v>9.4037000000000006</v>
      </c>
      <c r="R437" s="176">
        <v>10.093</v>
      </c>
      <c r="S437" s="118" t="s">
        <v>1889</v>
      </c>
    </row>
    <row r="438" spans="1:19" x14ac:dyDescent="0.3">
      <c r="A438" s="172" t="s">
        <v>779</v>
      </c>
      <c r="B438" s="172" t="s">
        <v>782</v>
      </c>
      <c r="C438" s="172">
        <v>129310</v>
      </c>
      <c r="D438" s="175">
        <v>44174</v>
      </c>
      <c r="E438" s="176">
        <v>17.649999999999999</v>
      </c>
      <c r="F438" s="176">
        <v>0.97250000000000003</v>
      </c>
      <c r="G438" s="176">
        <v>2.1412</v>
      </c>
      <c r="H438" s="176">
        <v>4.5616000000000003</v>
      </c>
      <c r="I438" s="176">
        <v>8.4818999999999996</v>
      </c>
      <c r="J438" s="176">
        <v>15.2089</v>
      </c>
      <c r="K438" s="176">
        <v>20.149799999999999</v>
      </c>
      <c r="L438" s="176">
        <v>33.207500000000003</v>
      </c>
      <c r="M438" s="176">
        <v>30.5473</v>
      </c>
      <c r="N438" s="176">
        <v>13.359</v>
      </c>
      <c r="O438" s="176">
        <v>-0.7429</v>
      </c>
      <c r="P438" s="176">
        <v>8.5236999999999998</v>
      </c>
      <c r="Q438" s="176">
        <v>9.0288000000000004</v>
      </c>
      <c r="R438" s="176">
        <v>5.8689</v>
      </c>
      <c r="S438" s="118" t="s">
        <v>1889</v>
      </c>
    </row>
    <row r="439" spans="1:19" x14ac:dyDescent="0.3">
      <c r="A439" s="172" t="s">
        <v>779</v>
      </c>
      <c r="B439" s="172" t="s">
        <v>783</v>
      </c>
      <c r="C439" s="172">
        <v>129312</v>
      </c>
      <c r="D439" s="175">
        <v>44174</v>
      </c>
      <c r="E439" s="176">
        <v>18.53</v>
      </c>
      <c r="F439" s="176">
        <v>0.98089999999999999</v>
      </c>
      <c r="G439" s="176">
        <v>2.1499000000000001</v>
      </c>
      <c r="H439" s="176">
        <v>4.5711000000000004</v>
      </c>
      <c r="I439" s="176">
        <v>8.5530000000000008</v>
      </c>
      <c r="J439" s="176">
        <v>15.308</v>
      </c>
      <c r="K439" s="176">
        <v>20.402899999999999</v>
      </c>
      <c r="L439" s="176">
        <v>33.790599999999998</v>
      </c>
      <c r="M439" s="176">
        <v>31.325299999999999</v>
      </c>
      <c r="N439" s="176">
        <v>14.2417</v>
      </c>
      <c r="O439" s="176">
        <v>7.1900000000000006E-2</v>
      </c>
      <c r="P439" s="176">
        <v>9.3240999999999996</v>
      </c>
      <c r="Q439" s="176">
        <v>9.8389000000000006</v>
      </c>
      <c r="R439" s="176">
        <v>6.6910999999999996</v>
      </c>
      <c r="S439" s="118" t="s">
        <v>1889</v>
      </c>
    </row>
    <row r="440" spans="1:19" x14ac:dyDescent="0.3">
      <c r="A440" s="172" t="s">
        <v>779</v>
      </c>
      <c r="B440" s="172" t="s">
        <v>784</v>
      </c>
      <c r="C440" s="172">
        <v>145750</v>
      </c>
      <c r="D440" s="175">
        <v>44174</v>
      </c>
      <c r="E440" s="176">
        <v>13.43</v>
      </c>
      <c r="F440" s="176">
        <v>0.67469999999999997</v>
      </c>
      <c r="G440" s="176">
        <v>0.90159999999999996</v>
      </c>
      <c r="H440" s="176">
        <v>1.6654</v>
      </c>
      <c r="I440" s="176">
        <v>5.1684000000000001</v>
      </c>
      <c r="J440" s="176">
        <v>7.3540999999999999</v>
      </c>
      <c r="K440" s="176">
        <v>16.277100000000001</v>
      </c>
      <c r="L440" s="176">
        <v>31.7959</v>
      </c>
      <c r="M440" s="176">
        <v>28.763200000000001</v>
      </c>
      <c r="N440" s="176">
        <v>24.236799999999999</v>
      </c>
      <c r="O440" s="176"/>
      <c r="P440" s="176"/>
      <c r="Q440" s="176">
        <v>16.1496</v>
      </c>
      <c r="R440" s="176"/>
      <c r="S440" s="118" t="s">
        <v>1889</v>
      </c>
    </row>
    <row r="441" spans="1:19" x14ac:dyDescent="0.3">
      <c r="A441" s="172" t="s">
        <v>779</v>
      </c>
      <c r="B441" s="172" t="s">
        <v>785</v>
      </c>
      <c r="C441" s="172">
        <v>145747</v>
      </c>
      <c r="D441" s="175">
        <v>44174</v>
      </c>
      <c r="E441" s="176">
        <v>13.04</v>
      </c>
      <c r="F441" s="176">
        <v>0.69499999999999995</v>
      </c>
      <c r="G441" s="176">
        <v>0.92879999999999996</v>
      </c>
      <c r="H441" s="176">
        <v>1.6368</v>
      </c>
      <c r="I441" s="176">
        <v>5.1612999999999998</v>
      </c>
      <c r="J441" s="176">
        <v>7.3250999999999999</v>
      </c>
      <c r="K441" s="176">
        <v>16.014199999999999</v>
      </c>
      <c r="L441" s="176">
        <v>31.187100000000001</v>
      </c>
      <c r="M441" s="176">
        <v>27.7179</v>
      </c>
      <c r="N441" s="176">
        <v>22.787199999999999</v>
      </c>
      <c r="O441" s="176"/>
      <c r="P441" s="176"/>
      <c r="Q441" s="176">
        <v>14.424899999999999</v>
      </c>
      <c r="R441" s="176"/>
      <c r="S441" s="118" t="s">
        <v>1889</v>
      </c>
    </row>
    <row r="442" spans="1:19" x14ac:dyDescent="0.3">
      <c r="A442" s="172" t="s">
        <v>779</v>
      </c>
      <c r="B442" s="172" t="s">
        <v>786</v>
      </c>
      <c r="C442" s="172">
        <v>102807</v>
      </c>
      <c r="D442" s="175">
        <v>44174</v>
      </c>
      <c r="E442" s="176">
        <v>63.78</v>
      </c>
      <c r="F442" s="176">
        <v>0.58350000000000002</v>
      </c>
      <c r="G442" s="176">
        <v>1.6576</v>
      </c>
      <c r="H442" s="176">
        <v>2.6061999999999999</v>
      </c>
      <c r="I442" s="176">
        <v>5.5087000000000002</v>
      </c>
      <c r="J442" s="176">
        <v>8.9884000000000004</v>
      </c>
      <c r="K442" s="176">
        <v>18.308299999999999</v>
      </c>
      <c r="L442" s="176">
        <v>30.269600000000001</v>
      </c>
      <c r="M442" s="176">
        <v>28.407499999999999</v>
      </c>
      <c r="N442" s="176">
        <v>19.304200000000002</v>
      </c>
      <c r="O442" s="176">
        <v>6.6426999999999996</v>
      </c>
      <c r="P442" s="176">
        <v>13.7143</v>
      </c>
      <c r="Q442" s="176">
        <v>12.147500000000001</v>
      </c>
      <c r="R442" s="176">
        <v>11.778499999999999</v>
      </c>
      <c r="S442" s="118" t="s">
        <v>1889</v>
      </c>
    </row>
    <row r="443" spans="1:19" x14ac:dyDescent="0.3">
      <c r="A443" s="172" t="s">
        <v>779</v>
      </c>
      <c r="B443" s="172" t="s">
        <v>787</v>
      </c>
      <c r="C443" s="172">
        <v>119438</v>
      </c>
      <c r="D443" s="175">
        <v>44174</v>
      </c>
      <c r="E443" s="176">
        <v>66.5</v>
      </c>
      <c r="F443" s="176">
        <v>0.58989999999999998</v>
      </c>
      <c r="G443" s="176">
        <v>1.6819999999999999</v>
      </c>
      <c r="H443" s="176">
        <v>2.6234999999999999</v>
      </c>
      <c r="I443" s="176">
        <v>5.5388000000000002</v>
      </c>
      <c r="J443" s="176">
        <v>9.0520999999999994</v>
      </c>
      <c r="K443" s="176">
        <v>18.475000000000001</v>
      </c>
      <c r="L443" s="176">
        <v>30.597000000000001</v>
      </c>
      <c r="M443" s="176">
        <v>28.925899999999999</v>
      </c>
      <c r="N443" s="176">
        <v>19.9495</v>
      </c>
      <c r="O443" s="176">
        <v>7.3192000000000004</v>
      </c>
      <c r="P443" s="176">
        <v>14.2881</v>
      </c>
      <c r="Q443" s="176">
        <v>12.303000000000001</v>
      </c>
      <c r="R443" s="176">
        <v>12.459899999999999</v>
      </c>
      <c r="S443" s="118" t="s">
        <v>1889</v>
      </c>
    </row>
    <row r="444" spans="1:19" x14ac:dyDescent="0.3">
      <c r="A444" s="172" t="s">
        <v>779</v>
      </c>
      <c r="B444" s="172" t="s">
        <v>788</v>
      </c>
      <c r="C444" s="172">
        <v>103678</v>
      </c>
      <c r="D444" s="175">
        <v>44174</v>
      </c>
      <c r="E444" s="176">
        <v>54.239199999999997</v>
      </c>
      <c r="F444" s="176">
        <v>0.39650000000000002</v>
      </c>
      <c r="G444" s="176">
        <v>1.1729000000000001</v>
      </c>
      <c r="H444" s="176">
        <v>2.6429</v>
      </c>
      <c r="I444" s="176">
        <v>5.8560999999999996</v>
      </c>
      <c r="J444" s="176">
        <v>9.7744</v>
      </c>
      <c r="K444" s="176">
        <v>21.5853</v>
      </c>
      <c r="L444" s="176">
        <v>34.058999999999997</v>
      </c>
      <c r="M444" s="176">
        <v>31.3002</v>
      </c>
      <c r="N444" s="176">
        <v>19.5855</v>
      </c>
      <c r="O444" s="176">
        <v>4.9692999999999996</v>
      </c>
      <c r="P444" s="176">
        <v>10.625299999999999</v>
      </c>
      <c r="Q444" s="176">
        <v>12.3026</v>
      </c>
      <c r="R444" s="176">
        <v>11.386900000000001</v>
      </c>
      <c r="S444" s="118" t="s">
        <v>1890</v>
      </c>
    </row>
    <row r="445" spans="1:19" x14ac:dyDescent="0.3">
      <c r="A445" s="172" t="s">
        <v>779</v>
      </c>
      <c r="B445" s="172" t="s">
        <v>789</v>
      </c>
      <c r="C445" s="172">
        <v>118527</v>
      </c>
      <c r="D445" s="175">
        <v>44174</v>
      </c>
      <c r="E445" s="176">
        <v>57.252699999999997</v>
      </c>
      <c r="F445" s="176">
        <v>0.39910000000000001</v>
      </c>
      <c r="G445" s="176">
        <v>1.1852</v>
      </c>
      <c r="H445" s="176">
        <v>2.6604000000000001</v>
      </c>
      <c r="I445" s="176">
        <v>5.8921000000000001</v>
      </c>
      <c r="J445" s="176">
        <v>9.8560999999999996</v>
      </c>
      <c r="K445" s="176">
        <v>21.882200000000001</v>
      </c>
      <c r="L445" s="176">
        <v>34.781100000000002</v>
      </c>
      <c r="M445" s="176">
        <v>32.421500000000002</v>
      </c>
      <c r="N445" s="176">
        <v>20.918900000000001</v>
      </c>
      <c r="O445" s="176">
        <v>5.8220999999999998</v>
      </c>
      <c r="P445" s="176">
        <v>11.472</v>
      </c>
      <c r="Q445" s="176">
        <v>11.9396</v>
      </c>
      <c r="R445" s="176">
        <v>12.3673</v>
      </c>
      <c r="S445" s="118" t="s">
        <v>1890</v>
      </c>
    </row>
    <row r="446" spans="1:19" x14ac:dyDescent="0.3">
      <c r="A446" s="172" t="s">
        <v>779</v>
      </c>
      <c r="B446" s="172" t="s">
        <v>790</v>
      </c>
      <c r="C446" s="172">
        <v>120749</v>
      </c>
      <c r="D446" s="175">
        <v>44174</v>
      </c>
      <c r="E446" s="176">
        <v>79.390500000000003</v>
      </c>
      <c r="F446" s="176">
        <v>0.73040000000000005</v>
      </c>
      <c r="G446" s="176">
        <v>1.4372</v>
      </c>
      <c r="H446" s="176">
        <v>2.6189</v>
      </c>
      <c r="I446" s="176">
        <v>5.7477</v>
      </c>
      <c r="J446" s="176">
        <v>8.8489000000000004</v>
      </c>
      <c r="K446" s="176">
        <v>15.658799999999999</v>
      </c>
      <c r="L446" s="176">
        <v>28.557200000000002</v>
      </c>
      <c r="M446" s="176">
        <v>29.188600000000001</v>
      </c>
      <c r="N446" s="176">
        <v>17.8187</v>
      </c>
      <c r="O446" s="176">
        <v>7.6559999999999997</v>
      </c>
      <c r="P446" s="176">
        <v>11.7325</v>
      </c>
      <c r="Q446" s="176">
        <v>10.942500000000001</v>
      </c>
      <c r="R446" s="176">
        <v>11.3681</v>
      </c>
      <c r="S446" s="118" t="s">
        <v>1889</v>
      </c>
    </row>
    <row r="447" spans="1:19" x14ac:dyDescent="0.3">
      <c r="A447" s="172" t="s">
        <v>779</v>
      </c>
      <c r="B447" s="172" t="s">
        <v>791</v>
      </c>
      <c r="C447" s="172">
        <v>103026</v>
      </c>
      <c r="D447" s="175">
        <v>44174</v>
      </c>
      <c r="E447" s="176">
        <v>75.623699999999999</v>
      </c>
      <c r="F447" s="176">
        <v>0.72829999999999995</v>
      </c>
      <c r="G447" s="176">
        <v>1.4289000000000001</v>
      </c>
      <c r="H447" s="176">
        <v>2.6074999999999999</v>
      </c>
      <c r="I447" s="176">
        <v>5.7241</v>
      </c>
      <c r="J447" s="176">
        <v>8.7978000000000005</v>
      </c>
      <c r="K447" s="176">
        <v>15.493399999999999</v>
      </c>
      <c r="L447" s="176">
        <v>28.1934</v>
      </c>
      <c r="M447" s="176">
        <v>28.647600000000001</v>
      </c>
      <c r="N447" s="176">
        <v>17.168500000000002</v>
      </c>
      <c r="O447" s="176">
        <v>7.0152999999999999</v>
      </c>
      <c r="P447" s="176">
        <v>11.052300000000001</v>
      </c>
      <c r="Q447" s="176">
        <v>13.8347</v>
      </c>
      <c r="R447" s="176">
        <v>10.728400000000001</v>
      </c>
      <c r="S447" s="118" t="s">
        <v>1889</v>
      </c>
    </row>
    <row r="448" spans="1:19" x14ac:dyDescent="0.3">
      <c r="A448" s="177" t="s">
        <v>27</v>
      </c>
      <c r="B448" s="172"/>
      <c r="C448" s="172"/>
      <c r="D448" s="172"/>
      <c r="E448" s="172"/>
      <c r="F448" s="178">
        <v>0.68270833333333325</v>
      </c>
      <c r="G448" s="178">
        <v>1.4698833333333334</v>
      </c>
      <c r="H448" s="178">
        <v>2.67075</v>
      </c>
      <c r="I448" s="178">
        <v>6.0600416666666659</v>
      </c>
      <c r="J448" s="178">
        <v>9.9089333333333318</v>
      </c>
      <c r="K448" s="178">
        <v>18.040691666666671</v>
      </c>
      <c r="L448" s="178">
        <v>31.334458333333334</v>
      </c>
      <c r="M448" s="178">
        <v>29.259399999999999</v>
      </c>
      <c r="N448" s="178">
        <v>18.575500000000002</v>
      </c>
      <c r="O448" s="178">
        <v>4.1650200000000002</v>
      </c>
      <c r="P448" s="178">
        <v>10.560030000000001</v>
      </c>
      <c r="Q448" s="178">
        <v>12.502999999999998</v>
      </c>
      <c r="R448" s="178">
        <v>10.208819999999999</v>
      </c>
      <c r="S448" s="118"/>
    </row>
    <row r="449" spans="1:19" x14ac:dyDescent="0.3">
      <c r="A449" s="177" t="s">
        <v>408</v>
      </c>
      <c r="B449" s="172"/>
      <c r="C449" s="172"/>
      <c r="D449" s="172"/>
      <c r="E449" s="172"/>
      <c r="F449" s="178">
        <v>0.70665</v>
      </c>
      <c r="G449" s="178">
        <v>1.4533499999999999</v>
      </c>
      <c r="H449" s="178">
        <v>2.6132</v>
      </c>
      <c r="I449" s="178">
        <v>5.6428500000000001</v>
      </c>
      <c r="J449" s="178">
        <v>9.10825</v>
      </c>
      <c r="K449" s="178">
        <v>17.2927</v>
      </c>
      <c r="L449" s="178">
        <v>30.892050000000001</v>
      </c>
      <c r="M449" s="178">
        <v>28.844549999999998</v>
      </c>
      <c r="N449" s="178">
        <v>18.561450000000001</v>
      </c>
      <c r="O449" s="178">
        <v>5.3956999999999997</v>
      </c>
      <c r="P449" s="178">
        <v>10.838799999999999</v>
      </c>
      <c r="Q449" s="178">
        <v>12.22505</v>
      </c>
      <c r="R449" s="178">
        <v>11.048249999999999</v>
      </c>
      <c r="S449" s="118"/>
    </row>
    <row r="450" spans="1:19" x14ac:dyDescent="0.3">
      <c r="A450" s="121"/>
      <c r="B450" s="121"/>
      <c r="C450" s="121"/>
      <c r="D450" s="122"/>
      <c r="E450" s="123"/>
      <c r="F450" s="123"/>
      <c r="G450" s="123"/>
      <c r="H450" s="123"/>
      <c r="I450" s="123"/>
      <c r="J450" s="123"/>
      <c r="K450" s="123"/>
      <c r="L450" s="123"/>
      <c r="M450" s="123"/>
      <c r="N450" s="123"/>
      <c r="O450" s="123"/>
      <c r="P450" s="123"/>
      <c r="Q450" s="123"/>
      <c r="R450" s="123"/>
      <c r="S450" s="118"/>
    </row>
    <row r="451" spans="1:19" x14ac:dyDescent="0.3">
      <c r="A451" s="174" t="s">
        <v>383</v>
      </c>
      <c r="B451" s="174"/>
      <c r="C451" s="174"/>
      <c r="D451" s="174"/>
      <c r="E451" s="174"/>
      <c r="F451" s="174"/>
      <c r="G451" s="174"/>
      <c r="H451" s="174"/>
      <c r="I451" s="174"/>
      <c r="J451" s="174"/>
      <c r="K451" s="174"/>
      <c r="L451" s="174"/>
      <c r="M451" s="174"/>
      <c r="N451" s="174"/>
      <c r="O451" s="174"/>
      <c r="P451" s="174"/>
      <c r="Q451" s="174"/>
      <c r="R451" s="174"/>
      <c r="S451" s="120"/>
    </row>
    <row r="452" spans="1:19" x14ac:dyDescent="0.3">
      <c r="A452" s="172" t="s">
        <v>358</v>
      </c>
      <c r="B452" s="172" t="s">
        <v>53</v>
      </c>
      <c r="C452" s="172">
        <v>119505</v>
      </c>
      <c r="D452" s="175">
        <v>44174</v>
      </c>
      <c r="E452" s="176">
        <v>35.583799999999997</v>
      </c>
      <c r="F452" s="176">
        <v>9.1313999999999993</v>
      </c>
      <c r="G452" s="176">
        <v>3.8588</v>
      </c>
      <c r="H452" s="176">
        <v>8.2335999999999991</v>
      </c>
      <c r="I452" s="176">
        <v>4.3372999999999999</v>
      </c>
      <c r="J452" s="176">
        <v>7.7975000000000003</v>
      </c>
      <c r="K452" s="176">
        <v>8.5325000000000006</v>
      </c>
      <c r="L452" s="176">
        <v>12.317500000000001</v>
      </c>
      <c r="M452" s="176">
        <v>9.3190000000000008</v>
      </c>
      <c r="N452" s="176">
        <v>10.227600000000001</v>
      </c>
      <c r="O452" s="176">
        <v>4.8521999999999998</v>
      </c>
      <c r="P452" s="176">
        <v>6.5334000000000003</v>
      </c>
      <c r="Q452" s="176">
        <v>7.9142999999999999</v>
      </c>
      <c r="R452" s="176">
        <v>5.0350000000000001</v>
      </c>
      <c r="S452" s="118"/>
    </row>
    <row r="453" spans="1:19" x14ac:dyDescent="0.3">
      <c r="A453" s="172" t="s">
        <v>358</v>
      </c>
      <c r="B453" s="172" t="s">
        <v>82</v>
      </c>
      <c r="C453" s="172">
        <v>111848</v>
      </c>
      <c r="D453" s="175">
        <v>44174</v>
      </c>
      <c r="E453" s="176">
        <v>23.558700000000002</v>
      </c>
      <c r="F453" s="176">
        <v>8.5233000000000008</v>
      </c>
      <c r="G453" s="176">
        <v>3.2549999999999999</v>
      </c>
      <c r="H453" s="176">
        <v>7.6026999999999996</v>
      </c>
      <c r="I453" s="176">
        <v>3.7126000000000001</v>
      </c>
      <c r="J453" s="176">
        <v>7.1741000000000001</v>
      </c>
      <c r="K453" s="176">
        <v>7.9027000000000003</v>
      </c>
      <c r="L453" s="176">
        <v>11.6812</v>
      </c>
      <c r="M453" s="176">
        <v>8.6920999999999999</v>
      </c>
      <c r="N453" s="176">
        <v>9.5899000000000001</v>
      </c>
      <c r="O453" s="176">
        <v>4.2659000000000002</v>
      </c>
      <c r="P453" s="176">
        <v>5.9071999999999996</v>
      </c>
      <c r="Q453" s="176">
        <v>7.6128</v>
      </c>
      <c r="R453" s="176">
        <v>4.4245999999999999</v>
      </c>
      <c r="S453" s="118"/>
    </row>
    <row r="454" spans="1:19" x14ac:dyDescent="0.3">
      <c r="A454" s="172" t="s">
        <v>358</v>
      </c>
      <c r="B454" s="172" t="s">
        <v>83</v>
      </c>
      <c r="C454" s="172">
        <v>102767</v>
      </c>
      <c r="D454" s="175">
        <v>44174</v>
      </c>
      <c r="E454" s="176">
        <v>34.060299999999998</v>
      </c>
      <c r="F454" s="176">
        <v>8.4678000000000004</v>
      </c>
      <c r="G454" s="176">
        <v>3.2591999999999999</v>
      </c>
      <c r="H454" s="176">
        <v>7.6196999999999999</v>
      </c>
      <c r="I454" s="176">
        <v>3.7330999999999999</v>
      </c>
      <c r="J454" s="176">
        <v>7.1936</v>
      </c>
      <c r="K454" s="176">
        <v>7.9196999999999997</v>
      </c>
      <c r="L454" s="176">
        <v>11.691599999999999</v>
      </c>
      <c r="M454" s="176">
        <v>8.7050999999999998</v>
      </c>
      <c r="N454" s="176">
        <v>9.6006</v>
      </c>
      <c r="O454" s="176">
        <v>4.2694000000000001</v>
      </c>
      <c r="P454" s="176">
        <v>5.9093</v>
      </c>
      <c r="Q454" s="176">
        <v>7.8531000000000004</v>
      </c>
      <c r="R454" s="176">
        <v>4.4297000000000004</v>
      </c>
      <c r="S454" s="118"/>
    </row>
    <row r="455" spans="1:19" x14ac:dyDescent="0.3">
      <c r="A455" s="172" t="s">
        <v>358</v>
      </c>
      <c r="B455" s="172" t="s">
        <v>54</v>
      </c>
      <c r="C455" s="172">
        <v>147808</v>
      </c>
      <c r="D455" s="175">
        <v>44174</v>
      </c>
      <c r="E455" s="176">
        <v>1.4522999999999999</v>
      </c>
      <c r="F455" s="176">
        <v>0</v>
      </c>
      <c r="G455" s="176">
        <v>0</v>
      </c>
      <c r="H455" s="176">
        <v>0</v>
      </c>
      <c r="I455" s="176">
        <v>0</v>
      </c>
      <c r="J455" s="176">
        <v>0</v>
      </c>
      <c r="K455" s="176">
        <v>0</v>
      </c>
      <c r="L455" s="176">
        <v>0</v>
      </c>
      <c r="M455" s="176">
        <v>-34.415500000000002</v>
      </c>
      <c r="N455" s="176">
        <v>-24.1432</v>
      </c>
      <c r="O455" s="176"/>
      <c r="P455" s="176"/>
      <c r="Q455" s="176">
        <v>-23.113399999999999</v>
      </c>
      <c r="R455" s="176"/>
      <c r="S455" s="118"/>
    </row>
    <row r="456" spans="1:19" x14ac:dyDescent="0.3">
      <c r="A456" s="172" t="s">
        <v>358</v>
      </c>
      <c r="B456" s="172" t="s">
        <v>84</v>
      </c>
      <c r="C456" s="172">
        <v>147807</v>
      </c>
      <c r="D456" s="175">
        <v>44174</v>
      </c>
      <c r="E456" s="176">
        <v>0.96740000000000004</v>
      </c>
      <c r="F456" s="176">
        <v>0</v>
      </c>
      <c r="G456" s="176">
        <v>0</v>
      </c>
      <c r="H456" s="176">
        <v>0</v>
      </c>
      <c r="I456" s="176">
        <v>0</v>
      </c>
      <c r="J456" s="176">
        <v>0</v>
      </c>
      <c r="K456" s="176">
        <v>0</v>
      </c>
      <c r="L456" s="176">
        <v>0</v>
      </c>
      <c r="M456" s="176">
        <v>-34.411499999999997</v>
      </c>
      <c r="N456" s="176">
        <v>-24.142600000000002</v>
      </c>
      <c r="O456" s="176"/>
      <c r="P456" s="176"/>
      <c r="Q456" s="176">
        <v>-23.108699999999999</v>
      </c>
      <c r="R456" s="176"/>
      <c r="S456" s="118"/>
    </row>
    <row r="457" spans="1:19" x14ac:dyDescent="0.3">
      <c r="A457" s="172" t="s">
        <v>358</v>
      </c>
      <c r="B457" s="172" t="s">
        <v>85</v>
      </c>
      <c r="C457" s="172">
        <v>147804</v>
      </c>
      <c r="D457" s="175">
        <v>44174</v>
      </c>
      <c r="E457" s="176">
        <v>1.3985000000000001</v>
      </c>
      <c r="F457" s="176">
        <v>0</v>
      </c>
      <c r="G457" s="176">
        <v>0</v>
      </c>
      <c r="H457" s="176">
        <v>0</v>
      </c>
      <c r="I457" s="176">
        <v>0</v>
      </c>
      <c r="J457" s="176">
        <v>0</v>
      </c>
      <c r="K457" s="176">
        <v>0</v>
      </c>
      <c r="L457" s="176">
        <v>0</v>
      </c>
      <c r="M457" s="176">
        <v>-34.412100000000002</v>
      </c>
      <c r="N457" s="176">
        <v>-24.142600000000002</v>
      </c>
      <c r="O457" s="176"/>
      <c r="P457" s="176"/>
      <c r="Q457" s="176">
        <v>-23.110700000000001</v>
      </c>
      <c r="R457" s="176"/>
      <c r="S457" s="118"/>
    </row>
    <row r="458" spans="1:19" x14ac:dyDescent="0.3">
      <c r="A458" s="172" t="s">
        <v>358</v>
      </c>
      <c r="B458" s="172" t="s">
        <v>55</v>
      </c>
      <c r="C458" s="172">
        <v>120451</v>
      </c>
      <c r="D458" s="175">
        <v>44174</v>
      </c>
      <c r="E458" s="176">
        <v>24.802700000000002</v>
      </c>
      <c r="F458" s="176">
        <v>-6.4740000000000002</v>
      </c>
      <c r="G458" s="176">
        <v>-7.0274999999999999</v>
      </c>
      <c r="H458" s="176">
        <v>-2.1000000000000001E-2</v>
      </c>
      <c r="I458" s="176">
        <v>1.7565999999999999</v>
      </c>
      <c r="J458" s="176">
        <v>2.9060000000000001</v>
      </c>
      <c r="K458" s="176">
        <v>9.1637000000000004</v>
      </c>
      <c r="L458" s="176">
        <v>10.354799999999999</v>
      </c>
      <c r="M458" s="176">
        <v>9.6655999999999995</v>
      </c>
      <c r="N458" s="176">
        <v>13.492599999999999</v>
      </c>
      <c r="O458" s="176">
        <v>10.298999999999999</v>
      </c>
      <c r="P458" s="176">
        <v>10.0145</v>
      </c>
      <c r="Q458" s="176">
        <v>9.9764999999999997</v>
      </c>
      <c r="R458" s="176">
        <v>12.573700000000001</v>
      </c>
      <c r="S458" s="118"/>
    </row>
    <row r="459" spans="1:19" x14ac:dyDescent="0.3">
      <c r="A459" s="172" t="s">
        <v>358</v>
      </c>
      <c r="B459" s="172" t="s">
        <v>86</v>
      </c>
      <c r="C459" s="172">
        <v>115068</v>
      </c>
      <c r="D459" s="175">
        <v>44174</v>
      </c>
      <c r="E459" s="176">
        <v>22.9557</v>
      </c>
      <c r="F459" s="176">
        <v>-6.9946999999999999</v>
      </c>
      <c r="G459" s="176">
        <v>-7.4337</v>
      </c>
      <c r="H459" s="176">
        <v>-0.45429999999999998</v>
      </c>
      <c r="I459" s="176">
        <v>1.3294999999999999</v>
      </c>
      <c r="J459" s="176">
        <v>2.4855</v>
      </c>
      <c r="K459" s="176">
        <v>8.7338000000000005</v>
      </c>
      <c r="L459" s="176">
        <v>9.9187999999999992</v>
      </c>
      <c r="M459" s="176">
        <v>9.2157</v>
      </c>
      <c r="N459" s="176">
        <v>13.0176</v>
      </c>
      <c r="O459" s="176">
        <v>9.5457000000000001</v>
      </c>
      <c r="P459" s="176">
        <v>9.1597000000000008</v>
      </c>
      <c r="Q459" s="176">
        <v>9.0149000000000008</v>
      </c>
      <c r="R459" s="176">
        <v>11.909800000000001</v>
      </c>
      <c r="S459" s="118"/>
    </row>
    <row r="460" spans="1:19" x14ac:dyDescent="0.3">
      <c r="A460" s="172" t="s">
        <v>358</v>
      </c>
      <c r="B460" s="172" t="s">
        <v>87</v>
      </c>
      <c r="C460" s="172">
        <v>117631</v>
      </c>
      <c r="D460" s="175">
        <v>44174</v>
      </c>
      <c r="E460" s="176">
        <v>17.860800000000001</v>
      </c>
      <c r="F460" s="176">
        <v>20.447299999999998</v>
      </c>
      <c r="G460" s="176">
        <v>-5.1462000000000003</v>
      </c>
      <c r="H460" s="176">
        <v>9.8569999999999993</v>
      </c>
      <c r="I460" s="176">
        <v>1.9136</v>
      </c>
      <c r="J460" s="176">
        <v>6.8090000000000002</v>
      </c>
      <c r="K460" s="176">
        <v>9.2309000000000001</v>
      </c>
      <c r="L460" s="176">
        <v>6.1055000000000001</v>
      </c>
      <c r="M460" s="176">
        <v>5.3037999999999998</v>
      </c>
      <c r="N460" s="176">
        <v>8.1318999999999999</v>
      </c>
      <c r="O460" s="176">
        <v>3.2328000000000001</v>
      </c>
      <c r="P460" s="176">
        <v>5.6212</v>
      </c>
      <c r="Q460" s="176">
        <v>7.1058000000000003</v>
      </c>
      <c r="R460" s="176">
        <v>1.9403999999999999</v>
      </c>
      <c r="S460" s="118" t="s">
        <v>1873</v>
      </c>
    </row>
    <row r="461" spans="1:19" x14ac:dyDescent="0.3">
      <c r="A461" s="172" t="s">
        <v>358</v>
      </c>
      <c r="B461" s="172" t="s">
        <v>56</v>
      </c>
      <c r="C461" s="172">
        <v>119337</v>
      </c>
      <c r="D461" s="175">
        <v>44174</v>
      </c>
      <c r="E461" s="176">
        <v>18.8507</v>
      </c>
      <c r="F461" s="176">
        <v>20.729800000000001</v>
      </c>
      <c r="G461" s="176">
        <v>-4.8375000000000004</v>
      </c>
      <c r="H461" s="176">
        <v>10.1991</v>
      </c>
      <c r="I461" s="176">
        <v>2.2425000000000002</v>
      </c>
      <c r="J461" s="176">
        <v>7.1413000000000002</v>
      </c>
      <c r="K461" s="176">
        <v>9.5680999999999994</v>
      </c>
      <c r="L461" s="176">
        <v>6.4398</v>
      </c>
      <c r="M461" s="176">
        <v>5.6524000000000001</v>
      </c>
      <c r="N461" s="176">
        <v>8.4955999999999996</v>
      </c>
      <c r="O461" s="176">
        <v>3.6852999999999998</v>
      </c>
      <c r="P461" s="176">
        <v>6.1738999999999997</v>
      </c>
      <c r="Q461" s="176">
        <v>7.6067</v>
      </c>
      <c r="R461" s="176">
        <v>2.3414000000000001</v>
      </c>
      <c r="S461" s="118" t="s">
        <v>1873</v>
      </c>
    </row>
    <row r="462" spans="1:19" x14ac:dyDescent="0.3">
      <c r="A462" s="172" t="s">
        <v>358</v>
      </c>
      <c r="B462" s="172" t="s">
        <v>88</v>
      </c>
      <c r="C462" s="172">
        <v>117957</v>
      </c>
      <c r="D462" s="175">
        <v>44174</v>
      </c>
      <c r="E462" s="176">
        <v>36.208300000000001</v>
      </c>
      <c r="F462" s="176">
        <v>64.528700000000001</v>
      </c>
      <c r="G462" s="176">
        <v>-1.6125</v>
      </c>
      <c r="H462" s="176">
        <v>10.085599999999999</v>
      </c>
      <c r="I462" s="176">
        <v>3.6267999999999998</v>
      </c>
      <c r="J462" s="176">
        <v>5.2713999999999999</v>
      </c>
      <c r="K462" s="176">
        <v>9.4262999999999995</v>
      </c>
      <c r="L462" s="176">
        <v>5.0510000000000002</v>
      </c>
      <c r="M462" s="176">
        <v>6.5918999999999999</v>
      </c>
      <c r="N462" s="176">
        <v>9.7513000000000005</v>
      </c>
      <c r="O462" s="176">
        <v>6.9795999999999996</v>
      </c>
      <c r="P462" s="176">
        <v>7.7454000000000001</v>
      </c>
      <c r="Q462" s="176">
        <v>8.2548999999999992</v>
      </c>
      <c r="R462" s="176">
        <v>8.7484000000000002</v>
      </c>
      <c r="S462" s="118"/>
    </row>
    <row r="463" spans="1:19" x14ac:dyDescent="0.3">
      <c r="A463" s="172" t="s">
        <v>358</v>
      </c>
      <c r="B463" s="172" t="s">
        <v>57</v>
      </c>
      <c r="C463" s="172">
        <v>119992</v>
      </c>
      <c r="D463" s="175">
        <v>44174</v>
      </c>
      <c r="E463" s="176">
        <v>38.425800000000002</v>
      </c>
      <c r="F463" s="176">
        <v>65.755099999999999</v>
      </c>
      <c r="G463" s="176">
        <v>-0.45590000000000003</v>
      </c>
      <c r="H463" s="176">
        <v>11.2464</v>
      </c>
      <c r="I463" s="176">
        <v>4.7853000000000003</v>
      </c>
      <c r="J463" s="176">
        <v>6.4329000000000001</v>
      </c>
      <c r="K463" s="176">
        <v>10.601699999999999</v>
      </c>
      <c r="L463" s="176">
        <v>6.1665999999999999</v>
      </c>
      <c r="M463" s="176">
        <v>7.6212</v>
      </c>
      <c r="N463" s="176">
        <v>10.6999</v>
      </c>
      <c r="O463" s="176">
        <v>8.0113000000000003</v>
      </c>
      <c r="P463" s="176">
        <v>8.7144999999999992</v>
      </c>
      <c r="Q463" s="176">
        <v>9.1376000000000008</v>
      </c>
      <c r="R463" s="176">
        <v>9.8019999999999996</v>
      </c>
      <c r="S463" s="118"/>
    </row>
    <row r="464" spans="1:19" x14ac:dyDescent="0.3">
      <c r="A464" s="172" t="s">
        <v>358</v>
      </c>
      <c r="B464" s="172" t="s">
        <v>404</v>
      </c>
      <c r="C464" s="172">
        <v>113526</v>
      </c>
      <c r="D464" s="175">
        <v>44174</v>
      </c>
      <c r="E464" s="176">
        <v>25.223299999999998</v>
      </c>
      <c r="F464" s="176">
        <v>65.234700000000004</v>
      </c>
      <c r="G464" s="176">
        <v>-0.95489999999999997</v>
      </c>
      <c r="H464" s="176">
        <v>10.751099999999999</v>
      </c>
      <c r="I464" s="176">
        <v>4.2759</v>
      </c>
      <c r="J464" s="176">
        <v>5.9181999999999997</v>
      </c>
      <c r="K464" s="176">
        <v>10.085900000000001</v>
      </c>
      <c r="L464" s="176">
        <v>5.6230000000000002</v>
      </c>
      <c r="M464" s="176">
        <v>7.0541</v>
      </c>
      <c r="N464" s="176">
        <v>10.1143</v>
      </c>
      <c r="O464" s="176">
        <v>7.53</v>
      </c>
      <c r="P464" s="176">
        <v>8.2837999999999994</v>
      </c>
      <c r="Q464" s="176">
        <v>8.1364999999999998</v>
      </c>
      <c r="R464" s="176">
        <v>9.2893000000000008</v>
      </c>
      <c r="S464" s="118"/>
    </row>
    <row r="465" spans="1:19" x14ac:dyDescent="0.3">
      <c r="A465" s="172" t="s">
        <v>358</v>
      </c>
      <c r="B465" s="172" t="s">
        <v>58</v>
      </c>
      <c r="C465" s="172">
        <v>118284</v>
      </c>
      <c r="D465" s="175">
        <v>44174</v>
      </c>
      <c r="E465" s="176">
        <v>25.183299999999999</v>
      </c>
      <c r="F465" s="176">
        <v>36.415599999999998</v>
      </c>
      <c r="G465" s="176">
        <v>0.28989999999999999</v>
      </c>
      <c r="H465" s="176">
        <v>8.4406999999999996</v>
      </c>
      <c r="I465" s="176">
        <v>1.6781999999999999</v>
      </c>
      <c r="J465" s="176">
        <v>6.3278999999999996</v>
      </c>
      <c r="K465" s="176">
        <v>8.7126000000000001</v>
      </c>
      <c r="L465" s="176">
        <v>6.3895</v>
      </c>
      <c r="M465" s="176">
        <v>8.1750000000000007</v>
      </c>
      <c r="N465" s="176">
        <v>10.7166</v>
      </c>
      <c r="O465" s="176">
        <v>7.9821999999999997</v>
      </c>
      <c r="P465" s="176">
        <v>8.8653999999999993</v>
      </c>
      <c r="Q465" s="176">
        <v>9.1486999999999998</v>
      </c>
      <c r="R465" s="176">
        <v>10.093</v>
      </c>
      <c r="S465" s="118" t="s">
        <v>1873</v>
      </c>
    </row>
    <row r="466" spans="1:19" x14ac:dyDescent="0.3">
      <c r="A466" s="172" t="s">
        <v>358</v>
      </c>
      <c r="B466" s="172" t="s">
        <v>89</v>
      </c>
      <c r="C466" s="172">
        <v>111962</v>
      </c>
      <c r="D466" s="175">
        <v>44174</v>
      </c>
      <c r="E466" s="176">
        <v>23.983000000000001</v>
      </c>
      <c r="F466" s="176">
        <v>35.647500000000001</v>
      </c>
      <c r="G466" s="176">
        <v>-0.60870000000000002</v>
      </c>
      <c r="H466" s="176">
        <v>7.5335000000000001</v>
      </c>
      <c r="I466" s="176">
        <v>0.76119999999999999</v>
      </c>
      <c r="J466" s="176">
        <v>5.4115000000000002</v>
      </c>
      <c r="K466" s="176">
        <v>7.8209999999999997</v>
      </c>
      <c r="L466" s="176">
        <v>5.5035999999999996</v>
      </c>
      <c r="M466" s="176">
        <v>7.3011999999999997</v>
      </c>
      <c r="N466" s="176">
        <v>9.8019999999999996</v>
      </c>
      <c r="O466" s="176">
        <v>7.1327999999999996</v>
      </c>
      <c r="P466" s="176">
        <v>8.0699000000000005</v>
      </c>
      <c r="Q466" s="176">
        <v>7.8750999999999998</v>
      </c>
      <c r="R466" s="176">
        <v>9.1819000000000006</v>
      </c>
      <c r="S466" s="118" t="s">
        <v>1873</v>
      </c>
    </row>
    <row r="467" spans="1:19" x14ac:dyDescent="0.3">
      <c r="A467" s="172" t="s">
        <v>358</v>
      </c>
      <c r="B467" s="172" t="s">
        <v>59</v>
      </c>
      <c r="C467" s="172">
        <v>119239</v>
      </c>
      <c r="D467" s="175">
        <v>44174</v>
      </c>
      <c r="E467" s="176">
        <v>2717.2772</v>
      </c>
      <c r="F467" s="176">
        <v>55.393900000000002</v>
      </c>
      <c r="G467" s="176">
        <v>-2.2854999999999999</v>
      </c>
      <c r="H467" s="176">
        <v>12.6364</v>
      </c>
      <c r="I467" s="176">
        <v>4.0720999999999998</v>
      </c>
      <c r="J467" s="176">
        <v>6.4371999999999998</v>
      </c>
      <c r="K467" s="176">
        <v>11.3665</v>
      </c>
      <c r="L467" s="176">
        <v>7.4387999999999996</v>
      </c>
      <c r="M467" s="176">
        <v>9.5106999999999999</v>
      </c>
      <c r="N467" s="176">
        <v>14.264799999999999</v>
      </c>
      <c r="O467" s="176">
        <v>9.8214000000000006</v>
      </c>
      <c r="P467" s="176">
        <v>9.2248999999999999</v>
      </c>
      <c r="Q467" s="176">
        <v>9.3684999999999992</v>
      </c>
      <c r="R467" s="176">
        <v>12.3567</v>
      </c>
      <c r="S467" s="118" t="s">
        <v>1873</v>
      </c>
    </row>
    <row r="468" spans="1:19" x14ac:dyDescent="0.3">
      <c r="A468" s="172" t="s">
        <v>358</v>
      </c>
      <c r="B468" s="172" t="s">
        <v>90</v>
      </c>
      <c r="C468" s="172">
        <v>105669</v>
      </c>
      <c r="D468" s="175">
        <v>44174</v>
      </c>
      <c r="E468" s="176">
        <v>2626.3213999999998</v>
      </c>
      <c r="F468" s="176">
        <v>54.7224</v>
      </c>
      <c r="G468" s="176">
        <v>-2.9554</v>
      </c>
      <c r="H468" s="176">
        <v>11.9648</v>
      </c>
      <c r="I468" s="176">
        <v>3.4009999999999998</v>
      </c>
      <c r="J468" s="176">
        <v>5.7637999999999998</v>
      </c>
      <c r="K468" s="176">
        <v>10.6973</v>
      </c>
      <c r="L468" s="176">
        <v>6.7858000000000001</v>
      </c>
      <c r="M468" s="176">
        <v>8.8375000000000004</v>
      </c>
      <c r="N468" s="176">
        <v>13.530799999999999</v>
      </c>
      <c r="O468" s="176">
        <v>9.2228999999999992</v>
      </c>
      <c r="P468" s="176">
        <v>8.7149999999999999</v>
      </c>
      <c r="Q468" s="176">
        <v>7.3594999999999997</v>
      </c>
      <c r="R468" s="176">
        <v>11.653499999999999</v>
      </c>
      <c r="S468" s="118" t="s">
        <v>1873</v>
      </c>
    </row>
    <row r="469" spans="1:19" x14ac:dyDescent="0.3">
      <c r="A469" s="172" t="s">
        <v>358</v>
      </c>
      <c r="B469" s="172" t="s">
        <v>92</v>
      </c>
      <c r="C469" s="172">
        <v>100499</v>
      </c>
      <c r="D469" s="175">
        <v>44174</v>
      </c>
      <c r="E469" s="176">
        <v>67.4482</v>
      </c>
      <c r="F469" s="176">
        <v>76.843199999999996</v>
      </c>
      <c r="G469" s="176">
        <v>26.5152</v>
      </c>
      <c r="H469" s="176">
        <v>23.514399999999998</v>
      </c>
      <c r="I469" s="176">
        <v>17.334900000000001</v>
      </c>
      <c r="J469" s="176">
        <v>18.812000000000001</v>
      </c>
      <c r="K469" s="176">
        <v>17.301600000000001</v>
      </c>
      <c r="L469" s="176">
        <v>4.8171999999999997</v>
      </c>
      <c r="M469" s="176">
        <v>1.3327</v>
      </c>
      <c r="N469" s="176">
        <v>-2.3397000000000001</v>
      </c>
      <c r="O469" s="176">
        <v>3.8717000000000001</v>
      </c>
      <c r="P469" s="176">
        <v>6.1085000000000003</v>
      </c>
      <c r="Q469" s="176">
        <v>8.3574999999999999</v>
      </c>
      <c r="R469" s="176">
        <v>2.4354</v>
      </c>
      <c r="S469" s="118"/>
    </row>
    <row r="470" spans="1:19" x14ac:dyDescent="0.3">
      <c r="A470" s="172" t="s">
        <v>358</v>
      </c>
      <c r="B470" s="172" t="s">
        <v>61</v>
      </c>
      <c r="C470" s="172">
        <v>118495</v>
      </c>
      <c r="D470" s="175">
        <v>44174</v>
      </c>
      <c r="E470" s="176">
        <v>71.953999999999994</v>
      </c>
      <c r="F470" s="176">
        <v>77.675600000000003</v>
      </c>
      <c r="G470" s="176">
        <v>27.321899999999999</v>
      </c>
      <c r="H470" s="176">
        <v>24.324100000000001</v>
      </c>
      <c r="I470" s="176">
        <v>18.140599999999999</v>
      </c>
      <c r="J470" s="176">
        <v>19.6249</v>
      </c>
      <c r="K470" s="176">
        <v>18.136500000000002</v>
      </c>
      <c r="L470" s="176">
        <v>5.6382000000000003</v>
      </c>
      <c r="M470" s="176">
        <v>2.1522999999999999</v>
      </c>
      <c r="N470" s="176">
        <v>-1.5330999999999999</v>
      </c>
      <c r="O470" s="176">
        <v>4.7919</v>
      </c>
      <c r="P470" s="176">
        <v>7.05</v>
      </c>
      <c r="Q470" s="176">
        <v>8.0244999999999997</v>
      </c>
      <c r="R470" s="176">
        <v>3.3207</v>
      </c>
      <c r="S470" s="118"/>
    </row>
    <row r="471" spans="1:19" x14ac:dyDescent="0.3">
      <c r="A471" s="172" t="s">
        <v>358</v>
      </c>
      <c r="B471" s="172" t="s">
        <v>365</v>
      </c>
      <c r="C471" s="172">
        <v>147981</v>
      </c>
      <c r="D471" s="175"/>
      <c r="E471" s="176"/>
      <c r="F471" s="176"/>
      <c r="G471" s="176"/>
      <c r="H471" s="176"/>
      <c r="I471" s="176"/>
      <c r="J471" s="176"/>
      <c r="K471" s="176"/>
      <c r="L471" s="176"/>
      <c r="M471" s="176"/>
      <c r="N471" s="176"/>
      <c r="O471" s="176"/>
      <c r="P471" s="176"/>
      <c r="Q471" s="176"/>
      <c r="R471" s="176"/>
      <c r="S471" s="118"/>
    </row>
    <row r="472" spans="1:19" x14ac:dyDescent="0.3">
      <c r="A472" s="172" t="s">
        <v>358</v>
      </c>
      <c r="B472" s="172" t="s">
        <v>361</v>
      </c>
      <c r="C472" s="172">
        <v>147982</v>
      </c>
      <c r="D472" s="175"/>
      <c r="E472" s="176"/>
      <c r="F472" s="176"/>
      <c r="G472" s="176"/>
      <c r="H472" s="176"/>
      <c r="I472" s="176"/>
      <c r="J472" s="176"/>
      <c r="K472" s="176"/>
      <c r="L472" s="176"/>
      <c r="M472" s="176"/>
      <c r="N472" s="176"/>
      <c r="O472" s="176"/>
      <c r="P472" s="176"/>
      <c r="Q472" s="176"/>
      <c r="R472" s="176"/>
      <c r="S472" s="118" t="s">
        <v>1873</v>
      </c>
    </row>
    <row r="473" spans="1:19" x14ac:dyDescent="0.3">
      <c r="A473" s="172" t="s">
        <v>358</v>
      </c>
      <c r="B473" s="172" t="s">
        <v>366</v>
      </c>
      <c r="C473" s="172">
        <v>147987</v>
      </c>
      <c r="D473" s="175"/>
      <c r="E473" s="176"/>
      <c r="F473" s="176"/>
      <c r="G473" s="176"/>
      <c r="H473" s="176"/>
      <c r="I473" s="176"/>
      <c r="J473" s="176"/>
      <c r="K473" s="176"/>
      <c r="L473" s="176"/>
      <c r="M473" s="176"/>
      <c r="N473" s="176"/>
      <c r="O473" s="176"/>
      <c r="P473" s="176"/>
      <c r="Q473" s="176"/>
      <c r="R473" s="176"/>
      <c r="S473" s="118" t="s">
        <v>1873</v>
      </c>
    </row>
    <row r="474" spans="1:19" x14ac:dyDescent="0.3">
      <c r="A474" s="172" t="s">
        <v>358</v>
      </c>
      <c r="B474" s="172" t="s">
        <v>362</v>
      </c>
      <c r="C474" s="172">
        <v>147988</v>
      </c>
      <c r="D474" s="175"/>
      <c r="E474" s="176"/>
      <c r="F474" s="176"/>
      <c r="G474" s="176"/>
      <c r="H474" s="176"/>
      <c r="I474" s="176"/>
      <c r="J474" s="176"/>
      <c r="K474" s="176"/>
      <c r="L474" s="176"/>
      <c r="M474" s="176"/>
      <c r="N474" s="176"/>
      <c r="O474" s="176"/>
      <c r="P474" s="176"/>
      <c r="Q474" s="176"/>
      <c r="R474" s="176"/>
      <c r="S474" s="118" t="s">
        <v>1873</v>
      </c>
    </row>
    <row r="475" spans="1:19" x14ac:dyDescent="0.3">
      <c r="A475" s="172" t="s">
        <v>358</v>
      </c>
      <c r="B475" s="172" t="s">
        <v>405</v>
      </c>
      <c r="C475" s="172">
        <v>148307</v>
      </c>
      <c r="D475" s="175"/>
      <c r="E475" s="176"/>
      <c r="F475" s="176"/>
      <c r="G475" s="176"/>
      <c r="H475" s="176"/>
      <c r="I475" s="176"/>
      <c r="J475" s="176"/>
      <c r="K475" s="176"/>
      <c r="L475" s="176"/>
      <c r="M475" s="176"/>
      <c r="N475" s="176"/>
      <c r="O475" s="176"/>
      <c r="P475" s="176"/>
      <c r="Q475" s="176"/>
      <c r="R475" s="176"/>
      <c r="S475" s="118" t="s">
        <v>1873</v>
      </c>
    </row>
    <row r="476" spans="1:19" x14ac:dyDescent="0.3">
      <c r="A476" s="172" t="s">
        <v>358</v>
      </c>
      <c r="B476" s="172" t="s">
        <v>406</v>
      </c>
      <c r="C476" s="172">
        <v>148308</v>
      </c>
      <c r="D476" s="175"/>
      <c r="E476" s="176"/>
      <c r="F476" s="176"/>
      <c r="G476" s="176"/>
      <c r="H476" s="176"/>
      <c r="I476" s="176"/>
      <c r="J476" s="176"/>
      <c r="K476" s="176"/>
      <c r="L476" s="176"/>
      <c r="M476" s="176"/>
      <c r="N476" s="176"/>
      <c r="O476" s="176"/>
      <c r="P476" s="176"/>
      <c r="Q476" s="176"/>
      <c r="R476" s="176"/>
      <c r="S476" s="118" t="s">
        <v>1873</v>
      </c>
    </row>
    <row r="477" spans="1:19" x14ac:dyDescent="0.3">
      <c r="A477" s="172" t="s">
        <v>358</v>
      </c>
      <c r="B477" s="172" t="s">
        <v>93</v>
      </c>
      <c r="C477" s="172">
        <v>101872</v>
      </c>
      <c r="D477" s="175">
        <v>44174</v>
      </c>
      <c r="E477" s="176">
        <v>67.884</v>
      </c>
      <c r="F477" s="176">
        <v>29.273399999999999</v>
      </c>
      <c r="G477" s="176">
        <v>8.3112999999999992</v>
      </c>
      <c r="H477" s="176">
        <v>11.4701</v>
      </c>
      <c r="I477" s="176">
        <v>5.1295999999999999</v>
      </c>
      <c r="J477" s="176">
        <v>7.6978</v>
      </c>
      <c r="K477" s="176">
        <v>8.9253999999999998</v>
      </c>
      <c r="L477" s="176">
        <v>9.1628000000000007</v>
      </c>
      <c r="M477" s="176">
        <v>8.3902999999999999</v>
      </c>
      <c r="N477" s="176">
        <v>8.9967000000000006</v>
      </c>
      <c r="O477" s="176">
        <v>4.9667000000000003</v>
      </c>
      <c r="P477" s="176">
        <v>6.5327999999999999</v>
      </c>
      <c r="Q477" s="176">
        <v>8.4414999999999996</v>
      </c>
      <c r="R477" s="176">
        <v>6.1276999999999999</v>
      </c>
      <c r="S477" s="118" t="s">
        <v>1873</v>
      </c>
    </row>
    <row r="478" spans="1:19" x14ac:dyDescent="0.3">
      <c r="A478" s="172" t="s">
        <v>358</v>
      </c>
      <c r="B478" s="172" t="s">
        <v>62</v>
      </c>
      <c r="C478" s="172">
        <v>119075</v>
      </c>
      <c r="D478" s="175">
        <v>44174</v>
      </c>
      <c r="E478" s="176">
        <v>71.962699999999998</v>
      </c>
      <c r="F478" s="176">
        <v>29.848199999999999</v>
      </c>
      <c r="G478" s="176">
        <v>8.9377999999999993</v>
      </c>
      <c r="H478" s="176">
        <v>12.0923</v>
      </c>
      <c r="I478" s="176">
        <v>5.7586000000000004</v>
      </c>
      <c r="J478" s="176">
        <v>8.3308999999999997</v>
      </c>
      <c r="K478" s="176">
        <v>9.5589999999999993</v>
      </c>
      <c r="L478" s="176">
        <v>9.7958999999999996</v>
      </c>
      <c r="M478" s="176">
        <v>9.1179000000000006</v>
      </c>
      <c r="N478" s="176">
        <v>9.8249999999999993</v>
      </c>
      <c r="O478" s="176">
        <v>5.6566000000000001</v>
      </c>
      <c r="P478" s="176">
        <v>7.2556000000000003</v>
      </c>
      <c r="Q478" s="176">
        <v>8.2036999999999995</v>
      </c>
      <c r="R478" s="176">
        <v>6.8487999999999998</v>
      </c>
      <c r="S478" s="118" t="s">
        <v>1873</v>
      </c>
    </row>
    <row r="479" spans="1:19" x14ac:dyDescent="0.3">
      <c r="A479" s="172" t="s">
        <v>358</v>
      </c>
      <c r="B479" s="172" t="s">
        <v>94</v>
      </c>
      <c r="C479" s="172"/>
      <c r="D479" s="175">
        <v>44174</v>
      </c>
      <c r="E479" s="176">
        <v>67.884</v>
      </c>
      <c r="F479" s="176">
        <v>29.273399999999999</v>
      </c>
      <c r="G479" s="176">
        <v>8.3112999999999992</v>
      </c>
      <c r="H479" s="176">
        <v>11.4701</v>
      </c>
      <c r="I479" s="176">
        <v>5.1295999999999999</v>
      </c>
      <c r="J479" s="176">
        <v>7.6978</v>
      </c>
      <c r="K479" s="176">
        <v>8.9253999999999998</v>
      </c>
      <c r="L479" s="176">
        <v>9.1628000000000007</v>
      </c>
      <c r="M479" s="176">
        <v>8.3902999999999999</v>
      </c>
      <c r="N479" s="176">
        <v>8.9967000000000006</v>
      </c>
      <c r="O479" s="176">
        <v>4.9667000000000003</v>
      </c>
      <c r="P479" s="176">
        <v>6.5327999999999999</v>
      </c>
      <c r="Q479" s="176">
        <v>8.4414999999999996</v>
      </c>
      <c r="R479" s="176">
        <v>6.1276999999999999</v>
      </c>
      <c r="S479" s="118" t="s">
        <v>1873</v>
      </c>
    </row>
    <row r="480" spans="1:19" x14ac:dyDescent="0.3">
      <c r="A480" s="172" t="s">
        <v>358</v>
      </c>
      <c r="B480" s="172" t="s">
        <v>95</v>
      </c>
      <c r="C480" s="172"/>
      <c r="D480" s="175">
        <v>44174</v>
      </c>
      <c r="E480" s="176">
        <v>67.884</v>
      </c>
      <c r="F480" s="176">
        <v>29.273399999999999</v>
      </c>
      <c r="G480" s="176">
        <v>8.3112999999999992</v>
      </c>
      <c r="H480" s="176">
        <v>11.4701</v>
      </c>
      <c r="I480" s="176">
        <v>5.1295999999999999</v>
      </c>
      <c r="J480" s="176">
        <v>7.6978</v>
      </c>
      <c r="K480" s="176">
        <v>8.9253999999999998</v>
      </c>
      <c r="L480" s="176">
        <v>9.1628000000000007</v>
      </c>
      <c r="M480" s="176">
        <v>8.3902999999999999</v>
      </c>
      <c r="N480" s="176">
        <v>8.9967000000000006</v>
      </c>
      <c r="O480" s="176">
        <v>4.9667000000000003</v>
      </c>
      <c r="P480" s="176">
        <v>6.5327999999999999</v>
      </c>
      <c r="Q480" s="176">
        <v>8.4414999999999996</v>
      </c>
      <c r="R480" s="176">
        <v>6.1276999999999999</v>
      </c>
      <c r="S480" s="118"/>
    </row>
    <row r="481" spans="1:19" x14ac:dyDescent="0.3">
      <c r="A481" s="172" t="s">
        <v>358</v>
      </c>
      <c r="B481" s="172" t="s">
        <v>96</v>
      </c>
      <c r="C481" s="172">
        <v>106737</v>
      </c>
      <c r="D481" s="175">
        <v>44174</v>
      </c>
      <c r="E481" s="176">
        <v>28.2944</v>
      </c>
      <c r="F481" s="176">
        <v>21.297599999999999</v>
      </c>
      <c r="G481" s="176">
        <v>-7.2427000000000001</v>
      </c>
      <c r="H481" s="176">
        <v>6.3472</v>
      </c>
      <c r="I481" s="176">
        <v>2.3424999999999998</v>
      </c>
      <c r="J481" s="176">
        <v>5.7243000000000004</v>
      </c>
      <c r="K481" s="176">
        <v>10.002000000000001</v>
      </c>
      <c r="L481" s="176">
        <v>6.6603000000000003</v>
      </c>
      <c r="M481" s="176">
        <v>6.1840000000000002</v>
      </c>
      <c r="N481" s="176">
        <v>9.0313999999999997</v>
      </c>
      <c r="O481" s="176">
        <v>7.4509999999999996</v>
      </c>
      <c r="P481" s="176">
        <v>7.3144</v>
      </c>
      <c r="Q481" s="176">
        <v>8.2051999999999996</v>
      </c>
      <c r="R481" s="176">
        <v>9.6123999999999992</v>
      </c>
      <c r="S481" s="118"/>
    </row>
    <row r="482" spans="1:19" x14ac:dyDescent="0.3">
      <c r="A482" s="172" t="s">
        <v>358</v>
      </c>
      <c r="B482" s="172" t="s">
        <v>63</v>
      </c>
      <c r="C482" s="172">
        <v>120048</v>
      </c>
      <c r="D482" s="175">
        <v>44174</v>
      </c>
      <c r="E482" s="176">
        <v>30.065300000000001</v>
      </c>
      <c r="F482" s="176">
        <v>21.987100000000002</v>
      </c>
      <c r="G482" s="176">
        <v>-6.4528999999999996</v>
      </c>
      <c r="H482" s="176">
        <v>7.1378000000000004</v>
      </c>
      <c r="I482" s="176">
        <v>3.1255000000000002</v>
      </c>
      <c r="J482" s="176">
        <v>6.5134999999999996</v>
      </c>
      <c r="K482" s="176">
        <v>10.806900000000001</v>
      </c>
      <c r="L482" s="176">
        <v>7.4695</v>
      </c>
      <c r="M482" s="176">
        <v>7.0053999999999998</v>
      </c>
      <c r="N482" s="176">
        <v>9.8876000000000008</v>
      </c>
      <c r="O482" s="176">
        <v>8.2741000000000007</v>
      </c>
      <c r="P482" s="176">
        <v>8.1283999999999992</v>
      </c>
      <c r="Q482" s="176">
        <v>8.2079000000000004</v>
      </c>
      <c r="R482" s="176">
        <v>10.46</v>
      </c>
      <c r="S482" s="118"/>
    </row>
    <row r="483" spans="1:19" x14ac:dyDescent="0.3">
      <c r="A483" s="172" t="s">
        <v>358</v>
      </c>
      <c r="B483" s="172" t="s">
        <v>407</v>
      </c>
      <c r="C483" s="172">
        <v>106736</v>
      </c>
      <c r="D483" s="175">
        <v>44174</v>
      </c>
      <c r="E483" s="176">
        <v>27.242599999999999</v>
      </c>
      <c r="F483" s="176">
        <v>21.0472</v>
      </c>
      <c r="G483" s="176">
        <v>-7.4684999999999997</v>
      </c>
      <c r="H483" s="176">
        <v>6.1128999999999998</v>
      </c>
      <c r="I483" s="176">
        <v>2.0975000000000001</v>
      </c>
      <c r="J483" s="176">
        <v>5.4775999999999998</v>
      </c>
      <c r="K483" s="176">
        <v>9.7499000000000002</v>
      </c>
      <c r="L483" s="176">
        <v>6.4057000000000004</v>
      </c>
      <c r="M483" s="176">
        <v>5.9295</v>
      </c>
      <c r="N483" s="176">
        <v>8.7692999999999994</v>
      </c>
      <c r="O483" s="176">
        <v>7.1870000000000003</v>
      </c>
      <c r="P483" s="176">
        <v>7.0472000000000001</v>
      </c>
      <c r="Q483" s="176">
        <v>7.8948999999999998</v>
      </c>
      <c r="R483" s="176">
        <v>9.3459000000000003</v>
      </c>
      <c r="S483" s="118"/>
    </row>
    <row r="484" spans="1:19" x14ac:dyDescent="0.3">
      <c r="A484" s="172" t="s">
        <v>358</v>
      </c>
      <c r="B484" s="172" t="s">
        <v>97</v>
      </c>
      <c r="C484" s="172">
        <v>112096</v>
      </c>
      <c r="D484" s="175">
        <v>44174</v>
      </c>
      <c r="E484" s="176">
        <v>27.782900000000001</v>
      </c>
      <c r="F484" s="176">
        <v>31.557400000000001</v>
      </c>
      <c r="G484" s="176">
        <v>4.3117000000000001</v>
      </c>
      <c r="H484" s="176">
        <v>9.1748999999999992</v>
      </c>
      <c r="I484" s="176">
        <v>5.9253</v>
      </c>
      <c r="J484" s="176">
        <v>8.3066999999999993</v>
      </c>
      <c r="K484" s="176">
        <v>10.7944</v>
      </c>
      <c r="L484" s="176">
        <v>10.3779</v>
      </c>
      <c r="M484" s="176">
        <v>10.201000000000001</v>
      </c>
      <c r="N484" s="176">
        <v>12.8127</v>
      </c>
      <c r="O484" s="176">
        <v>9.1532999999999998</v>
      </c>
      <c r="P484" s="176">
        <v>9.9001000000000001</v>
      </c>
      <c r="Q484" s="176">
        <v>9.8346</v>
      </c>
      <c r="R484" s="176">
        <v>11.340299999999999</v>
      </c>
      <c r="S484" s="118" t="s">
        <v>1873</v>
      </c>
    </row>
    <row r="485" spans="1:19" x14ac:dyDescent="0.3">
      <c r="A485" s="172" t="s">
        <v>358</v>
      </c>
      <c r="B485" s="172" t="s">
        <v>64</v>
      </c>
      <c r="C485" s="172">
        <v>120603</v>
      </c>
      <c r="D485" s="175">
        <v>44174</v>
      </c>
      <c r="E485" s="176">
        <v>29.016999999999999</v>
      </c>
      <c r="F485" s="176">
        <v>32.356299999999997</v>
      </c>
      <c r="G485" s="176">
        <v>5.0602</v>
      </c>
      <c r="H485" s="176">
        <v>9.9021000000000008</v>
      </c>
      <c r="I485" s="176">
        <v>6.6567999999999996</v>
      </c>
      <c r="J485" s="176">
        <v>9.0311000000000003</v>
      </c>
      <c r="K485" s="176">
        <v>11.535600000000001</v>
      </c>
      <c r="L485" s="176">
        <v>11.1274</v>
      </c>
      <c r="M485" s="176">
        <v>10.920199999999999</v>
      </c>
      <c r="N485" s="176">
        <v>13.567399999999999</v>
      </c>
      <c r="O485" s="176">
        <v>9.9160000000000004</v>
      </c>
      <c r="P485" s="176">
        <v>10.672800000000001</v>
      </c>
      <c r="Q485" s="176">
        <v>11.1592</v>
      </c>
      <c r="R485" s="176">
        <v>12.0929</v>
      </c>
      <c r="S485" s="118" t="s">
        <v>1873</v>
      </c>
    </row>
    <row r="486" spans="1:19" x14ac:dyDescent="0.3">
      <c r="A486" s="172" t="s">
        <v>358</v>
      </c>
      <c r="B486" s="172" t="s">
        <v>98</v>
      </c>
      <c r="C486" s="172">
        <v>116583</v>
      </c>
      <c r="D486" s="175">
        <v>44174</v>
      </c>
      <c r="E486" s="176">
        <v>17.134799999999998</v>
      </c>
      <c r="F486" s="176">
        <v>-1.7040999999999999</v>
      </c>
      <c r="G486" s="176">
        <v>-0.1278</v>
      </c>
      <c r="H486" s="176">
        <v>10.244899999999999</v>
      </c>
      <c r="I486" s="176">
        <v>9.8050999999999995</v>
      </c>
      <c r="J486" s="176">
        <v>10.6654</v>
      </c>
      <c r="K486" s="176">
        <v>9.3394999999999992</v>
      </c>
      <c r="L486" s="176">
        <v>9.89</v>
      </c>
      <c r="M486" s="176">
        <v>8.9072999999999993</v>
      </c>
      <c r="N486" s="176">
        <v>10.3344</v>
      </c>
      <c r="O486" s="176">
        <v>6.0194000000000001</v>
      </c>
      <c r="P486" s="176">
        <v>5.9649999999999999</v>
      </c>
      <c r="Q486" s="176">
        <v>6.3067000000000002</v>
      </c>
      <c r="R486" s="176">
        <v>7.8042999999999996</v>
      </c>
      <c r="S486" s="118" t="s">
        <v>1873</v>
      </c>
    </row>
    <row r="487" spans="1:19" x14ac:dyDescent="0.3">
      <c r="A487" s="172" t="s">
        <v>358</v>
      </c>
      <c r="B487" s="172" t="s">
        <v>65</v>
      </c>
      <c r="C487" s="172">
        <v>116811</v>
      </c>
      <c r="D487" s="175">
        <v>44174</v>
      </c>
      <c r="E487" s="176">
        <v>18.2788</v>
      </c>
      <c r="F487" s="176">
        <v>-0.99839999999999995</v>
      </c>
      <c r="G487" s="176">
        <v>0.59909999999999997</v>
      </c>
      <c r="H487" s="176">
        <v>10.9772</v>
      </c>
      <c r="I487" s="176">
        <v>10.5258</v>
      </c>
      <c r="J487" s="176">
        <v>11.394600000000001</v>
      </c>
      <c r="K487" s="176">
        <v>10.1168</v>
      </c>
      <c r="L487" s="176">
        <v>10.698</v>
      </c>
      <c r="M487" s="176">
        <v>9.7337000000000007</v>
      </c>
      <c r="N487" s="176">
        <v>11.1915</v>
      </c>
      <c r="O487" s="176">
        <v>7.1113</v>
      </c>
      <c r="P487" s="176">
        <v>7.0838999999999999</v>
      </c>
      <c r="Q487" s="176">
        <v>6.7988999999999997</v>
      </c>
      <c r="R487" s="176">
        <v>8.718</v>
      </c>
      <c r="S487" s="118"/>
    </row>
    <row r="488" spans="1:19" x14ac:dyDescent="0.3">
      <c r="A488" s="172" t="s">
        <v>358</v>
      </c>
      <c r="B488" s="172" t="s">
        <v>66</v>
      </c>
      <c r="C488" s="172">
        <v>118416</v>
      </c>
      <c r="D488" s="175">
        <v>44174</v>
      </c>
      <c r="E488" s="176">
        <v>29.1189</v>
      </c>
      <c r="F488" s="176">
        <v>50.962400000000002</v>
      </c>
      <c r="G488" s="176">
        <v>-1.3033999999999999</v>
      </c>
      <c r="H488" s="176">
        <v>15.5176</v>
      </c>
      <c r="I488" s="176">
        <v>3.0657000000000001</v>
      </c>
      <c r="J488" s="176">
        <v>7.6353999999999997</v>
      </c>
      <c r="K488" s="176">
        <v>12.901</v>
      </c>
      <c r="L488" s="176">
        <v>8.5416000000000007</v>
      </c>
      <c r="M488" s="176">
        <v>11.2056</v>
      </c>
      <c r="N488" s="176">
        <v>14.896000000000001</v>
      </c>
      <c r="O488" s="176">
        <v>10.434799999999999</v>
      </c>
      <c r="P488" s="176">
        <v>10.2089</v>
      </c>
      <c r="Q488" s="176">
        <v>10.0044</v>
      </c>
      <c r="R488" s="176">
        <v>12.9602</v>
      </c>
      <c r="S488" s="118"/>
    </row>
    <row r="489" spans="1:19" x14ac:dyDescent="0.3">
      <c r="A489" s="172" t="s">
        <v>358</v>
      </c>
      <c r="B489" s="172" t="s">
        <v>99</v>
      </c>
      <c r="C489" s="172">
        <v>111524</v>
      </c>
      <c r="D489" s="175">
        <v>44174</v>
      </c>
      <c r="E489" s="176">
        <v>27.2591</v>
      </c>
      <c r="F489" s="176">
        <v>50.147500000000001</v>
      </c>
      <c r="G489" s="176">
        <v>-2.1150000000000002</v>
      </c>
      <c r="H489" s="176">
        <v>14.6938</v>
      </c>
      <c r="I489" s="176">
        <v>2.2400000000000002</v>
      </c>
      <c r="J489" s="176">
        <v>6.7998000000000003</v>
      </c>
      <c r="K489" s="176">
        <v>12.0602</v>
      </c>
      <c r="L489" s="176">
        <v>7.71</v>
      </c>
      <c r="M489" s="176">
        <v>10.3467</v>
      </c>
      <c r="N489" s="176">
        <v>13.9879</v>
      </c>
      <c r="O489" s="176">
        <v>9.6157000000000004</v>
      </c>
      <c r="P489" s="176">
        <v>9.3445</v>
      </c>
      <c r="Q489" s="176">
        <v>8.6929999999999996</v>
      </c>
      <c r="R489" s="176">
        <v>12.1309</v>
      </c>
      <c r="S489" s="118" t="s">
        <v>1873</v>
      </c>
    </row>
    <row r="490" spans="1:19" x14ac:dyDescent="0.3">
      <c r="A490" s="172" t="s">
        <v>358</v>
      </c>
      <c r="B490" s="172" t="s">
        <v>67</v>
      </c>
      <c r="C490" s="172">
        <v>122715</v>
      </c>
      <c r="D490" s="175">
        <v>44174</v>
      </c>
      <c r="E490" s="176">
        <v>17.459299999999999</v>
      </c>
      <c r="F490" s="176">
        <v>-21.520199999999999</v>
      </c>
      <c r="G490" s="176">
        <v>-1.2122999999999999</v>
      </c>
      <c r="H490" s="176">
        <v>6.9978999999999996</v>
      </c>
      <c r="I490" s="176">
        <v>3.4540000000000002</v>
      </c>
      <c r="J490" s="176">
        <v>11.607900000000001</v>
      </c>
      <c r="K490" s="176">
        <v>11.5869</v>
      </c>
      <c r="L490" s="176">
        <v>11.463200000000001</v>
      </c>
      <c r="M490" s="176">
        <v>8.2979000000000003</v>
      </c>
      <c r="N490" s="176">
        <v>8.8162000000000003</v>
      </c>
      <c r="O490" s="176">
        <v>7.5610999999999997</v>
      </c>
      <c r="P490" s="176">
        <v>7.9031000000000002</v>
      </c>
      <c r="Q490" s="176">
        <v>7.7502000000000004</v>
      </c>
      <c r="R490" s="176">
        <v>8.6613000000000007</v>
      </c>
      <c r="S490" s="118" t="s">
        <v>1873</v>
      </c>
    </row>
    <row r="491" spans="1:19" x14ac:dyDescent="0.3">
      <c r="A491" s="172" t="s">
        <v>358</v>
      </c>
      <c r="B491" s="172" t="s">
        <v>100</v>
      </c>
      <c r="C491" s="172">
        <v>122612</v>
      </c>
      <c r="D491" s="175">
        <v>44174</v>
      </c>
      <c r="E491" s="176">
        <v>16.750299999999999</v>
      </c>
      <c r="F491" s="176">
        <v>-21.9953</v>
      </c>
      <c r="G491" s="176">
        <v>-1.6556999999999999</v>
      </c>
      <c r="H491" s="176">
        <v>6.5141999999999998</v>
      </c>
      <c r="I491" s="176">
        <v>2.9607000000000001</v>
      </c>
      <c r="J491" s="176">
        <v>11.104699999999999</v>
      </c>
      <c r="K491" s="176">
        <v>11.0731</v>
      </c>
      <c r="L491" s="176">
        <v>10.895200000000001</v>
      </c>
      <c r="M491" s="176">
        <v>7.6887999999999996</v>
      </c>
      <c r="N491" s="176">
        <v>8.1724999999999994</v>
      </c>
      <c r="O491" s="176">
        <v>6.8849999999999998</v>
      </c>
      <c r="P491" s="176">
        <v>7.2766000000000002</v>
      </c>
      <c r="Q491" s="176">
        <v>7.1536</v>
      </c>
      <c r="R491" s="176">
        <v>7.9884000000000004</v>
      </c>
      <c r="S491" s="118" t="s">
        <v>1873</v>
      </c>
    </row>
    <row r="492" spans="1:19" x14ac:dyDescent="0.3">
      <c r="A492" s="172" t="s">
        <v>358</v>
      </c>
      <c r="B492" s="172" t="s">
        <v>68</v>
      </c>
      <c r="C492" s="172">
        <v>145589</v>
      </c>
      <c r="D492" s="175">
        <v>44174</v>
      </c>
      <c r="E492" s="176">
        <v>1191.8044</v>
      </c>
      <c r="F492" s="176">
        <v>0.78710000000000002</v>
      </c>
      <c r="G492" s="176">
        <v>3.9161000000000001</v>
      </c>
      <c r="H492" s="176">
        <v>4.8244999999999996</v>
      </c>
      <c r="I492" s="176">
        <v>3.0931999999999999</v>
      </c>
      <c r="J492" s="176">
        <v>11.917899999999999</v>
      </c>
      <c r="K492" s="176">
        <v>12.7453</v>
      </c>
      <c r="L492" s="176">
        <v>8.1067</v>
      </c>
      <c r="M492" s="176">
        <v>6.9890999999999996</v>
      </c>
      <c r="N492" s="176">
        <v>7.9405999999999999</v>
      </c>
      <c r="O492" s="176"/>
      <c r="P492" s="176"/>
      <c r="Q492" s="176">
        <v>9.0916999999999994</v>
      </c>
      <c r="R492" s="176">
        <v>9.0935000000000006</v>
      </c>
      <c r="S492" s="118" t="s">
        <v>1873</v>
      </c>
    </row>
    <row r="493" spans="1:19" x14ac:dyDescent="0.3">
      <c r="A493" s="172" t="s">
        <v>358</v>
      </c>
      <c r="B493" s="172" t="s">
        <v>101</v>
      </c>
      <c r="C493" s="172">
        <v>145590</v>
      </c>
      <c r="D493" s="175">
        <v>44174</v>
      </c>
      <c r="E493" s="176">
        <v>1179.4349</v>
      </c>
      <c r="F493" s="176">
        <v>0.27539999999999998</v>
      </c>
      <c r="G493" s="176">
        <v>3.3976999999999999</v>
      </c>
      <c r="H493" s="176">
        <v>4.3033999999999999</v>
      </c>
      <c r="I493" s="176">
        <v>2.5811000000000002</v>
      </c>
      <c r="J493" s="176">
        <v>11.3973</v>
      </c>
      <c r="K493" s="176">
        <v>12.2051</v>
      </c>
      <c r="L493" s="176">
        <v>7.5622999999999996</v>
      </c>
      <c r="M493" s="176">
        <v>6.4398</v>
      </c>
      <c r="N493" s="176">
        <v>7.3773999999999997</v>
      </c>
      <c r="O493" s="176"/>
      <c r="P493" s="176"/>
      <c r="Q493" s="176">
        <v>8.5288000000000004</v>
      </c>
      <c r="R493" s="176">
        <v>8.5297999999999998</v>
      </c>
      <c r="S493" s="118" t="s">
        <v>1873</v>
      </c>
    </row>
    <row r="494" spans="1:19" x14ac:dyDescent="0.3">
      <c r="A494" s="172" t="s">
        <v>358</v>
      </c>
      <c r="B494" s="172" t="s">
        <v>69</v>
      </c>
      <c r="C494" s="172">
        <v>120435</v>
      </c>
      <c r="D494" s="175">
        <v>44174</v>
      </c>
      <c r="E494" s="176">
        <v>33.709099999999999</v>
      </c>
      <c r="F494" s="176">
        <v>19.392299999999999</v>
      </c>
      <c r="G494" s="176">
        <v>0.93130000000000002</v>
      </c>
      <c r="H494" s="176">
        <v>7.9785000000000004</v>
      </c>
      <c r="I494" s="176">
        <v>2.2294</v>
      </c>
      <c r="J494" s="176">
        <v>7.5430000000000001</v>
      </c>
      <c r="K494" s="176">
        <v>9.2666000000000004</v>
      </c>
      <c r="L494" s="176">
        <v>9.2342999999999993</v>
      </c>
      <c r="M494" s="176">
        <v>8.7310999999999996</v>
      </c>
      <c r="N494" s="176">
        <v>8.4231999999999996</v>
      </c>
      <c r="O494" s="176">
        <v>7.7439</v>
      </c>
      <c r="P494" s="176">
        <v>8.1052</v>
      </c>
      <c r="Q494" s="176">
        <v>8.4957999999999991</v>
      </c>
      <c r="R494" s="176">
        <v>7.6630000000000003</v>
      </c>
      <c r="S494" s="118" t="s">
        <v>1873</v>
      </c>
    </row>
    <row r="495" spans="1:19" x14ac:dyDescent="0.3">
      <c r="A495" s="172" t="s">
        <v>358</v>
      </c>
      <c r="B495" s="172" t="s">
        <v>102</v>
      </c>
      <c r="C495" s="172">
        <v>101806</v>
      </c>
      <c r="D495" s="175">
        <v>44174</v>
      </c>
      <c r="E495" s="176">
        <v>32.282800000000002</v>
      </c>
      <c r="F495" s="176">
        <v>18.778199999999998</v>
      </c>
      <c r="G495" s="176">
        <v>0.2261</v>
      </c>
      <c r="H495" s="176">
        <v>7.2622999999999998</v>
      </c>
      <c r="I495" s="176">
        <v>1.5029999999999999</v>
      </c>
      <c r="J495" s="176">
        <v>6.8103999999999996</v>
      </c>
      <c r="K495" s="176">
        <v>8.5203000000000007</v>
      </c>
      <c r="L495" s="176">
        <v>8.4722000000000008</v>
      </c>
      <c r="M495" s="176">
        <v>7.9557000000000002</v>
      </c>
      <c r="N495" s="176">
        <v>7.6787999999999998</v>
      </c>
      <c r="O495" s="176">
        <v>7.1394000000000002</v>
      </c>
      <c r="P495" s="176">
        <v>7.4707999999999997</v>
      </c>
      <c r="Q495" s="176">
        <v>6.9379999999999997</v>
      </c>
      <c r="R495" s="176">
        <v>7.0256999999999996</v>
      </c>
      <c r="S495" s="118" t="s">
        <v>1873</v>
      </c>
    </row>
    <row r="496" spans="1:19" x14ac:dyDescent="0.3">
      <c r="A496" s="172" t="s">
        <v>358</v>
      </c>
      <c r="B496" s="172" t="s">
        <v>70</v>
      </c>
      <c r="C496" s="172">
        <v>119755</v>
      </c>
      <c r="D496" s="175">
        <v>44174</v>
      </c>
      <c r="E496" s="176">
        <v>30.581600000000002</v>
      </c>
      <c r="F496" s="176">
        <v>-5.3700999999999999</v>
      </c>
      <c r="G496" s="176">
        <v>-6.7491000000000003</v>
      </c>
      <c r="H496" s="176">
        <v>5.8207000000000004</v>
      </c>
      <c r="I496" s="176">
        <v>3.6025999999999998</v>
      </c>
      <c r="J496" s="176">
        <v>7.5176999999999996</v>
      </c>
      <c r="K496" s="176">
        <v>12.1899</v>
      </c>
      <c r="L496" s="176">
        <v>11.9003</v>
      </c>
      <c r="M496" s="176">
        <v>11.539300000000001</v>
      </c>
      <c r="N496" s="176">
        <v>12.585800000000001</v>
      </c>
      <c r="O496" s="176">
        <v>10.3865</v>
      </c>
      <c r="P496" s="176">
        <v>10.454499999999999</v>
      </c>
      <c r="Q496" s="176">
        <v>10.1463</v>
      </c>
      <c r="R496" s="176">
        <v>12.389099999999999</v>
      </c>
      <c r="S496" s="118" t="s">
        <v>1873</v>
      </c>
    </row>
    <row r="497" spans="1:19" x14ac:dyDescent="0.3">
      <c r="A497" s="172" t="s">
        <v>358</v>
      </c>
      <c r="B497" s="172" t="s">
        <v>103</v>
      </c>
      <c r="C497" s="172">
        <v>108511</v>
      </c>
      <c r="D497" s="175">
        <v>44174</v>
      </c>
      <c r="E497" s="176">
        <v>29.116399999999999</v>
      </c>
      <c r="F497" s="176">
        <v>-6.1416000000000004</v>
      </c>
      <c r="G497" s="176">
        <v>-7.4638</v>
      </c>
      <c r="H497" s="176">
        <v>5.0910000000000002</v>
      </c>
      <c r="I497" s="176">
        <v>2.8954</v>
      </c>
      <c r="J497" s="176">
        <v>6.8029999999999999</v>
      </c>
      <c r="K497" s="176">
        <v>11.464499999999999</v>
      </c>
      <c r="L497" s="176">
        <v>11.1858</v>
      </c>
      <c r="M497" s="176">
        <v>10.817500000000001</v>
      </c>
      <c r="N497" s="176">
        <v>11.8436</v>
      </c>
      <c r="O497" s="176">
        <v>9.6952999999999996</v>
      </c>
      <c r="P497" s="176">
        <v>9.7764000000000006</v>
      </c>
      <c r="Q497" s="176">
        <v>8.8923000000000005</v>
      </c>
      <c r="R497" s="176">
        <v>11.648400000000001</v>
      </c>
      <c r="S497" s="118" t="s">
        <v>1873</v>
      </c>
    </row>
    <row r="498" spans="1:19" x14ac:dyDescent="0.3">
      <c r="A498" s="172" t="s">
        <v>358</v>
      </c>
      <c r="B498" s="172" t="s">
        <v>71</v>
      </c>
      <c r="C498" s="172">
        <v>119428</v>
      </c>
      <c r="D498" s="175">
        <v>44174</v>
      </c>
      <c r="E498" s="176">
        <v>24.7742</v>
      </c>
      <c r="F498" s="176">
        <v>47.206800000000001</v>
      </c>
      <c r="G498" s="176">
        <v>-1.7085999999999999</v>
      </c>
      <c r="H498" s="176">
        <v>11.8766</v>
      </c>
      <c r="I498" s="176">
        <v>2.5598000000000001</v>
      </c>
      <c r="J498" s="176">
        <v>7.4710999999999999</v>
      </c>
      <c r="K498" s="176">
        <v>10.9711</v>
      </c>
      <c r="L498" s="176">
        <v>7.8906000000000001</v>
      </c>
      <c r="M498" s="176">
        <v>9.5277999999999992</v>
      </c>
      <c r="N498" s="176">
        <v>11.4701</v>
      </c>
      <c r="O498" s="176">
        <v>9.2163000000000004</v>
      </c>
      <c r="P498" s="176">
        <v>9.5374999999999996</v>
      </c>
      <c r="Q498" s="176">
        <v>9.4791000000000007</v>
      </c>
      <c r="R498" s="176">
        <v>10.9963</v>
      </c>
      <c r="S498" s="118" t="s">
        <v>1873</v>
      </c>
    </row>
    <row r="499" spans="1:19" x14ac:dyDescent="0.3">
      <c r="A499" s="172" t="s">
        <v>358</v>
      </c>
      <c r="B499" s="172" t="s">
        <v>104</v>
      </c>
      <c r="C499" s="172">
        <v>118053</v>
      </c>
      <c r="D499" s="175">
        <v>44174</v>
      </c>
      <c r="E499" s="176">
        <v>23.523700000000002</v>
      </c>
      <c r="F499" s="176">
        <v>46.608199999999997</v>
      </c>
      <c r="G499" s="176">
        <v>-2.3887</v>
      </c>
      <c r="H499" s="176">
        <v>11.218</v>
      </c>
      <c r="I499" s="176">
        <v>1.8966000000000001</v>
      </c>
      <c r="J499" s="176">
        <v>6.8080999999999996</v>
      </c>
      <c r="K499" s="176">
        <v>10.2919</v>
      </c>
      <c r="L499" s="176">
        <v>7.2055999999999996</v>
      </c>
      <c r="M499" s="176">
        <v>8.8225999999999996</v>
      </c>
      <c r="N499" s="176">
        <v>10.738099999999999</v>
      </c>
      <c r="O499" s="176">
        <v>8.4016999999999999</v>
      </c>
      <c r="P499" s="176">
        <v>8.6700999999999997</v>
      </c>
      <c r="Q499" s="176">
        <v>6.17</v>
      </c>
      <c r="R499" s="176">
        <v>10.231199999999999</v>
      </c>
      <c r="S499" s="118"/>
    </row>
    <row r="500" spans="1:19" x14ac:dyDescent="0.3">
      <c r="A500" s="172" t="s">
        <v>358</v>
      </c>
      <c r="B500" s="172" t="s">
        <v>72</v>
      </c>
      <c r="C500" s="172">
        <v>140769</v>
      </c>
      <c r="D500" s="175">
        <v>44174</v>
      </c>
      <c r="E500" s="176">
        <v>13.7994</v>
      </c>
      <c r="F500" s="176">
        <v>31.5032</v>
      </c>
      <c r="G500" s="176">
        <v>-1.0049999999999999</v>
      </c>
      <c r="H500" s="176">
        <v>8.6295000000000002</v>
      </c>
      <c r="I500" s="176">
        <v>1.8907</v>
      </c>
      <c r="J500" s="176">
        <v>4.7087000000000003</v>
      </c>
      <c r="K500" s="176">
        <v>7.2981999999999996</v>
      </c>
      <c r="L500" s="176">
        <v>4.7698999999999998</v>
      </c>
      <c r="M500" s="176">
        <v>8.0046999999999997</v>
      </c>
      <c r="N500" s="176">
        <v>11.271699999999999</v>
      </c>
      <c r="O500" s="176">
        <v>9.6888000000000005</v>
      </c>
      <c r="P500" s="176"/>
      <c r="Q500" s="176">
        <v>9.0553000000000008</v>
      </c>
      <c r="R500" s="176">
        <v>12.0114</v>
      </c>
      <c r="S500" s="118"/>
    </row>
    <row r="501" spans="1:19" x14ac:dyDescent="0.3">
      <c r="A501" s="172" t="s">
        <v>358</v>
      </c>
      <c r="B501" s="172" t="s">
        <v>105</v>
      </c>
      <c r="C501" s="172">
        <v>140771</v>
      </c>
      <c r="D501" s="175">
        <v>44174</v>
      </c>
      <c r="E501" s="176">
        <v>13.166399999999999</v>
      </c>
      <c r="F501" s="176">
        <v>30.5198</v>
      </c>
      <c r="G501" s="176">
        <v>-1.94</v>
      </c>
      <c r="H501" s="176">
        <v>7.6546000000000003</v>
      </c>
      <c r="I501" s="176">
        <v>0.93100000000000005</v>
      </c>
      <c r="J501" s="176">
        <v>3.754</v>
      </c>
      <c r="K501" s="176">
        <v>6.3532999999999999</v>
      </c>
      <c r="L501" s="176">
        <v>3.8384</v>
      </c>
      <c r="M501" s="176">
        <v>7.0536000000000003</v>
      </c>
      <c r="N501" s="176">
        <v>10.259</v>
      </c>
      <c r="O501" s="176">
        <v>8.3437000000000001</v>
      </c>
      <c r="P501" s="176"/>
      <c r="Q501" s="176">
        <v>7.6855000000000002</v>
      </c>
      <c r="R501" s="176">
        <v>10.8264</v>
      </c>
      <c r="S501" s="118"/>
    </row>
    <row r="502" spans="1:19" x14ac:dyDescent="0.3">
      <c r="A502" s="172" t="s">
        <v>358</v>
      </c>
      <c r="B502" s="172" t="s">
        <v>106</v>
      </c>
      <c r="C502" s="172">
        <v>102849</v>
      </c>
      <c r="D502" s="175">
        <v>44174</v>
      </c>
      <c r="E502" s="176">
        <v>28.870899999999999</v>
      </c>
      <c r="F502" s="176">
        <v>-39.654299999999999</v>
      </c>
      <c r="G502" s="176">
        <v>-9.2173999999999996</v>
      </c>
      <c r="H502" s="176">
        <v>1.2464999999999999</v>
      </c>
      <c r="I502" s="176">
        <v>1.8345</v>
      </c>
      <c r="J502" s="176">
        <v>-2.3092000000000001</v>
      </c>
      <c r="K502" s="176">
        <v>7.8963000000000001</v>
      </c>
      <c r="L502" s="176">
        <v>7.0304000000000002</v>
      </c>
      <c r="M502" s="176">
        <v>8.8995999999999995</v>
      </c>
      <c r="N502" s="176">
        <v>11.0953</v>
      </c>
      <c r="O502" s="176">
        <v>7.5105000000000004</v>
      </c>
      <c r="P502" s="176">
        <v>8.1074000000000002</v>
      </c>
      <c r="Q502" s="176">
        <v>6.8173000000000004</v>
      </c>
      <c r="R502" s="176">
        <v>9.8867999999999991</v>
      </c>
      <c r="S502" s="118"/>
    </row>
    <row r="503" spans="1:19" x14ac:dyDescent="0.3">
      <c r="A503" s="172" t="s">
        <v>358</v>
      </c>
      <c r="B503" s="172" t="s">
        <v>73</v>
      </c>
      <c r="C503" s="172">
        <v>118747</v>
      </c>
      <c r="D503" s="175">
        <v>44174</v>
      </c>
      <c r="E503" s="176">
        <v>30.408100000000001</v>
      </c>
      <c r="F503" s="176">
        <v>-39.328699999999998</v>
      </c>
      <c r="G503" s="176">
        <v>-8.7998999999999992</v>
      </c>
      <c r="H503" s="176">
        <v>1.681</v>
      </c>
      <c r="I503" s="176">
        <v>2.2997999999999998</v>
      </c>
      <c r="J503" s="176">
        <v>-1.8576999999999999</v>
      </c>
      <c r="K503" s="176">
        <v>8.3455999999999992</v>
      </c>
      <c r="L503" s="176">
        <v>7.4851999999999999</v>
      </c>
      <c r="M503" s="176">
        <v>9.4059000000000008</v>
      </c>
      <c r="N503" s="176">
        <v>11.6853</v>
      </c>
      <c r="O503" s="176">
        <v>8.2012999999999998</v>
      </c>
      <c r="P503" s="176">
        <v>8.8059999999999992</v>
      </c>
      <c r="Q503" s="176">
        <v>8.9512</v>
      </c>
      <c r="R503" s="176">
        <v>10.5731</v>
      </c>
      <c r="S503" s="118" t="s">
        <v>1873</v>
      </c>
    </row>
    <row r="504" spans="1:19" x14ac:dyDescent="0.3">
      <c r="A504" s="172" t="s">
        <v>358</v>
      </c>
      <c r="B504" s="172" t="s">
        <v>107</v>
      </c>
      <c r="C504" s="172">
        <v>116485</v>
      </c>
      <c r="D504" s="175">
        <v>44174</v>
      </c>
      <c r="E504" s="176">
        <v>2083.6302999999998</v>
      </c>
      <c r="F504" s="176">
        <v>18.500800000000002</v>
      </c>
      <c r="G504" s="176">
        <v>-9.1913999999999998</v>
      </c>
      <c r="H504" s="176">
        <v>4.1161000000000003</v>
      </c>
      <c r="I504" s="176">
        <v>-1.5175000000000001</v>
      </c>
      <c r="J504" s="176">
        <v>3.4013</v>
      </c>
      <c r="K504" s="176">
        <v>7.9164000000000003</v>
      </c>
      <c r="L504" s="176">
        <v>6.0065</v>
      </c>
      <c r="M504" s="176">
        <v>6.0225999999999997</v>
      </c>
      <c r="N504" s="176">
        <v>9.4518000000000004</v>
      </c>
      <c r="O504" s="176">
        <v>8.4277999999999995</v>
      </c>
      <c r="P504" s="176">
        <v>8.8178999999999998</v>
      </c>
      <c r="Q504" s="176">
        <v>8.5830000000000002</v>
      </c>
      <c r="R504" s="176">
        <v>10.166</v>
      </c>
      <c r="S504" s="118" t="s">
        <v>1873</v>
      </c>
    </row>
    <row r="505" spans="1:19" x14ac:dyDescent="0.3">
      <c r="A505" s="172" t="s">
        <v>358</v>
      </c>
      <c r="B505" s="172" t="s">
        <v>74</v>
      </c>
      <c r="C505" s="172">
        <v>120084</v>
      </c>
      <c r="D505" s="175">
        <v>44174</v>
      </c>
      <c r="E505" s="176">
        <v>2236.2973999999999</v>
      </c>
      <c r="F505" s="176">
        <v>19.712499999999999</v>
      </c>
      <c r="G505" s="176">
        <v>-7.9813999999999998</v>
      </c>
      <c r="H505" s="176">
        <v>5.2826000000000004</v>
      </c>
      <c r="I505" s="176">
        <v>-0.49120000000000003</v>
      </c>
      <c r="J505" s="176">
        <v>4.3573000000000004</v>
      </c>
      <c r="K505" s="176">
        <v>8.8454999999999995</v>
      </c>
      <c r="L505" s="176">
        <v>6.9372999999999996</v>
      </c>
      <c r="M505" s="176">
        <v>6.9820000000000002</v>
      </c>
      <c r="N505" s="176">
        <v>10.4695</v>
      </c>
      <c r="O505" s="176">
        <v>9.3604000000000003</v>
      </c>
      <c r="P505" s="176">
        <v>9.9268000000000001</v>
      </c>
      <c r="Q505" s="176">
        <v>9.4146999999999998</v>
      </c>
      <c r="R505" s="176">
        <v>11.049899999999999</v>
      </c>
      <c r="S505" s="118"/>
    </row>
    <row r="506" spans="1:19" x14ac:dyDescent="0.3">
      <c r="A506" s="172" t="s">
        <v>358</v>
      </c>
      <c r="B506" s="172" t="s">
        <v>108</v>
      </c>
      <c r="C506" s="172">
        <v>100963</v>
      </c>
      <c r="D506" s="175"/>
      <c r="E506" s="176"/>
      <c r="F506" s="176"/>
      <c r="G506" s="176"/>
      <c r="H506" s="176"/>
      <c r="I506" s="176"/>
      <c r="J506" s="176"/>
      <c r="K506" s="176"/>
      <c r="L506" s="176"/>
      <c r="M506" s="176"/>
      <c r="N506" s="176"/>
      <c r="O506" s="176"/>
      <c r="P506" s="176"/>
      <c r="Q506" s="176"/>
      <c r="R506" s="176"/>
      <c r="S506" s="118"/>
    </row>
    <row r="507" spans="1:19" x14ac:dyDescent="0.3">
      <c r="A507" s="172" t="s">
        <v>358</v>
      </c>
      <c r="B507" s="172" t="s">
        <v>75</v>
      </c>
      <c r="C507" s="172">
        <v>119461</v>
      </c>
      <c r="D507" s="175"/>
      <c r="E507" s="176"/>
      <c r="F507" s="176"/>
      <c r="G507" s="176"/>
      <c r="H507" s="176"/>
      <c r="I507" s="176"/>
      <c r="J507" s="176"/>
      <c r="K507" s="176"/>
      <c r="L507" s="176"/>
      <c r="M507" s="176"/>
      <c r="N507" s="176"/>
      <c r="O507" s="176"/>
      <c r="P507" s="176"/>
      <c r="Q507" s="176"/>
      <c r="R507" s="176"/>
      <c r="S507" s="118" t="s">
        <v>1873</v>
      </c>
    </row>
    <row r="508" spans="1:19" x14ac:dyDescent="0.3">
      <c r="A508" s="172" t="s">
        <v>358</v>
      </c>
      <c r="B508" s="172" t="s">
        <v>109</v>
      </c>
      <c r="C508" s="172">
        <v>100172</v>
      </c>
      <c r="D508" s="175">
        <v>44174</v>
      </c>
      <c r="E508" s="176">
        <v>64.208799999999997</v>
      </c>
      <c r="F508" s="176">
        <v>2.274</v>
      </c>
      <c r="G508" s="176">
        <v>2.2176999999999998</v>
      </c>
      <c r="H508" s="176">
        <v>3.0470999999999999</v>
      </c>
      <c r="I508" s="176">
        <v>2.4426000000000001</v>
      </c>
      <c r="J508" s="176">
        <v>3.2298</v>
      </c>
      <c r="K508" s="176">
        <v>3.6364000000000001</v>
      </c>
      <c r="L508" s="176">
        <v>3.7292999999999998</v>
      </c>
      <c r="M508" s="176">
        <v>4.3489000000000004</v>
      </c>
      <c r="N508" s="176">
        <v>5.0602999999999998</v>
      </c>
      <c r="O508" s="176">
        <v>4.7558999999999996</v>
      </c>
      <c r="P508" s="176">
        <v>5.3502000000000001</v>
      </c>
      <c r="Q508" s="176">
        <v>8.5891000000000002</v>
      </c>
      <c r="R508" s="176">
        <v>5.6787999999999998</v>
      </c>
      <c r="S508" s="118" t="s">
        <v>1873</v>
      </c>
    </row>
    <row r="509" spans="1:19" x14ac:dyDescent="0.3">
      <c r="A509" s="172" t="s">
        <v>358</v>
      </c>
      <c r="B509" s="172" t="s">
        <v>76</v>
      </c>
      <c r="C509" s="172">
        <v>120830</v>
      </c>
      <c r="D509" s="175">
        <v>44174</v>
      </c>
      <c r="E509" s="176">
        <v>65.149000000000001</v>
      </c>
      <c r="F509" s="176">
        <v>2.4093</v>
      </c>
      <c r="G509" s="176">
        <v>2.3201999999999998</v>
      </c>
      <c r="H509" s="176">
        <v>3.1473</v>
      </c>
      <c r="I509" s="176">
        <v>2.5436000000000001</v>
      </c>
      <c r="J509" s="176">
        <v>3.3294999999999999</v>
      </c>
      <c r="K509" s="176">
        <v>3.7370999999999999</v>
      </c>
      <c r="L509" s="176">
        <v>3.8342999999999998</v>
      </c>
      <c r="M509" s="176">
        <v>4.4542999999999999</v>
      </c>
      <c r="N509" s="176">
        <v>5.1650999999999998</v>
      </c>
      <c r="O509" s="176">
        <v>4.9627999999999997</v>
      </c>
      <c r="P509" s="176">
        <v>5.4764999999999997</v>
      </c>
      <c r="Q509" s="176">
        <v>7.0404</v>
      </c>
      <c r="R509" s="176">
        <v>5.7862</v>
      </c>
      <c r="S509" s="118" t="s">
        <v>1873</v>
      </c>
    </row>
    <row r="510" spans="1:19" x14ac:dyDescent="0.3">
      <c r="A510" s="172" t="s">
        <v>358</v>
      </c>
      <c r="B510" s="172" t="s">
        <v>77</v>
      </c>
      <c r="C510" s="172">
        <v>134494</v>
      </c>
      <c r="D510" s="175">
        <v>44174</v>
      </c>
      <c r="E510" s="176">
        <v>16.287600000000001</v>
      </c>
      <c r="F510" s="176">
        <v>59.932099999999998</v>
      </c>
      <c r="G510" s="176">
        <v>-0.35849999999999999</v>
      </c>
      <c r="H510" s="176">
        <v>10.9396</v>
      </c>
      <c r="I510" s="176">
        <v>1.794</v>
      </c>
      <c r="J510" s="176">
        <v>6.0355999999999996</v>
      </c>
      <c r="K510" s="176">
        <v>7.4344000000000001</v>
      </c>
      <c r="L510" s="176">
        <v>6.4081000000000001</v>
      </c>
      <c r="M510" s="176">
        <v>6.7218</v>
      </c>
      <c r="N510" s="176">
        <v>11.1378</v>
      </c>
      <c r="O510" s="176">
        <v>7.9580000000000002</v>
      </c>
      <c r="P510" s="176">
        <v>9.1264000000000003</v>
      </c>
      <c r="Q510" s="176">
        <v>9.1625999999999994</v>
      </c>
      <c r="R510" s="176">
        <v>10.545999999999999</v>
      </c>
      <c r="S510" s="118" t="s">
        <v>1873</v>
      </c>
    </row>
    <row r="511" spans="1:19" x14ac:dyDescent="0.3">
      <c r="A511" s="172" t="s">
        <v>358</v>
      </c>
      <c r="B511" s="172" t="s">
        <v>110</v>
      </c>
      <c r="C511" s="172">
        <v>141061</v>
      </c>
      <c r="D511" s="175">
        <v>44174</v>
      </c>
      <c r="E511" s="176">
        <v>16.2212</v>
      </c>
      <c r="F511" s="176">
        <v>59.952100000000002</v>
      </c>
      <c r="G511" s="176">
        <v>-0.45</v>
      </c>
      <c r="H511" s="176">
        <v>10.855399999999999</v>
      </c>
      <c r="I511" s="176">
        <v>1.6887000000000001</v>
      </c>
      <c r="J511" s="176">
        <v>5.9241000000000001</v>
      </c>
      <c r="K511" s="176">
        <v>7.3140999999999998</v>
      </c>
      <c r="L511" s="176">
        <v>6.2858999999999998</v>
      </c>
      <c r="M511" s="176">
        <v>6.5819000000000001</v>
      </c>
      <c r="N511" s="176">
        <v>10.993399999999999</v>
      </c>
      <c r="O511" s="176">
        <v>7.8331999999999997</v>
      </c>
      <c r="P511" s="176">
        <v>9.0089000000000006</v>
      </c>
      <c r="Q511" s="176">
        <v>9.0457999999999998</v>
      </c>
      <c r="R511" s="176">
        <v>10.408899999999999</v>
      </c>
      <c r="S511" s="118"/>
    </row>
    <row r="512" spans="1:19" x14ac:dyDescent="0.3">
      <c r="A512" s="172" t="s">
        <v>358</v>
      </c>
      <c r="B512" s="172" t="s">
        <v>78</v>
      </c>
      <c r="C512" s="172">
        <v>119671</v>
      </c>
      <c r="D512" s="175">
        <v>44174</v>
      </c>
      <c r="E512" s="176">
        <v>29.251799999999999</v>
      </c>
      <c r="F512" s="176">
        <v>48.353299999999997</v>
      </c>
      <c r="G512" s="176">
        <v>-1.6467000000000001</v>
      </c>
      <c r="H512" s="176">
        <v>9.6077999999999992</v>
      </c>
      <c r="I512" s="176">
        <v>3.2483</v>
      </c>
      <c r="J512" s="176">
        <v>5.2843999999999998</v>
      </c>
      <c r="K512" s="176">
        <v>9.7904999999999998</v>
      </c>
      <c r="L512" s="176">
        <v>6.6113</v>
      </c>
      <c r="M512" s="176">
        <v>8.3507999999999996</v>
      </c>
      <c r="N512" s="176">
        <v>12.088699999999999</v>
      </c>
      <c r="O512" s="176">
        <v>9.8472000000000008</v>
      </c>
      <c r="P512" s="176">
        <v>10.2028</v>
      </c>
      <c r="Q512" s="176">
        <v>9.3663000000000007</v>
      </c>
      <c r="R512" s="176">
        <v>12.36</v>
      </c>
      <c r="S512" s="118"/>
    </row>
    <row r="513" spans="1:19" x14ac:dyDescent="0.3">
      <c r="A513" s="172" t="s">
        <v>358</v>
      </c>
      <c r="B513" s="172" t="s">
        <v>111</v>
      </c>
      <c r="C513" s="172">
        <v>102205</v>
      </c>
      <c r="D513" s="175">
        <v>44174</v>
      </c>
      <c r="E513" s="176">
        <v>27.716699999999999</v>
      </c>
      <c r="F513" s="176">
        <v>47.601900000000001</v>
      </c>
      <c r="G513" s="176">
        <v>-2.4222999999999999</v>
      </c>
      <c r="H513" s="176">
        <v>8.8193000000000001</v>
      </c>
      <c r="I513" s="176">
        <v>2.4668000000000001</v>
      </c>
      <c r="J513" s="176">
        <v>4.5072000000000001</v>
      </c>
      <c r="K513" s="176">
        <v>9.0005000000000006</v>
      </c>
      <c r="L513" s="176">
        <v>5.8388</v>
      </c>
      <c r="M513" s="176">
        <v>7.6058000000000003</v>
      </c>
      <c r="N513" s="176">
        <v>11.3347</v>
      </c>
      <c r="O513" s="176">
        <v>9.0485000000000007</v>
      </c>
      <c r="P513" s="176">
        <v>9.4258000000000006</v>
      </c>
      <c r="Q513" s="176">
        <v>6.2111999999999998</v>
      </c>
      <c r="R513" s="176">
        <v>11.649800000000001</v>
      </c>
      <c r="S513" s="118" t="s">
        <v>1873</v>
      </c>
    </row>
    <row r="514" spans="1:19" x14ac:dyDescent="0.3">
      <c r="A514" s="172" t="s">
        <v>358</v>
      </c>
      <c r="B514" s="172" t="s">
        <v>79</v>
      </c>
      <c r="C514" s="172">
        <v>119097</v>
      </c>
      <c r="D514" s="175">
        <v>44174</v>
      </c>
      <c r="E514" s="176">
        <v>34.727800000000002</v>
      </c>
      <c r="F514" s="176">
        <v>21.243200000000002</v>
      </c>
      <c r="G514" s="176">
        <v>0.69369999999999998</v>
      </c>
      <c r="H514" s="176">
        <v>7.8644999999999996</v>
      </c>
      <c r="I514" s="176">
        <v>4.0903999999999998</v>
      </c>
      <c r="J514" s="176">
        <v>6.1196000000000002</v>
      </c>
      <c r="K514" s="176">
        <v>9.6950000000000003</v>
      </c>
      <c r="L514" s="176">
        <v>8.9574999999999996</v>
      </c>
      <c r="M514" s="176">
        <v>8.8171999999999997</v>
      </c>
      <c r="N514" s="176">
        <v>10.718299999999999</v>
      </c>
      <c r="O514" s="176">
        <v>7.8196000000000003</v>
      </c>
      <c r="P514" s="176">
        <v>8.4573999999999998</v>
      </c>
      <c r="Q514" s="176">
        <v>9.5083000000000002</v>
      </c>
      <c r="R514" s="176">
        <v>9.5243000000000002</v>
      </c>
      <c r="S514" s="118" t="s">
        <v>1873</v>
      </c>
    </row>
    <row r="515" spans="1:19" x14ac:dyDescent="0.3">
      <c r="A515" s="172" t="s">
        <v>358</v>
      </c>
      <c r="B515" s="172" t="s">
        <v>112</v>
      </c>
      <c r="C515" s="172">
        <v>101909</v>
      </c>
      <c r="D515" s="175">
        <v>44174</v>
      </c>
      <c r="E515" s="176">
        <v>31.987200000000001</v>
      </c>
      <c r="F515" s="176">
        <v>19.865600000000001</v>
      </c>
      <c r="G515" s="176">
        <v>-0.57050000000000001</v>
      </c>
      <c r="H515" s="176">
        <v>6.6102999999999996</v>
      </c>
      <c r="I515" s="176">
        <v>2.7250999999999999</v>
      </c>
      <c r="J515" s="176">
        <v>4.7233000000000001</v>
      </c>
      <c r="K515" s="176">
        <v>8.3705999999999996</v>
      </c>
      <c r="L515" s="176">
        <v>7.6074000000000002</v>
      </c>
      <c r="M515" s="176">
        <v>7.4966999999999997</v>
      </c>
      <c r="N515" s="176">
        <v>9.4032999999999998</v>
      </c>
      <c r="O515" s="176">
        <v>6.6459999999999999</v>
      </c>
      <c r="P515" s="176">
        <v>7.3019999999999996</v>
      </c>
      <c r="Q515" s="176">
        <v>6.9607000000000001</v>
      </c>
      <c r="R515" s="176">
        <v>8.3148</v>
      </c>
      <c r="S515" s="118"/>
    </row>
    <row r="516" spans="1:19" x14ac:dyDescent="0.3">
      <c r="A516" s="172" t="s">
        <v>358</v>
      </c>
      <c r="B516" s="172" t="s">
        <v>113</v>
      </c>
      <c r="C516" s="172">
        <v>116555</v>
      </c>
      <c r="D516" s="175">
        <v>44174</v>
      </c>
      <c r="E516" s="176">
        <v>18.9298</v>
      </c>
      <c r="F516" s="176">
        <v>37.251800000000003</v>
      </c>
      <c r="G516" s="176">
        <v>-2.9297</v>
      </c>
      <c r="H516" s="176">
        <v>10.35</v>
      </c>
      <c r="I516" s="176">
        <v>2.1779000000000002</v>
      </c>
      <c r="J516" s="176">
        <v>5.7019000000000002</v>
      </c>
      <c r="K516" s="176">
        <v>9.4138999999999999</v>
      </c>
      <c r="L516" s="176">
        <v>7.9842000000000004</v>
      </c>
      <c r="M516" s="176">
        <v>8.5498999999999992</v>
      </c>
      <c r="N516" s="176">
        <v>11.3567</v>
      </c>
      <c r="O516" s="176">
        <v>7.9545000000000003</v>
      </c>
      <c r="P516" s="176">
        <v>7.4932999999999996</v>
      </c>
      <c r="Q516" s="176">
        <v>7.4969000000000001</v>
      </c>
      <c r="R516" s="176">
        <v>10.7537</v>
      </c>
      <c r="S516" s="118"/>
    </row>
    <row r="517" spans="1:19" x14ac:dyDescent="0.3">
      <c r="A517" s="172" t="s">
        <v>358</v>
      </c>
      <c r="B517" s="172" t="s">
        <v>80</v>
      </c>
      <c r="C517" s="172">
        <v>119311</v>
      </c>
      <c r="D517" s="175">
        <v>44174</v>
      </c>
      <c r="E517" s="176">
        <v>19.7727</v>
      </c>
      <c r="F517" s="176">
        <v>37.511899999999997</v>
      </c>
      <c r="G517" s="176">
        <v>-2.6941000000000002</v>
      </c>
      <c r="H517" s="176">
        <v>10.569800000000001</v>
      </c>
      <c r="I517" s="176">
        <v>2.3887999999999998</v>
      </c>
      <c r="J517" s="176">
        <v>5.9173</v>
      </c>
      <c r="K517" s="176">
        <v>9.6621000000000006</v>
      </c>
      <c r="L517" s="176">
        <v>8.2579999999999991</v>
      </c>
      <c r="M517" s="176">
        <v>8.8492999999999995</v>
      </c>
      <c r="N517" s="176">
        <v>11.661199999999999</v>
      </c>
      <c r="O517" s="176">
        <v>8.2592999999999996</v>
      </c>
      <c r="P517" s="176">
        <v>8.0140999999999991</v>
      </c>
      <c r="Q517" s="176">
        <v>7.8753000000000002</v>
      </c>
      <c r="R517" s="176">
        <v>11.029</v>
      </c>
      <c r="S517" s="118" t="s">
        <v>1873</v>
      </c>
    </row>
    <row r="518" spans="1:19" x14ac:dyDescent="0.3">
      <c r="A518" s="172" t="s">
        <v>358</v>
      </c>
      <c r="B518" s="172" t="s">
        <v>363</v>
      </c>
      <c r="C518" s="172">
        <v>148118</v>
      </c>
      <c r="D518" s="175">
        <v>44174</v>
      </c>
      <c r="E518" s="176">
        <v>0.40050000000000002</v>
      </c>
      <c r="F518" s="176">
        <v>9.1158999999999999</v>
      </c>
      <c r="G518" s="176">
        <v>9.125</v>
      </c>
      <c r="H518" s="176">
        <v>7.8234000000000004</v>
      </c>
      <c r="I518" s="176">
        <v>8.4901999999999997</v>
      </c>
      <c r="J518" s="176">
        <v>8.2578999999999994</v>
      </c>
      <c r="K518" s="176">
        <v>8.4883000000000006</v>
      </c>
      <c r="L518" s="176">
        <v>8.6786999999999992</v>
      </c>
      <c r="M518" s="176">
        <v>8.8743999999999996</v>
      </c>
      <c r="N518" s="176"/>
      <c r="O518" s="176"/>
      <c r="P518" s="176"/>
      <c r="Q518" s="176">
        <v>8.8786000000000005</v>
      </c>
      <c r="R518" s="176"/>
      <c r="S518" s="118" t="s">
        <v>1873</v>
      </c>
    </row>
    <row r="519" spans="1:19" x14ac:dyDescent="0.3">
      <c r="A519" s="172" t="s">
        <v>358</v>
      </c>
      <c r="B519" s="172" t="s">
        <v>367</v>
      </c>
      <c r="C519" s="172">
        <v>148117</v>
      </c>
      <c r="D519" s="175">
        <v>44174</v>
      </c>
      <c r="E519" s="176">
        <v>0.38269999999999998</v>
      </c>
      <c r="F519" s="176">
        <v>9.5399999999999991</v>
      </c>
      <c r="G519" s="176">
        <v>9.5500000000000007</v>
      </c>
      <c r="H519" s="176">
        <v>8.1877999999999993</v>
      </c>
      <c r="I519" s="176">
        <v>8.2006999999999994</v>
      </c>
      <c r="J519" s="176">
        <v>8.3224</v>
      </c>
      <c r="K519" s="176">
        <v>8.4542999999999999</v>
      </c>
      <c r="L519" s="176">
        <v>8.7026000000000003</v>
      </c>
      <c r="M519" s="176">
        <v>8.8805999999999994</v>
      </c>
      <c r="N519" s="176"/>
      <c r="O519" s="176"/>
      <c r="P519" s="176"/>
      <c r="Q519" s="176">
        <v>8.8770000000000007</v>
      </c>
      <c r="R519" s="176"/>
      <c r="S519" s="118" t="s">
        <v>1873</v>
      </c>
    </row>
    <row r="520" spans="1:19" x14ac:dyDescent="0.3">
      <c r="A520" s="172" t="s">
        <v>358</v>
      </c>
      <c r="B520" s="172" t="s">
        <v>81</v>
      </c>
      <c r="C520" s="172">
        <v>120762</v>
      </c>
      <c r="D520" s="175">
        <v>44174</v>
      </c>
      <c r="E520" s="176">
        <v>22.160900000000002</v>
      </c>
      <c r="F520" s="176">
        <v>32.145699999999998</v>
      </c>
      <c r="G520" s="176">
        <v>-1.1857</v>
      </c>
      <c r="H520" s="176">
        <v>5.1816000000000004</v>
      </c>
      <c r="I520" s="176">
        <v>1.4360999999999999</v>
      </c>
      <c r="J520" s="176">
        <v>3.5680999999999998</v>
      </c>
      <c r="K520" s="176">
        <v>6.2777000000000003</v>
      </c>
      <c r="L520" s="176">
        <v>6.9519000000000002</v>
      </c>
      <c r="M520" s="176">
        <v>8.9537999999999993</v>
      </c>
      <c r="N520" s="176">
        <v>6.8990999999999998</v>
      </c>
      <c r="O520" s="176">
        <v>2.5716999999999999</v>
      </c>
      <c r="P520" s="176">
        <v>5.8383000000000003</v>
      </c>
      <c r="Q520" s="176">
        <v>7.4447999999999999</v>
      </c>
      <c r="R520" s="176">
        <v>1.8669</v>
      </c>
      <c r="S520" s="118" t="s">
        <v>1873</v>
      </c>
    </row>
    <row r="521" spans="1:19" x14ac:dyDescent="0.3">
      <c r="A521" s="172" t="s">
        <v>358</v>
      </c>
      <c r="B521" s="172" t="s">
        <v>114</v>
      </c>
      <c r="C521" s="172">
        <v>113077</v>
      </c>
      <c r="D521" s="175">
        <v>44174</v>
      </c>
      <c r="E521" s="176">
        <v>21.075399999999998</v>
      </c>
      <c r="F521" s="176">
        <v>31.5474</v>
      </c>
      <c r="G521" s="176">
        <v>-1.7661</v>
      </c>
      <c r="H521" s="176">
        <v>4.6059000000000001</v>
      </c>
      <c r="I521" s="176">
        <v>0.8538</v>
      </c>
      <c r="J521" s="176">
        <v>2.9861</v>
      </c>
      <c r="K521" s="176">
        <v>5.6920999999999999</v>
      </c>
      <c r="L521" s="176">
        <v>6.3563000000000001</v>
      </c>
      <c r="M521" s="176">
        <v>8.3336000000000006</v>
      </c>
      <c r="N521" s="176">
        <v>6.2760999999999996</v>
      </c>
      <c r="O521" s="176">
        <v>1.8944000000000001</v>
      </c>
      <c r="P521" s="176">
        <v>5.1048999999999998</v>
      </c>
      <c r="Q521" s="176">
        <v>7.3792999999999997</v>
      </c>
      <c r="R521" s="176">
        <v>1.2322</v>
      </c>
      <c r="S521" s="118"/>
    </row>
    <row r="522" spans="1:19" x14ac:dyDescent="0.3">
      <c r="A522" s="177" t="s">
        <v>27</v>
      </c>
      <c r="B522" s="172"/>
      <c r="C522" s="172"/>
      <c r="D522" s="172"/>
      <c r="E522" s="172"/>
      <c r="F522" s="178">
        <v>23.361085483870969</v>
      </c>
      <c r="G522" s="178">
        <v>0.15089516129032279</v>
      </c>
      <c r="H522" s="178">
        <v>8.1976129032258065</v>
      </c>
      <c r="I522" s="178">
        <v>3.5532725806451615</v>
      </c>
      <c r="J522" s="178">
        <v>6.4422935483870996</v>
      </c>
      <c r="K522" s="178">
        <v>9.0770854838709667</v>
      </c>
      <c r="L522" s="178">
        <v>7.4883193548387101</v>
      </c>
      <c r="M522" s="178">
        <v>5.9130709677419331</v>
      </c>
      <c r="N522" s="178">
        <v>8.1300199999999982</v>
      </c>
      <c r="O522" s="178">
        <v>7.2604763636363652</v>
      </c>
      <c r="P522" s="178">
        <v>7.9295981132075468</v>
      </c>
      <c r="Q522" s="178">
        <v>6.7909064516129014</v>
      </c>
      <c r="R522" s="178">
        <v>8.7214596491228065</v>
      </c>
      <c r="S522" s="118"/>
    </row>
    <row r="523" spans="1:19" x14ac:dyDescent="0.3">
      <c r="A523" s="177" t="s">
        <v>408</v>
      </c>
      <c r="B523" s="172"/>
      <c r="C523" s="172"/>
      <c r="D523" s="172"/>
      <c r="E523" s="172"/>
      <c r="F523" s="178">
        <v>21.270400000000002</v>
      </c>
      <c r="G523" s="178">
        <v>-0.78180000000000005</v>
      </c>
      <c r="H523" s="178">
        <v>8.0831499999999998</v>
      </c>
      <c r="I523" s="178">
        <v>2.5704500000000001</v>
      </c>
      <c r="J523" s="178">
        <v>6.4350500000000004</v>
      </c>
      <c r="K523" s="178">
        <v>9.2487500000000011</v>
      </c>
      <c r="L523" s="178">
        <v>7.4773499999999995</v>
      </c>
      <c r="M523" s="178">
        <v>8.3422000000000001</v>
      </c>
      <c r="N523" s="178">
        <v>10.00095</v>
      </c>
      <c r="O523" s="178">
        <v>7.7439</v>
      </c>
      <c r="P523" s="178">
        <v>8.0699000000000005</v>
      </c>
      <c r="Q523" s="178">
        <v>8.2314000000000007</v>
      </c>
      <c r="R523" s="178">
        <v>9.5243000000000002</v>
      </c>
      <c r="S523" s="118"/>
    </row>
    <row r="524" spans="1:19" x14ac:dyDescent="0.3">
      <c r="A524" s="121"/>
      <c r="B524" s="121"/>
      <c r="C524" s="121"/>
      <c r="D524" s="122"/>
      <c r="E524" s="123"/>
      <c r="F524" s="123"/>
      <c r="G524" s="123"/>
      <c r="H524" s="123"/>
      <c r="I524" s="123"/>
      <c r="J524" s="123"/>
      <c r="K524" s="123"/>
      <c r="L524" s="123"/>
      <c r="M524" s="123"/>
      <c r="N524" s="123"/>
      <c r="O524" s="123"/>
      <c r="P524" s="123"/>
      <c r="Q524" s="123"/>
      <c r="R524" s="123"/>
      <c r="S524" s="118"/>
    </row>
    <row r="525" spans="1:19" x14ac:dyDescent="0.3">
      <c r="A525" s="174" t="s">
        <v>384</v>
      </c>
      <c r="B525" s="174"/>
      <c r="C525" s="174"/>
      <c r="D525" s="174"/>
      <c r="E525" s="174"/>
      <c r="F525" s="174"/>
      <c r="G525" s="174"/>
      <c r="H525" s="174"/>
      <c r="I525" s="174"/>
      <c r="J525" s="174"/>
      <c r="K525" s="174"/>
      <c r="L525" s="174"/>
      <c r="M525" s="174"/>
      <c r="N525" s="174"/>
      <c r="O525" s="174"/>
      <c r="P525" s="174"/>
      <c r="Q525" s="174"/>
      <c r="R525" s="174"/>
      <c r="S525" s="118"/>
    </row>
    <row r="526" spans="1:19" x14ac:dyDescent="0.3">
      <c r="A526" s="172" t="s">
        <v>368</v>
      </c>
      <c r="B526" s="172" t="s">
        <v>266</v>
      </c>
      <c r="C526" s="172">
        <v>104331</v>
      </c>
      <c r="D526" s="175">
        <v>44174</v>
      </c>
      <c r="E526" s="176">
        <v>43.34</v>
      </c>
      <c r="F526" s="176">
        <v>0.81410000000000005</v>
      </c>
      <c r="G526" s="176">
        <v>1.6416999999999999</v>
      </c>
      <c r="H526" s="176">
        <v>2.2410999999999999</v>
      </c>
      <c r="I526" s="176">
        <v>4.2579000000000002</v>
      </c>
      <c r="J526" s="176">
        <v>7.2771999999999997</v>
      </c>
      <c r="K526" s="176">
        <v>12.4838</v>
      </c>
      <c r="L526" s="176">
        <v>24.576000000000001</v>
      </c>
      <c r="M526" s="176">
        <v>16.2866</v>
      </c>
      <c r="N526" s="176">
        <v>10.111800000000001</v>
      </c>
      <c r="O526" s="176">
        <v>3.6705000000000001</v>
      </c>
      <c r="P526" s="176">
        <v>10.460599999999999</v>
      </c>
      <c r="Q526" s="176">
        <v>10.883900000000001</v>
      </c>
      <c r="R526" s="176">
        <v>7.4161999999999999</v>
      </c>
      <c r="S526" s="118"/>
    </row>
    <row r="527" spans="1:19" x14ac:dyDescent="0.3">
      <c r="A527" s="172" t="s">
        <v>368</v>
      </c>
      <c r="B527" s="172" t="s">
        <v>163</v>
      </c>
      <c r="C527" s="172">
        <v>119661</v>
      </c>
      <c r="D527" s="175">
        <v>44174</v>
      </c>
      <c r="E527" s="176">
        <v>46.66</v>
      </c>
      <c r="F527" s="176">
        <v>0.82110000000000005</v>
      </c>
      <c r="G527" s="176">
        <v>1.6557999999999999</v>
      </c>
      <c r="H527" s="176">
        <v>2.2572999999999999</v>
      </c>
      <c r="I527" s="176">
        <v>4.2915000000000001</v>
      </c>
      <c r="J527" s="176">
        <v>7.3384</v>
      </c>
      <c r="K527" s="176">
        <v>12.6509</v>
      </c>
      <c r="L527" s="176">
        <v>24.993300000000001</v>
      </c>
      <c r="M527" s="176">
        <v>16.854500000000002</v>
      </c>
      <c r="N527" s="176">
        <v>10.8314</v>
      </c>
      <c r="O527" s="176">
        <v>4.5239000000000003</v>
      </c>
      <c r="P527" s="176">
        <v>11.515599999999999</v>
      </c>
      <c r="Q527" s="176">
        <v>14.902799999999999</v>
      </c>
      <c r="R527" s="176">
        <v>8.1728000000000005</v>
      </c>
      <c r="S527" s="118"/>
    </row>
    <row r="528" spans="1:19" x14ac:dyDescent="0.3">
      <c r="A528" s="172" t="s">
        <v>368</v>
      </c>
      <c r="B528" s="172" t="s">
        <v>403</v>
      </c>
      <c r="C528" s="172"/>
      <c r="D528" s="175">
        <v>44174</v>
      </c>
      <c r="E528" s="176">
        <v>35.380000000000003</v>
      </c>
      <c r="F528" s="176">
        <v>0.79769999999999996</v>
      </c>
      <c r="G528" s="176">
        <v>1.6375</v>
      </c>
      <c r="H528" s="176">
        <v>2.1657999999999999</v>
      </c>
      <c r="I528" s="176">
        <v>4.1506999999999996</v>
      </c>
      <c r="J528" s="176">
        <v>7.1147</v>
      </c>
      <c r="K528" s="176">
        <v>12.4603</v>
      </c>
      <c r="L528" s="176">
        <v>24.665299999999998</v>
      </c>
      <c r="M528" s="176">
        <v>17.268799999999999</v>
      </c>
      <c r="N528" s="176">
        <v>11.048299999999999</v>
      </c>
      <c r="O528" s="176">
        <v>4.4282000000000004</v>
      </c>
      <c r="P528" s="176">
        <v>11.1425</v>
      </c>
      <c r="Q528" s="176">
        <v>10.514900000000001</v>
      </c>
      <c r="R528" s="176">
        <v>8.2376000000000005</v>
      </c>
      <c r="S528" s="120"/>
    </row>
    <row r="529" spans="1:19" x14ac:dyDescent="0.3">
      <c r="A529" s="172" t="s">
        <v>368</v>
      </c>
      <c r="B529" s="172" t="s">
        <v>267</v>
      </c>
      <c r="C529" s="172">
        <v>107745</v>
      </c>
      <c r="D529" s="175">
        <v>44174</v>
      </c>
      <c r="E529" s="176">
        <v>35.380000000000003</v>
      </c>
      <c r="F529" s="176">
        <v>0.79769999999999996</v>
      </c>
      <c r="G529" s="176">
        <v>1.6375</v>
      </c>
      <c r="H529" s="176">
        <v>2.1657999999999999</v>
      </c>
      <c r="I529" s="176">
        <v>4.1506999999999996</v>
      </c>
      <c r="J529" s="176">
        <v>7.1147</v>
      </c>
      <c r="K529" s="176">
        <v>12.4603</v>
      </c>
      <c r="L529" s="176">
        <v>24.665299999999998</v>
      </c>
      <c r="M529" s="176">
        <v>17.268799999999999</v>
      </c>
      <c r="N529" s="176">
        <v>11.048299999999999</v>
      </c>
      <c r="O529" s="176">
        <v>4.4282000000000004</v>
      </c>
      <c r="P529" s="176">
        <v>11.1425</v>
      </c>
      <c r="Q529" s="176">
        <v>10.514900000000001</v>
      </c>
      <c r="R529" s="176">
        <v>8.2376000000000005</v>
      </c>
      <c r="S529" s="118" t="s">
        <v>1888</v>
      </c>
    </row>
    <row r="530" spans="1:19" x14ac:dyDescent="0.3">
      <c r="A530" s="172" t="s">
        <v>368</v>
      </c>
      <c r="B530" s="172" t="s">
        <v>164</v>
      </c>
      <c r="C530" s="172">
        <v>119544</v>
      </c>
      <c r="D530" s="175">
        <v>44174</v>
      </c>
      <c r="E530" s="176">
        <v>38.07</v>
      </c>
      <c r="F530" s="176">
        <v>0.79430000000000001</v>
      </c>
      <c r="G530" s="176">
        <v>1.6284000000000001</v>
      </c>
      <c r="H530" s="176">
        <v>2.1739000000000002</v>
      </c>
      <c r="I530" s="176">
        <v>4.1871999999999998</v>
      </c>
      <c r="J530" s="176">
        <v>7.2092000000000001</v>
      </c>
      <c r="K530" s="176">
        <v>12.7332</v>
      </c>
      <c r="L530" s="176">
        <v>25.2303</v>
      </c>
      <c r="M530" s="176">
        <v>18.083100000000002</v>
      </c>
      <c r="N530" s="176">
        <v>12.102499999999999</v>
      </c>
      <c r="O530" s="176">
        <v>5.5124000000000004</v>
      </c>
      <c r="P530" s="176">
        <v>12.2699</v>
      </c>
      <c r="Q530" s="176">
        <v>15.6821</v>
      </c>
      <c r="R530" s="176">
        <v>9.3236000000000008</v>
      </c>
      <c r="S530" s="118" t="s">
        <v>1888</v>
      </c>
    </row>
    <row r="531" spans="1:19" x14ac:dyDescent="0.3">
      <c r="A531" s="172" t="s">
        <v>368</v>
      </c>
      <c r="B531" s="172" t="s">
        <v>165</v>
      </c>
      <c r="C531" s="172">
        <v>120503</v>
      </c>
      <c r="D531" s="175">
        <v>44174</v>
      </c>
      <c r="E531" s="176">
        <v>61.8566</v>
      </c>
      <c r="F531" s="176">
        <v>0.80210000000000004</v>
      </c>
      <c r="G531" s="176">
        <v>1.3687</v>
      </c>
      <c r="H531" s="176">
        <v>2.4952000000000001</v>
      </c>
      <c r="I531" s="176">
        <v>4.6497999999999999</v>
      </c>
      <c r="J531" s="176">
        <v>10.5259</v>
      </c>
      <c r="K531" s="176">
        <v>22.9221</v>
      </c>
      <c r="L531" s="176">
        <v>33.836599999999997</v>
      </c>
      <c r="M531" s="176">
        <v>20.579599999999999</v>
      </c>
      <c r="N531" s="176">
        <v>19.607099999999999</v>
      </c>
      <c r="O531" s="176">
        <v>13.0337</v>
      </c>
      <c r="P531" s="176">
        <v>15.2661</v>
      </c>
      <c r="Q531" s="176">
        <v>19.613499999999998</v>
      </c>
      <c r="R531" s="176">
        <v>17.4099</v>
      </c>
      <c r="S531" s="118" t="s">
        <v>1877</v>
      </c>
    </row>
    <row r="532" spans="1:19" x14ac:dyDescent="0.3">
      <c r="A532" s="172" t="s">
        <v>368</v>
      </c>
      <c r="B532" s="172" t="s">
        <v>268</v>
      </c>
      <c r="C532" s="172">
        <v>112323</v>
      </c>
      <c r="D532" s="175">
        <v>44174</v>
      </c>
      <c r="E532" s="176">
        <v>56.803899999999999</v>
      </c>
      <c r="F532" s="176">
        <v>0.7994</v>
      </c>
      <c r="G532" s="176">
        <v>1.3563000000000001</v>
      </c>
      <c r="H532" s="176">
        <v>2.4777</v>
      </c>
      <c r="I532" s="176">
        <v>4.6132</v>
      </c>
      <c r="J532" s="176">
        <v>10.444000000000001</v>
      </c>
      <c r="K532" s="176">
        <v>22.660900000000002</v>
      </c>
      <c r="L532" s="176">
        <v>33.276200000000003</v>
      </c>
      <c r="M532" s="176">
        <v>19.8369</v>
      </c>
      <c r="N532" s="176">
        <v>18.651700000000002</v>
      </c>
      <c r="O532" s="176">
        <v>12.0082</v>
      </c>
      <c r="P532" s="176">
        <v>14.129099999999999</v>
      </c>
      <c r="Q532" s="176">
        <v>17.184799999999999</v>
      </c>
      <c r="R532" s="176">
        <v>16.406400000000001</v>
      </c>
      <c r="S532" s="118" t="s">
        <v>1877</v>
      </c>
    </row>
    <row r="533" spans="1:19" x14ac:dyDescent="0.3">
      <c r="A533" s="172" t="s">
        <v>368</v>
      </c>
      <c r="B533" s="172" t="s">
        <v>269</v>
      </c>
      <c r="C533" s="172">
        <v>134044</v>
      </c>
      <c r="D533" s="175">
        <v>44174</v>
      </c>
      <c r="E533" s="176">
        <v>51.31</v>
      </c>
      <c r="F533" s="176">
        <v>0.68679999999999997</v>
      </c>
      <c r="G533" s="176">
        <v>0.98409999999999997</v>
      </c>
      <c r="H533" s="176">
        <v>1.9269000000000001</v>
      </c>
      <c r="I533" s="176">
        <v>5.2512999999999996</v>
      </c>
      <c r="J533" s="176">
        <v>8.0892999999999997</v>
      </c>
      <c r="K533" s="176">
        <v>19.659500000000001</v>
      </c>
      <c r="L533" s="176">
        <v>36.317700000000002</v>
      </c>
      <c r="M533" s="176">
        <v>24.720500000000001</v>
      </c>
      <c r="N533" s="176">
        <v>16.613600000000002</v>
      </c>
      <c r="O533" s="176">
        <v>2.2932000000000001</v>
      </c>
      <c r="P533" s="176">
        <v>8.8712999999999997</v>
      </c>
      <c r="Q533" s="176">
        <v>4.9180999999999999</v>
      </c>
      <c r="R533" s="176">
        <v>11.587300000000001</v>
      </c>
      <c r="S533" s="118" t="s">
        <v>1877</v>
      </c>
    </row>
    <row r="534" spans="1:19" x14ac:dyDescent="0.3">
      <c r="A534" s="172" t="s">
        <v>368</v>
      </c>
      <c r="B534" s="172" t="s">
        <v>166</v>
      </c>
      <c r="C534" s="172">
        <v>134045</v>
      </c>
      <c r="D534" s="175">
        <v>44174</v>
      </c>
      <c r="E534" s="176">
        <v>55.74</v>
      </c>
      <c r="F534" s="176">
        <v>0.7046</v>
      </c>
      <c r="G534" s="176">
        <v>0.99660000000000004</v>
      </c>
      <c r="H534" s="176">
        <v>1.9572000000000001</v>
      </c>
      <c r="I534" s="176">
        <v>5.2889999999999997</v>
      </c>
      <c r="J534" s="176">
        <v>8.1489999999999991</v>
      </c>
      <c r="K534" s="176">
        <v>19.896799999999999</v>
      </c>
      <c r="L534" s="176">
        <v>36.818899999999999</v>
      </c>
      <c r="M534" s="176">
        <v>25.3429</v>
      </c>
      <c r="N534" s="176">
        <v>17.396799999999999</v>
      </c>
      <c r="O534" s="176">
        <v>3.0886999999999998</v>
      </c>
      <c r="P534" s="176">
        <v>9.7739999999999991</v>
      </c>
      <c r="Q534" s="176">
        <v>5.8525</v>
      </c>
      <c r="R534" s="176">
        <v>12.4095</v>
      </c>
      <c r="S534" s="118" t="s">
        <v>1877</v>
      </c>
    </row>
    <row r="535" spans="1:19" x14ac:dyDescent="0.3">
      <c r="A535" s="172" t="s">
        <v>368</v>
      </c>
      <c r="B535" s="172" t="s">
        <v>270</v>
      </c>
      <c r="C535" s="172">
        <v>113463</v>
      </c>
      <c r="D535" s="175">
        <v>44174</v>
      </c>
      <c r="E535" s="176">
        <v>47.351999999999997</v>
      </c>
      <c r="F535" s="176">
        <v>0.98740000000000006</v>
      </c>
      <c r="G535" s="176">
        <v>1.8257000000000001</v>
      </c>
      <c r="H535" s="176">
        <v>2.8898999999999999</v>
      </c>
      <c r="I535" s="176">
        <v>5.2407000000000004</v>
      </c>
      <c r="J535" s="176">
        <v>7.09</v>
      </c>
      <c r="K535" s="176">
        <v>18.332699999999999</v>
      </c>
      <c r="L535" s="176">
        <v>30.460699999999999</v>
      </c>
      <c r="M535" s="176">
        <v>23.470099999999999</v>
      </c>
      <c r="N535" s="176">
        <v>16.912700000000001</v>
      </c>
      <c r="O535" s="176">
        <v>6.9099000000000004</v>
      </c>
      <c r="P535" s="176">
        <v>10.8232</v>
      </c>
      <c r="Q535" s="176">
        <v>10.9718</v>
      </c>
      <c r="R535" s="176">
        <v>15.723800000000001</v>
      </c>
      <c r="S535" s="118" t="s">
        <v>1877</v>
      </c>
    </row>
    <row r="536" spans="1:19" x14ac:dyDescent="0.3">
      <c r="A536" s="172" t="s">
        <v>368</v>
      </c>
      <c r="B536" s="172" t="s">
        <v>167</v>
      </c>
      <c r="C536" s="172">
        <v>120147</v>
      </c>
      <c r="D536" s="175">
        <v>44174</v>
      </c>
      <c r="E536" s="176">
        <v>50.420999999999999</v>
      </c>
      <c r="F536" s="176">
        <v>0.99150000000000005</v>
      </c>
      <c r="G536" s="176">
        <v>1.8421000000000001</v>
      </c>
      <c r="H536" s="176">
        <v>2.9146999999999998</v>
      </c>
      <c r="I536" s="176">
        <v>5.2915999999999999</v>
      </c>
      <c r="J536" s="176">
        <v>7.2035</v>
      </c>
      <c r="K536" s="176">
        <v>18.7103</v>
      </c>
      <c r="L536" s="176">
        <v>31.287600000000001</v>
      </c>
      <c r="M536" s="176">
        <v>24.607099999999999</v>
      </c>
      <c r="N536" s="176">
        <v>18.3508</v>
      </c>
      <c r="O536" s="176">
        <v>8.1701999999999995</v>
      </c>
      <c r="P536" s="176">
        <v>11.994899999999999</v>
      </c>
      <c r="Q536" s="176">
        <v>14.6477</v>
      </c>
      <c r="R536" s="176">
        <v>17.104199999999999</v>
      </c>
      <c r="S536" s="118" t="s">
        <v>1877</v>
      </c>
    </row>
    <row r="537" spans="1:19" x14ac:dyDescent="0.3">
      <c r="A537" s="172" t="s">
        <v>368</v>
      </c>
      <c r="B537" s="172" t="s">
        <v>168</v>
      </c>
      <c r="C537" s="172">
        <v>141950</v>
      </c>
      <c r="D537" s="175">
        <v>44174</v>
      </c>
      <c r="E537" s="176">
        <v>11.82</v>
      </c>
      <c r="F537" s="176">
        <v>0.33960000000000001</v>
      </c>
      <c r="G537" s="176">
        <v>0.51019999999999999</v>
      </c>
      <c r="H537" s="176">
        <v>0.93940000000000001</v>
      </c>
      <c r="I537" s="176">
        <v>3.9578000000000002</v>
      </c>
      <c r="J537" s="176">
        <v>6.6787000000000001</v>
      </c>
      <c r="K537" s="176">
        <v>17.964099999999998</v>
      </c>
      <c r="L537" s="176">
        <v>38.569800000000001</v>
      </c>
      <c r="M537" s="176">
        <v>27.370699999999999</v>
      </c>
      <c r="N537" s="176">
        <v>31.1876</v>
      </c>
      <c r="O537" s="176"/>
      <c r="P537" s="176"/>
      <c r="Q537" s="176">
        <v>6.1412000000000004</v>
      </c>
      <c r="R537" s="176">
        <v>20.410699999999999</v>
      </c>
      <c r="S537" s="118" t="s">
        <v>1877</v>
      </c>
    </row>
    <row r="538" spans="1:19" x14ac:dyDescent="0.3">
      <c r="A538" s="172" t="s">
        <v>368</v>
      </c>
      <c r="B538" s="172" t="s">
        <v>271</v>
      </c>
      <c r="C538" s="172">
        <v>141952</v>
      </c>
      <c r="D538" s="175">
        <v>44174</v>
      </c>
      <c r="E538" s="176">
        <v>11.56</v>
      </c>
      <c r="F538" s="176">
        <v>0.34720000000000001</v>
      </c>
      <c r="G538" s="176">
        <v>0.52170000000000005</v>
      </c>
      <c r="H538" s="176">
        <v>0.9607</v>
      </c>
      <c r="I538" s="176">
        <v>3.9567999999999999</v>
      </c>
      <c r="J538" s="176">
        <v>6.5438000000000001</v>
      </c>
      <c r="K538" s="176">
        <v>17.718900000000001</v>
      </c>
      <c r="L538" s="176">
        <v>38.112299999999998</v>
      </c>
      <c r="M538" s="176">
        <v>26.615600000000001</v>
      </c>
      <c r="N538" s="176">
        <v>30.326899999999998</v>
      </c>
      <c r="O538" s="176"/>
      <c r="P538" s="176"/>
      <c r="Q538" s="176">
        <v>5.3030999999999997</v>
      </c>
      <c r="R538" s="176">
        <v>19.523900000000001</v>
      </c>
      <c r="S538" s="118" t="s">
        <v>1891</v>
      </c>
    </row>
    <row r="539" spans="1:19" x14ac:dyDescent="0.3">
      <c r="A539" s="172" t="s">
        <v>368</v>
      </c>
      <c r="B539" s="172" t="s">
        <v>169</v>
      </c>
      <c r="C539" s="172">
        <v>144315</v>
      </c>
      <c r="D539" s="175">
        <v>44174</v>
      </c>
      <c r="E539" s="176">
        <v>14.4</v>
      </c>
      <c r="F539" s="176">
        <v>0.27860000000000001</v>
      </c>
      <c r="G539" s="176">
        <v>0.27860000000000001</v>
      </c>
      <c r="H539" s="176">
        <v>0.84030000000000005</v>
      </c>
      <c r="I539" s="176">
        <v>3.8961000000000001</v>
      </c>
      <c r="J539" s="176">
        <v>6.9042000000000003</v>
      </c>
      <c r="K539" s="176">
        <v>18.616099999999999</v>
      </c>
      <c r="L539" s="176">
        <v>39.399799999999999</v>
      </c>
      <c r="M539" s="176">
        <v>24.459800000000001</v>
      </c>
      <c r="N539" s="176">
        <v>25.654499999999999</v>
      </c>
      <c r="O539" s="176"/>
      <c r="P539" s="176"/>
      <c r="Q539" s="176">
        <v>18.553899999999999</v>
      </c>
      <c r="R539" s="176">
        <v>18.9664</v>
      </c>
      <c r="S539" s="118" t="s">
        <v>1891</v>
      </c>
    </row>
    <row r="540" spans="1:19" x14ac:dyDescent="0.3">
      <c r="A540" s="172" t="s">
        <v>368</v>
      </c>
      <c r="B540" s="172" t="s">
        <v>272</v>
      </c>
      <c r="C540" s="172">
        <v>144314</v>
      </c>
      <c r="D540" s="175">
        <v>44174</v>
      </c>
      <c r="E540" s="176">
        <v>14.06</v>
      </c>
      <c r="F540" s="176">
        <v>0.2853</v>
      </c>
      <c r="G540" s="176">
        <v>0.2853</v>
      </c>
      <c r="H540" s="176">
        <v>0.78849999999999998</v>
      </c>
      <c r="I540" s="176">
        <v>3.8405</v>
      </c>
      <c r="J540" s="176">
        <v>6.8388999999999998</v>
      </c>
      <c r="K540" s="176">
        <v>18.250599999999999</v>
      </c>
      <c r="L540" s="176">
        <v>38.522199999999998</v>
      </c>
      <c r="M540" s="176">
        <v>23.441600000000001</v>
      </c>
      <c r="N540" s="176">
        <v>24.314800000000002</v>
      </c>
      <c r="O540" s="176"/>
      <c r="P540" s="176"/>
      <c r="Q540" s="176">
        <v>17.239100000000001</v>
      </c>
      <c r="R540" s="176">
        <v>17.5593</v>
      </c>
      <c r="S540" s="118" t="s">
        <v>1892</v>
      </c>
    </row>
    <row r="541" spans="1:19" x14ac:dyDescent="0.3">
      <c r="A541" s="172" t="s">
        <v>368</v>
      </c>
      <c r="B541" s="172" t="s">
        <v>170</v>
      </c>
      <c r="C541" s="172">
        <v>119351</v>
      </c>
      <c r="D541" s="175">
        <v>44174</v>
      </c>
      <c r="E541" s="176">
        <v>77.540000000000006</v>
      </c>
      <c r="F541" s="176">
        <v>0.62290000000000001</v>
      </c>
      <c r="G541" s="176">
        <v>1.1084000000000001</v>
      </c>
      <c r="H541" s="176">
        <v>1.8789</v>
      </c>
      <c r="I541" s="176">
        <v>4.883</v>
      </c>
      <c r="J541" s="176">
        <v>7.1882999999999999</v>
      </c>
      <c r="K541" s="176">
        <v>19.218900000000001</v>
      </c>
      <c r="L541" s="176">
        <v>39.938600000000001</v>
      </c>
      <c r="M541" s="176">
        <v>29.774100000000001</v>
      </c>
      <c r="N541" s="176">
        <v>30.538699999999999</v>
      </c>
      <c r="O541" s="176">
        <v>9.3580000000000005</v>
      </c>
      <c r="P541" s="176">
        <v>15.7056</v>
      </c>
      <c r="Q541" s="176">
        <v>16.293800000000001</v>
      </c>
      <c r="R541" s="176">
        <v>23.246700000000001</v>
      </c>
      <c r="S541" s="118" t="s">
        <v>1892</v>
      </c>
    </row>
    <row r="542" spans="1:19" x14ac:dyDescent="0.3">
      <c r="A542" s="172" t="s">
        <v>368</v>
      </c>
      <c r="B542" s="172" t="s">
        <v>273</v>
      </c>
      <c r="C542" s="172">
        <v>111710</v>
      </c>
      <c r="D542" s="175">
        <v>44174</v>
      </c>
      <c r="E542" s="176">
        <v>70.03</v>
      </c>
      <c r="F542" s="176">
        <v>0.60340000000000005</v>
      </c>
      <c r="G542" s="176">
        <v>1.0826</v>
      </c>
      <c r="H542" s="176">
        <v>1.847</v>
      </c>
      <c r="I542" s="176">
        <v>4.8196000000000003</v>
      </c>
      <c r="J542" s="176">
        <v>7.0795000000000003</v>
      </c>
      <c r="K542" s="176">
        <v>18.876300000000001</v>
      </c>
      <c r="L542" s="176">
        <v>39.1693</v>
      </c>
      <c r="M542" s="176">
        <v>28.755299999999998</v>
      </c>
      <c r="N542" s="176">
        <v>29.135200000000001</v>
      </c>
      <c r="O542" s="176">
        <v>8.1028000000000002</v>
      </c>
      <c r="P542" s="176">
        <v>14.2239</v>
      </c>
      <c r="Q542" s="176">
        <v>17.941700000000001</v>
      </c>
      <c r="R542" s="176">
        <v>21.849900000000002</v>
      </c>
      <c r="S542" s="118" t="s">
        <v>1892</v>
      </c>
    </row>
    <row r="543" spans="1:19" x14ac:dyDescent="0.3">
      <c r="A543" s="172" t="s">
        <v>368</v>
      </c>
      <c r="B543" s="172" t="s">
        <v>409</v>
      </c>
      <c r="C543" s="172">
        <v>111709</v>
      </c>
      <c r="D543" s="175">
        <v>44174</v>
      </c>
      <c r="E543" s="176">
        <v>74.75</v>
      </c>
      <c r="F543" s="176">
        <v>0.61919999999999997</v>
      </c>
      <c r="G543" s="176">
        <v>1.0954999999999999</v>
      </c>
      <c r="H543" s="176">
        <v>1.867</v>
      </c>
      <c r="I543" s="176">
        <v>4.8533999999999997</v>
      </c>
      <c r="J543" s="176">
        <v>7.1376999999999997</v>
      </c>
      <c r="K543" s="176">
        <v>19.066600000000001</v>
      </c>
      <c r="L543" s="176">
        <v>39.615200000000002</v>
      </c>
      <c r="M543" s="176">
        <v>29.3476</v>
      </c>
      <c r="N543" s="176">
        <v>29.954799999999999</v>
      </c>
      <c r="O543" s="176">
        <v>8.8893000000000004</v>
      </c>
      <c r="P543" s="176">
        <v>15.0716</v>
      </c>
      <c r="Q543" s="176">
        <v>18.595800000000001</v>
      </c>
      <c r="R543" s="176">
        <v>22.671500000000002</v>
      </c>
      <c r="S543" s="118" t="s">
        <v>1892</v>
      </c>
    </row>
    <row r="544" spans="1:19" x14ac:dyDescent="0.3">
      <c r="A544" s="172" t="s">
        <v>368</v>
      </c>
      <c r="B544" s="172" t="s">
        <v>171</v>
      </c>
      <c r="C544" s="172">
        <v>118285</v>
      </c>
      <c r="D544" s="175">
        <v>44174</v>
      </c>
      <c r="E544" s="176">
        <v>88.16</v>
      </c>
      <c r="F544" s="176">
        <v>0.69669999999999999</v>
      </c>
      <c r="G544" s="176">
        <v>1.31</v>
      </c>
      <c r="H544" s="176">
        <v>2.6190000000000002</v>
      </c>
      <c r="I544" s="176">
        <v>5.6060999999999996</v>
      </c>
      <c r="J544" s="176">
        <v>7.3943000000000003</v>
      </c>
      <c r="K544" s="176">
        <v>19.684999999999999</v>
      </c>
      <c r="L544" s="176">
        <v>36.533999999999999</v>
      </c>
      <c r="M544" s="176">
        <v>28.0093</v>
      </c>
      <c r="N544" s="176">
        <v>26.050899999999999</v>
      </c>
      <c r="O544" s="176">
        <v>13.7225</v>
      </c>
      <c r="P544" s="176">
        <v>14.7279</v>
      </c>
      <c r="Q544" s="176">
        <v>14.598800000000001</v>
      </c>
      <c r="R544" s="176">
        <v>18.768599999999999</v>
      </c>
      <c r="S544" s="118" t="s">
        <v>1881</v>
      </c>
    </row>
    <row r="545" spans="1:19" x14ac:dyDescent="0.3">
      <c r="A545" s="172" t="s">
        <v>368</v>
      </c>
      <c r="B545" s="172" t="s">
        <v>274</v>
      </c>
      <c r="C545" s="172">
        <v>111722</v>
      </c>
      <c r="D545" s="175">
        <v>44174</v>
      </c>
      <c r="E545" s="176">
        <v>83.49</v>
      </c>
      <c r="F545" s="176">
        <v>0.68740000000000001</v>
      </c>
      <c r="G545" s="176">
        <v>1.2982</v>
      </c>
      <c r="H545" s="176">
        <v>2.5928</v>
      </c>
      <c r="I545" s="176">
        <v>5.5499000000000001</v>
      </c>
      <c r="J545" s="176">
        <v>7.2859999999999996</v>
      </c>
      <c r="K545" s="176">
        <v>19.3567</v>
      </c>
      <c r="L545" s="176">
        <v>35.778199999999998</v>
      </c>
      <c r="M545" s="176">
        <v>27.019600000000001</v>
      </c>
      <c r="N545" s="176">
        <v>24.779599999999999</v>
      </c>
      <c r="O545" s="176">
        <v>12.6729</v>
      </c>
      <c r="P545" s="176">
        <v>13.7758</v>
      </c>
      <c r="Q545" s="176">
        <v>19.184200000000001</v>
      </c>
      <c r="R545" s="176">
        <v>17.6189</v>
      </c>
      <c r="S545" s="118" t="s">
        <v>1881</v>
      </c>
    </row>
    <row r="546" spans="1:19" x14ac:dyDescent="0.3">
      <c r="A546" s="172" t="s">
        <v>368</v>
      </c>
      <c r="B546" s="172" t="s">
        <v>172</v>
      </c>
      <c r="C546" s="172">
        <v>119242</v>
      </c>
      <c r="D546" s="175">
        <v>44174</v>
      </c>
      <c r="E546" s="176">
        <v>61.432000000000002</v>
      </c>
      <c r="F546" s="176">
        <v>0.57630000000000003</v>
      </c>
      <c r="G546" s="176">
        <v>1.4683999999999999</v>
      </c>
      <c r="H546" s="176">
        <v>2.915</v>
      </c>
      <c r="I546" s="176">
        <v>5.9355000000000002</v>
      </c>
      <c r="J546" s="176">
        <v>9.7273999999999994</v>
      </c>
      <c r="K546" s="176">
        <v>21.3232</v>
      </c>
      <c r="L546" s="176">
        <v>34.0929</v>
      </c>
      <c r="M546" s="176">
        <v>25.962700000000002</v>
      </c>
      <c r="N546" s="176">
        <v>15.1555</v>
      </c>
      <c r="O546" s="176">
        <v>8.1109000000000009</v>
      </c>
      <c r="P546" s="176">
        <v>14.2966</v>
      </c>
      <c r="Q546" s="176">
        <v>15.9702</v>
      </c>
      <c r="R546" s="176">
        <v>15.8904</v>
      </c>
      <c r="S546" s="118" t="s">
        <v>1881</v>
      </c>
    </row>
    <row r="547" spans="1:19" x14ac:dyDescent="0.3">
      <c r="A547" s="172" t="s">
        <v>368</v>
      </c>
      <c r="B547" s="172" t="s">
        <v>275</v>
      </c>
      <c r="C547" s="172">
        <v>104772</v>
      </c>
      <c r="D547" s="175">
        <v>44174</v>
      </c>
      <c r="E547" s="176">
        <v>57.765999999999998</v>
      </c>
      <c r="F547" s="176">
        <v>0.57279999999999998</v>
      </c>
      <c r="G547" s="176">
        <v>1.4541999999999999</v>
      </c>
      <c r="H547" s="176">
        <v>2.8944999999999999</v>
      </c>
      <c r="I547" s="176">
        <v>5.8955000000000002</v>
      </c>
      <c r="J547" s="176">
        <v>9.6399000000000008</v>
      </c>
      <c r="K547" s="176">
        <v>21.034199999999998</v>
      </c>
      <c r="L547" s="176">
        <v>33.458100000000002</v>
      </c>
      <c r="M547" s="176">
        <v>25.075199999999999</v>
      </c>
      <c r="N547" s="176">
        <v>14.0764</v>
      </c>
      <c r="O547" s="176">
        <v>7.0633999999999997</v>
      </c>
      <c r="P547" s="176">
        <v>13.1767</v>
      </c>
      <c r="Q547" s="176">
        <v>13.4465</v>
      </c>
      <c r="R547" s="176">
        <v>14.755699999999999</v>
      </c>
      <c r="S547" s="118" t="s">
        <v>1893</v>
      </c>
    </row>
    <row r="548" spans="1:19" x14ac:dyDescent="0.3">
      <c r="A548" s="172" t="s">
        <v>368</v>
      </c>
      <c r="B548" s="172" t="s">
        <v>173</v>
      </c>
      <c r="C548" s="172">
        <v>118620</v>
      </c>
      <c r="D548" s="175">
        <v>44174</v>
      </c>
      <c r="E548" s="176">
        <v>58.04</v>
      </c>
      <c r="F548" s="176">
        <v>0.78139999999999998</v>
      </c>
      <c r="G548" s="176">
        <v>1.6284000000000001</v>
      </c>
      <c r="H548" s="176">
        <v>2.6347999999999998</v>
      </c>
      <c r="I548" s="176">
        <v>4.9358000000000004</v>
      </c>
      <c r="J548" s="176">
        <v>7.6409000000000002</v>
      </c>
      <c r="K548" s="176">
        <v>17.608899999999998</v>
      </c>
      <c r="L548" s="176">
        <v>33.363999999999997</v>
      </c>
      <c r="M548" s="176">
        <v>21.118500000000001</v>
      </c>
      <c r="N548" s="176">
        <v>13.9603</v>
      </c>
      <c r="O548" s="176">
        <v>5.6733000000000002</v>
      </c>
      <c r="P548" s="176">
        <v>10.5069</v>
      </c>
      <c r="Q548" s="176">
        <v>13.2181</v>
      </c>
      <c r="R548" s="176">
        <v>12.591100000000001</v>
      </c>
      <c r="S548" s="118" t="s">
        <v>1893</v>
      </c>
    </row>
    <row r="549" spans="1:19" x14ac:dyDescent="0.3">
      <c r="A549" s="172" t="s">
        <v>368</v>
      </c>
      <c r="B549" s="172" t="s">
        <v>276</v>
      </c>
      <c r="C549" s="172">
        <v>111638</v>
      </c>
      <c r="D549" s="175">
        <v>44174</v>
      </c>
      <c r="E549" s="176">
        <v>53.02</v>
      </c>
      <c r="F549" s="176">
        <v>0.77929999999999999</v>
      </c>
      <c r="G549" s="176">
        <v>1.6293</v>
      </c>
      <c r="H549" s="176">
        <v>2.6126999999999998</v>
      </c>
      <c r="I549" s="176">
        <v>4.8654999999999999</v>
      </c>
      <c r="J549" s="176">
        <v>7.5019999999999998</v>
      </c>
      <c r="K549" s="176">
        <v>17.145399999999999</v>
      </c>
      <c r="L549" s="176">
        <v>32.285400000000003</v>
      </c>
      <c r="M549" s="176">
        <v>19.576000000000001</v>
      </c>
      <c r="N549" s="176">
        <v>12.022</v>
      </c>
      <c r="O549" s="176">
        <v>3.9813000000000001</v>
      </c>
      <c r="P549" s="176">
        <v>9.0589999999999993</v>
      </c>
      <c r="Q549" s="176">
        <v>14.979200000000001</v>
      </c>
      <c r="R549" s="176">
        <v>10.6358</v>
      </c>
      <c r="S549" s="118" t="s">
        <v>1894</v>
      </c>
    </row>
    <row r="550" spans="1:19" x14ac:dyDescent="0.3">
      <c r="A550" s="172" t="s">
        <v>368</v>
      </c>
      <c r="B550" s="172" t="s">
        <v>174</v>
      </c>
      <c r="C550" s="172">
        <v>135654</v>
      </c>
      <c r="D550" s="175">
        <v>44174</v>
      </c>
      <c r="E550" s="176">
        <v>17.0365</v>
      </c>
      <c r="F550" s="176">
        <v>0.37890000000000001</v>
      </c>
      <c r="G550" s="176">
        <v>1.1044</v>
      </c>
      <c r="H550" s="176">
        <v>2.0356999999999998</v>
      </c>
      <c r="I550" s="176">
        <v>4.7317</v>
      </c>
      <c r="J550" s="176">
        <v>7.3178999999999998</v>
      </c>
      <c r="K550" s="176">
        <v>15.595000000000001</v>
      </c>
      <c r="L550" s="176">
        <v>27.702200000000001</v>
      </c>
      <c r="M550" s="176">
        <v>17.119900000000001</v>
      </c>
      <c r="N550" s="176">
        <v>8.7642000000000007</v>
      </c>
      <c r="O550" s="176">
        <v>5.4438000000000004</v>
      </c>
      <c r="P550" s="176"/>
      <c r="Q550" s="176">
        <v>11.368600000000001</v>
      </c>
      <c r="R550" s="176">
        <v>9.7878000000000007</v>
      </c>
      <c r="S550" s="118" t="s">
        <v>1894</v>
      </c>
    </row>
    <row r="551" spans="1:19" x14ac:dyDescent="0.3">
      <c r="A551" s="172" t="s">
        <v>368</v>
      </c>
      <c r="B551" s="172" t="s">
        <v>277</v>
      </c>
      <c r="C551" s="172">
        <v>135655</v>
      </c>
      <c r="D551" s="175">
        <v>44174</v>
      </c>
      <c r="E551" s="176">
        <v>15.6945</v>
      </c>
      <c r="F551" s="176">
        <v>0.3735</v>
      </c>
      <c r="G551" s="176">
        <v>1.0768</v>
      </c>
      <c r="H551" s="176">
        <v>1.9964999999999999</v>
      </c>
      <c r="I551" s="176">
        <v>4.6523000000000003</v>
      </c>
      <c r="J551" s="176">
        <v>7.1443000000000003</v>
      </c>
      <c r="K551" s="176">
        <v>15.0159</v>
      </c>
      <c r="L551" s="176">
        <v>26.4696</v>
      </c>
      <c r="M551" s="176">
        <v>15.545999999999999</v>
      </c>
      <c r="N551" s="176">
        <v>6.9333</v>
      </c>
      <c r="O551" s="176">
        <v>3.6798999999999999</v>
      </c>
      <c r="P551" s="176"/>
      <c r="Q551" s="176">
        <v>9.5371000000000006</v>
      </c>
      <c r="R551" s="176">
        <v>7.8746</v>
      </c>
      <c r="S551" s="118" t="s">
        <v>1894</v>
      </c>
    </row>
    <row r="552" spans="1:19" x14ac:dyDescent="0.3">
      <c r="A552" s="172" t="s">
        <v>368</v>
      </c>
      <c r="B552" s="172" t="s">
        <v>278</v>
      </c>
      <c r="C552" s="172">
        <v>100526</v>
      </c>
      <c r="D552" s="175">
        <v>44174</v>
      </c>
      <c r="E552" s="176">
        <v>624.80160000000001</v>
      </c>
      <c r="F552" s="176">
        <v>0.89649999999999996</v>
      </c>
      <c r="G552" s="176">
        <v>1.4770000000000001</v>
      </c>
      <c r="H552" s="176">
        <v>2.702</v>
      </c>
      <c r="I552" s="176">
        <v>6.0998000000000001</v>
      </c>
      <c r="J552" s="176">
        <v>11.943</v>
      </c>
      <c r="K552" s="176">
        <v>24.669499999999999</v>
      </c>
      <c r="L552" s="176">
        <v>35.657699999999998</v>
      </c>
      <c r="M552" s="176">
        <v>24.2517</v>
      </c>
      <c r="N552" s="176">
        <v>10.5741</v>
      </c>
      <c r="O552" s="176">
        <v>4.3375000000000004</v>
      </c>
      <c r="P552" s="176">
        <v>8.9709000000000003</v>
      </c>
      <c r="Q552" s="176">
        <v>21.009899999999998</v>
      </c>
      <c r="R552" s="176">
        <v>8.4664000000000001</v>
      </c>
      <c r="S552" s="118" t="s">
        <v>1894</v>
      </c>
    </row>
    <row r="553" spans="1:19" x14ac:dyDescent="0.3">
      <c r="A553" s="172" t="s">
        <v>368</v>
      </c>
      <c r="B553" s="172" t="s">
        <v>175</v>
      </c>
      <c r="C553" s="172">
        <v>118540</v>
      </c>
      <c r="D553" s="175">
        <v>44174</v>
      </c>
      <c r="E553" s="176">
        <v>670.67039999999997</v>
      </c>
      <c r="F553" s="176">
        <v>0.89880000000000004</v>
      </c>
      <c r="G553" s="176">
        <v>1.4894000000000001</v>
      </c>
      <c r="H553" s="176">
        <v>2.7191999999999998</v>
      </c>
      <c r="I553" s="176">
        <v>6.1353999999999997</v>
      </c>
      <c r="J553" s="176">
        <v>12.0244</v>
      </c>
      <c r="K553" s="176">
        <v>24.944199999999999</v>
      </c>
      <c r="L553" s="176">
        <v>36.276499999999999</v>
      </c>
      <c r="M553" s="176">
        <v>25.124099999999999</v>
      </c>
      <c r="N553" s="176">
        <v>11.6242</v>
      </c>
      <c r="O553" s="176">
        <v>5.3411</v>
      </c>
      <c r="P553" s="176">
        <v>10.045400000000001</v>
      </c>
      <c r="Q553" s="176">
        <v>13.656499999999999</v>
      </c>
      <c r="R553" s="176">
        <v>9.5106999999999999</v>
      </c>
      <c r="S553" s="118" t="s">
        <v>1893</v>
      </c>
    </row>
    <row r="554" spans="1:19" x14ac:dyDescent="0.3">
      <c r="A554" s="172" t="s">
        <v>368</v>
      </c>
      <c r="B554" s="172" t="s">
        <v>279</v>
      </c>
      <c r="C554" s="172">
        <v>100998</v>
      </c>
      <c r="D554" s="175">
        <v>44174</v>
      </c>
      <c r="E554" s="176">
        <v>405.58</v>
      </c>
      <c r="F554" s="176">
        <v>0.72170000000000001</v>
      </c>
      <c r="G554" s="176">
        <v>1.7430000000000001</v>
      </c>
      <c r="H554" s="176">
        <v>2.8026</v>
      </c>
      <c r="I554" s="176">
        <v>5.2244000000000002</v>
      </c>
      <c r="J554" s="176">
        <v>10.714399999999999</v>
      </c>
      <c r="K554" s="176">
        <v>19.735099999999999</v>
      </c>
      <c r="L554" s="176">
        <v>34.822600000000001</v>
      </c>
      <c r="M554" s="176">
        <v>25.540500000000002</v>
      </c>
      <c r="N554" s="176">
        <v>10.2599</v>
      </c>
      <c r="O554" s="176">
        <v>5.5444000000000004</v>
      </c>
      <c r="P554" s="176">
        <v>12.7197</v>
      </c>
      <c r="Q554" s="176">
        <v>20.3964</v>
      </c>
      <c r="R554" s="176">
        <v>10.050000000000001</v>
      </c>
      <c r="S554" s="118" t="s">
        <v>1893</v>
      </c>
    </row>
    <row r="555" spans="1:19" x14ac:dyDescent="0.3">
      <c r="A555" s="172" t="s">
        <v>368</v>
      </c>
      <c r="B555" s="172" t="s">
        <v>176</v>
      </c>
      <c r="C555" s="172">
        <v>118929</v>
      </c>
      <c r="D555" s="175">
        <v>44174</v>
      </c>
      <c r="E555" s="176">
        <v>424.22399999999999</v>
      </c>
      <c r="F555" s="176">
        <v>0.72270000000000001</v>
      </c>
      <c r="G555" s="176">
        <v>1.7490000000000001</v>
      </c>
      <c r="H555" s="176">
        <v>2.8113000000000001</v>
      </c>
      <c r="I555" s="176">
        <v>5.2424999999999997</v>
      </c>
      <c r="J555" s="176">
        <v>10.755100000000001</v>
      </c>
      <c r="K555" s="176">
        <v>19.869800000000001</v>
      </c>
      <c r="L555" s="176">
        <v>35.144500000000001</v>
      </c>
      <c r="M555" s="176">
        <v>25.999099999999999</v>
      </c>
      <c r="N555" s="176">
        <v>10.799899999999999</v>
      </c>
      <c r="O555" s="176">
        <v>6.1205999999999996</v>
      </c>
      <c r="P555" s="176">
        <v>13.393599999999999</v>
      </c>
      <c r="Q555" s="176">
        <v>14.2904</v>
      </c>
      <c r="R555" s="176">
        <v>10.5898</v>
      </c>
      <c r="S555" s="118" t="s">
        <v>1894</v>
      </c>
    </row>
    <row r="556" spans="1:19" x14ac:dyDescent="0.3">
      <c r="A556" s="172" t="s">
        <v>368</v>
      </c>
      <c r="B556" s="172" t="s">
        <v>280</v>
      </c>
      <c r="C556" s="172">
        <v>101979</v>
      </c>
      <c r="D556" s="175">
        <v>44174</v>
      </c>
      <c r="E556" s="176">
        <v>1724.5693912118099</v>
      </c>
      <c r="F556" s="176">
        <v>0.81240000000000001</v>
      </c>
      <c r="G556" s="176">
        <v>1.6682999999999999</v>
      </c>
      <c r="H556" s="176">
        <v>3.1381999999999999</v>
      </c>
      <c r="I556" s="176">
        <v>5.383</v>
      </c>
      <c r="J556" s="176">
        <v>8.5665999999999993</v>
      </c>
      <c r="K556" s="176">
        <v>15.2803</v>
      </c>
      <c r="L556" s="176">
        <v>26.264900000000001</v>
      </c>
      <c r="M556" s="176">
        <v>22.140699999999999</v>
      </c>
      <c r="N556" s="176">
        <v>4.2206000000000001</v>
      </c>
      <c r="O556" s="176">
        <v>-0.88149999999999995</v>
      </c>
      <c r="P556" s="176">
        <v>7.6070000000000002</v>
      </c>
      <c r="Q556" s="176">
        <v>23.1739</v>
      </c>
      <c r="R556" s="176">
        <v>4.548</v>
      </c>
      <c r="S556" s="118" t="s">
        <v>1894</v>
      </c>
    </row>
    <row r="557" spans="1:19" x14ac:dyDescent="0.3">
      <c r="A557" s="172" t="s">
        <v>368</v>
      </c>
      <c r="B557" s="172" t="s">
        <v>177</v>
      </c>
      <c r="C557" s="172">
        <v>119060</v>
      </c>
      <c r="D557" s="175">
        <v>44174</v>
      </c>
      <c r="E557" s="176">
        <v>555.14099999999996</v>
      </c>
      <c r="F557" s="176">
        <v>0.81410000000000005</v>
      </c>
      <c r="G557" s="176">
        <v>1.6768000000000001</v>
      </c>
      <c r="H557" s="176">
        <v>3.1501999999999999</v>
      </c>
      <c r="I557" s="176">
        <v>5.4086999999999996</v>
      </c>
      <c r="J557" s="176">
        <v>8.6241000000000003</v>
      </c>
      <c r="K557" s="176">
        <v>15.465999999999999</v>
      </c>
      <c r="L557" s="176">
        <v>26.675999999999998</v>
      </c>
      <c r="M557" s="176">
        <v>22.6858</v>
      </c>
      <c r="N557" s="176">
        <v>4.8392999999999997</v>
      </c>
      <c r="O557" s="176">
        <v>-0.23430000000000001</v>
      </c>
      <c r="P557" s="176">
        <v>8.3186</v>
      </c>
      <c r="Q557" s="176">
        <v>10.901899999999999</v>
      </c>
      <c r="R557" s="176">
        <v>5.1708999999999996</v>
      </c>
      <c r="S557" s="118" t="s">
        <v>1888</v>
      </c>
    </row>
    <row r="558" spans="1:19" x14ac:dyDescent="0.3">
      <c r="A558" s="172" t="s">
        <v>368</v>
      </c>
      <c r="B558" s="172" t="s">
        <v>281</v>
      </c>
      <c r="C558" s="172">
        <v>104707</v>
      </c>
      <c r="D558" s="175">
        <v>44174</v>
      </c>
      <c r="E558" s="176">
        <v>41.655700000000003</v>
      </c>
      <c r="F558" s="176">
        <v>0.98180000000000001</v>
      </c>
      <c r="G558" s="176">
        <v>1.8575999999999999</v>
      </c>
      <c r="H558" s="176">
        <v>2.8797000000000001</v>
      </c>
      <c r="I558" s="176">
        <v>5.4516</v>
      </c>
      <c r="J558" s="176">
        <v>8.8770000000000007</v>
      </c>
      <c r="K558" s="176">
        <v>19.466200000000001</v>
      </c>
      <c r="L558" s="176">
        <v>33.948</v>
      </c>
      <c r="M558" s="176">
        <v>19.194099999999999</v>
      </c>
      <c r="N558" s="176">
        <v>10.5336</v>
      </c>
      <c r="O558" s="176">
        <v>2.6360999999999999</v>
      </c>
      <c r="P558" s="176">
        <v>10.4345</v>
      </c>
      <c r="Q558" s="176">
        <v>10.7803</v>
      </c>
      <c r="R558" s="176">
        <v>10.639699999999999</v>
      </c>
      <c r="S558" s="118" t="s">
        <v>1888</v>
      </c>
    </row>
    <row r="559" spans="1:19" x14ac:dyDescent="0.3">
      <c r="A559" s="172" t="s">
        <v>368</v>
      </c>
      <c r="B559" s="172" t="s">
        <v>178</v>
      </c>
      <c r="C559" s="172">
        <v>120079</v>
      </c>
      <c r="D559" s="175">
        <v>44174</v>
      </c>
      <c r="E559" s="176">
        <v>44.504100000000001</v>
      </c>
      <c r="F559" s="176">
        <v>0.98550000000000004</v>
      </c>
      <c r="G559" s="176">
        <v>1.875</v>
      </c>
      <c r="H559" s="176">
        <v>2.9043999999999999</v>
      </c>
      <c r="I559" s="176">
        <v>5.5022000000000002</v>
      </c>
      <c r="J559" s="176">
        <v>8.9892000000000003</v>
      </c>
      <c r="K559" s="176">
        <v>19.840199999999999</v>
      </c>
      <c r="L559" s="176">
        <v>34.793900000000001</v>
      </c>
      <c r="M559" s="176">
        <v>20.328199999999999</v>
      </c>
      <c r="N559" s="176">
        <v>11.948499999999999</v>
      </c>
      <c r="O559" s="176">
        <v>3.6749999999999998</v>
      </c>
      <c r="P559" s="176">
        <v>11.4186</v>
      </c>
      <c r="Q559" s="176">
        <v>12.9152</v>
      </c>
      <c r="R559" s="176">
        <v>11.9247</v>
      </c>
      <c r="S559" s="118" t="s">
        <v>1894</v>
      </c>
    </row>
    <row r="560" spans="1:19" x14ac:dyDescent="0.3">
      <c r="A560" s="172" t="s">
        <v>368</v>
      </c>
      <c r="B560" s="172" t="s">
        <v>282</v>
      </c>
      <c r="C560" s="172">
        <v>100354</v>
      </c>
      <c r="D560" s="175">
        <v>44174</v>
      </c>
      <c r="E560" s="176">
        <v>430.22</v>
      </c>
      <c r="F560" s="176">
        <v>0.56100000000000005</v>
      </c>
      <c r="G560" s="176">
        <v>1.5004999999999999</v>
      </c>
      <c r="H560" s="176">
        <v>2.8717999999999999</v>
      </c>
      <c r="I560" s="176">
        <v>5.9786000000000001</v>
      </c>
      <c r="J560" s="176">
        <v>10.3156</v>
      </c>
      <c r="K560" s="176">
        <v>19.7317</v>
      </c>
      <c r="L560" s="176">
        <v>30.575500000000002</v>
      </c>
      <c r="M560" s="176">
        <v>26.342099999999999</v>
      </c>
      <c r="N560" s="176">
        <v>13.0908</v>
      </c>
      <c r="O560" s="176">
        <v>7.2493999999999996</v>
      </c>
      <c r="P560" s="176">
        <v>10.2606</v>
      </c>
      <c r="Q560" s="176">
        <v>19.293099999999999</v>
      </c>
      <c r="R560" s="176">
        <v>11.449</v>
      </c>
      <c r="S560" s="118" t="s">
        <v>1894</v>
      </c>
    </row>
    <row r="561" spans="1:19" x14ac:dyDescent="0.3">
      <c r="A561" s="172" t="s">
        <v>368</v>
      </c>
      <c r="B561" s="172" t="s">
        <v>179</v>
      </c>
      <c r="C561" s="172">
        <v>120592</v>
      </c>
      <c r="D561" s="175">
        <v>44174</v>
      </c>
      <c r="E561" s="176">
        <v>463.37</v>
      </c>
      <c r="F561" s="176">
        <v>0.56430000000000002</v>
      </c>
      <c r="G561" s="176">
        <v>1.5116000000000001</v>
      </c>
      <c r="H561" s="176">
        <v>2.8887999999999998</v>
      </c>
      <c r="I561" s="176">
        <v>6.0125000000000002</v>
      </c>
      <c r="J561" s="176">
        <v>10.3893</v>
      </c>
      <c r="K561" s="176">
        <v>19.9757</v>
      </c>
      <c r="L561" s="176">
        <v>31.1251</v>
      </c>
      <c r="M561" s="176">
        <v>26.957599999999999</v>
      </c>
      <c r="N561" s="176">
        <v>13.838900000000001</v>
      </c>
      <c r="O561" s="176">
        <v>8.1433999999999997</v>
      </c>
      <c r="P561" s="176">
        <v>11.3857</v>
      </c>
      <c r="Q561" s="176">
        <v>14.4115</v>
      </c>
      <c r="R561" s="176">
        <v>12.262600000000001</v>
      </c>
      <c r="S561" s="118" t="s">
        <v>1877</v>
      </c>
    </row>
    <row r="562" spans="1:19" x14ac:dyDescent="0.3">
      <c r="A562" s="172" t="s">
        <v>368</v>
      </c>
      <c r="B562" s="172" t="s">
        <v>283</v>
      </c>
      <c r="C562" s="172">
        <v>142136</v>
      </c>
      <c r="D562" s="175">
        <v>44174</v>
      </c>
      <c r="E562" s="176">
        <v>12.19</v>
      </c>
      <c r="F562" s="176">
        <v>0.66059999999999997</v>
      </c>
      <c r="G562" s="176">
        <v>1.6680999999999999</v>
      </c>
      <c r="H562" s="176">
        <v>3.6564999999999999</v>
      </c>
      <c r="I562" s="176">
        <v>6.1847000000000003</v>
      </c>
      <c r="J562" s="176">
        <v>11.2226</v>
      </c>
      <c r="K562" s="176">
        <v>20.216999999999999</v>
      </c>
      <c r="L562" s="176">
        <v>36.353499999999997</v>
      </c>
      <c r="M562" s="176">
        <v>18.005800000000001</v>
      </c>
      <c r="N562" s="176">
        <v>9.3274000000000008</v>
      </c>
      <c r="O562" s="176"/>
      <c r="P562" s="176"/>
      <c r="Q562" s="176">
        <v>7.5583999999999998</v>
      </c>
      <c r="R562" s="176">
        <v>10.694800000000001</v>
      </c>
      <c r="S562" s="118" t="s">
        <v>1877</v>
      </c>
    </row>
    <row r="563" spans="1:19" x14ac:dyDescent="0.3">
      <c r="A563" s="172" t="s">
        <v>368</v>
      </c>
      <c r="B563" s="172" t="s">
        <v>180</v>
      </c>
      <c r="C563" s="172">
        <v>142134</v>
      </c>
      <c r="D563" s="175">
        <v>44174</v>
      </c>
      <c r="E563" s="176">
        <v>12.49</v>
      </c>
      <c r="F563" s="176">
        <v>0.64459999999999995</v>
      </c>
      <c r="G563" s="176">
        <v>1.6273</v>
      </c>
      <c r="H563" s="176">
        <v>3.6515</v>
      </c>
      <c r="I563" s="176">
        <v>6.1172000000000004</v>
      </c>
      <c r="J563" s="176">
        <v>11.219900000000001</v>
      </c>
      <c r="K563" s="176">
        <v>20.3276</v>
      </c>
      <c r="L563" s="176">
        <v>36.652099999999997</v>
      </c>
      <c r="M563" s="176">
        <v>18.3886</v>
      </c>
      <c r="N563" s="176">
        <v>9.7539999999999996</v>
      </c>
      <c r="O563" s="176"/>
      <c r="P563" s="176"/>
      <c r="Q563" s="176">
        <v>8.5249000000000006</v>
      </c>
      <c r="R563" s="176">
        <v>11.4307</v>
      </c>
      <c r="S563" s="118" t="s">
        <v>1894</v>
      </c>
    </row>
    <row r="564" spans="1:19" x14ac:dyDescent="0.3">
      <c r="A564" s="172" t="s">
        <v>368</v>
      </c>
      <c r="B564" s="172" t="s">
        <v>181</v>
      </c>
      <c r="C564" s="172">
        <v>123637</v>
      </c>
      <c r="D564" s="175">
        <v>44174</v>
      </c>
      <c r="E564" s="176">
        <v>32.17</v>
      </c>
      <c r="F564" s="176">
        <v>0.72009999999999996</v>
      </c>
      <c r="G564" s="176">
        <v>1.2272000000000001</v>
      </c>
      <c r="H564" s="176">
        <v>2.2242999999999999</v>
      </c>
      <c r="I564" s="176">
        <v>4.6178999999999997</v>
      </c>
      <c r="J564" s="176">
        <v>8.1344999999999992</v>
      </c>
      <c r="K564" s="176">
        <v>18.708500000000001</v>
      </c>
      <c r="L564" s="176">
        <v>25.664100000000001</v>
      </c>
      <c r="M564" s="176">
        <v>12.7585</v>
      </c>
      <c r="N564" s="176">
        <v>8.9032</v>
      </c>
      <c r="O564" s="176">
        <v>5.3827999999999996</v>
      </c>
      <c r="P564" s="176">
        <v>10.2378</v>
      </c>
      <c r="Q564" s="176">
        <v>17.482600000000001</v>
      </c>
      <c r="R564" s="176">
        <v>8.5368999999999993</v>
      </c>
      <c r="S564" s="118" t="s">
        <v>1894</v>
      </c>
    </row>
    <row r="565" spans="1:19" x14ac:dyDescent="0.3">
      <c r="A565" s="172" t="s">
        <v>368</v>
      </c>
      <c r="B565" s="172" t="s">
        <v>284</v>
      </c>
      <c r="C565" s="172">
        <v>123638</v>
      </c>
      <c r="D565" s="175">
        <v>44174</v>
      </c>
      <c r="E565" s="176">
        <v>29.54</v>
      </c>
      <c r="F565" s="176">
        <v>0.71599999999999997</v>
      </c>
      <c r="G565" s="176">
        <v>1.2337</v>
      </c>
      <c r="H565" s="176">
        <v>2.2145000000000001</v>
      </c>
      <c r="I565" s="176">
        <v>4.5663999999999998</v>
      </c>
      <c r="J565" s="176">
        <v>8.0073000000000008</v>
      </c>
      <c r="K565" s="176">
        <v>18.349399999999999</v>
      </c>
      <c r="L565" s="176">
        <v>24.904900000000001</v>
      </c>
      <c r="M565" s="176">
        <v>11.7669</v>
      </c>
      <c r="N565" s="176">
        <v>7.6531000000000002</v>
      </c>
      <c r="O565" s="176">
        <v>3.8624000000000001</v>
      </c>
      <c r="P565" s="176">
        <v>8.7295999999999996</v>
      </c>
      <c r="Q565" s="176">
        <v>16.109000000000002</v>
      </c>
      <c r="R565" s="176">
        <v>7.1387999999999998</v>
      </c>
      <c r="S565" s="118" t="s">
        <v>1895</v>
      </c>
    </row>
    <row r="566" spans="1:19" x14ac:dyDescent="0.3">
      <c r="A566" s="172" t="s">
        <v>368</v>
      </c>
      <c r="B566" s="172" t="s">
        <v>182</v>
      </c>
      <c r="C566" s="172">
        <v>118473</v>
      </c>
      <c r="D566" s="175">
        <v>44174</v>
      </c>
      <c r="E566" s="176">
        <v>69.84</v>
      </c>
      <c r="F566" s="176">
        <v>0.5181</v>
      </c>
      <c r="G566" s="176">
        <v>1.7334000000000001</v>
      </c>
      <c r="H566" s="176">
        <v>3.2524999999999999</v>
      </c>
      <c r="I566" s="176">
        <v>7.4295999999999998</v>
      </c>
      <c r="J566" s="176">
        <v>12.2288</v>
      </c>
      <c r="K566" s="176">
        <v>22.376000000000001</v>
      </c>
      <c r="L566" s="176">
        <v>41.835900000000002</v>
      </c>
      <c r="M566" s="176">
        <v>31.475899999999999</v>
      </c>
      <c r="N566" s="176">
        <v>19.938199999999998</v>
      </c>
      <c r="O566" s="176">
        <v>5.0052000000000003</v>
      </c>
      <c r="P566" s="176">
        <v>13.1084</v>
      </c>
      <c r="Q566" s="176">
        <v>15.4505</v>
      </c>
      <c r="R566" s="176">
        <v>11.704599999999999</v>
      </c>
      <c r="S566" s="118" t="s">
        <v>1895</v>
      </c>
    </row>
    <row r="567" spans="1:19" x14ac:dyDescent="0.3">
      <c r="A567" s="172" t="s">
        <v>368</v>
      </c>
      <c r="B567" s="172" t="s">
        <v>285</v>
      </c>
      <c r="C567" s="172">
        <v>111569</v>
      </c>
      <c r="D567" s="175">
        <v>44174</v>
      </c>
      <c r="E567" s="176">
        <v>64.09</v>
      </c>
      <c r="F567" s="176">
        <v>0.5333</v>
      </c>
      <c r="G567" s="176">
        <v>1.7302</v>
      </c>
      <c r="H567" s="176">
        <v>3.2378</v>
      </c>
      <c r="I567" s="176">
        <v>7.4074</v>
      </c>
      <c r="J567" s="176">
        <v>12.1435</v>
      </c>
      <c r="K567" s="176">
        <v>22.052900000000001</v>
      </c>
      <c r="L567" s="176">
        <v>41.105200000000004</v>
      </c>
      <c r="M567" s="176">
        <v>30.4498</v>
      </c>
      <c r="N567" s="176">
        <v>18.7072</v>
      </c>
      <c r="O567" s="176">
        <v>3.7709999999999999</v>
      </c>
      <c r="P567" s="176">
        <v>11.816800000000001</v>
      </c>
      <c r="Q567" s="176">
        <v>16.801400000000001</v>
      </c>
      <c r="R567" s="176">
        <v>10.4221</v>
      </c>
      <c r="S567" s="118" t="s">
        <v>1877</v>
      </c>
    </row>
    <row r="568" spans="1:19" x14ac:dyDescent="0.3">
      <c r="A568" s="172" t="s">
        <v>368</v>
      </c>
      <c r="B568" s="172" t="s">
        <v>183</v>
      </c>
      <c r="C568" s="172">
        <v>141808</v>
      </c>
      <c r="D568" s="175">
        <v>44174</v>
      </c>
      <c r="E568" s="176">
        <v>11.31</v>
      </c>
      <c r="F568" s="176">
        <v>1.1628000000000001</v>
      </c>
      <c r="G568" s="176">
        <v>2.6316000000000002</v>
      </c>
      <c r="H568" s="176">
        <v>3.6663999999999999</v>
      </c>
      <c r="I568" s="176">
        <v>6.0975999999999999</v>
      </c>
      <c r="J568" s="176">
        <v>9.1699000000000002</v>
      </c>
      <c r="K568" s="176">
        <v>18.802499999999998</v>
      </c>
      <c r="L568" s="176">
        <v>32.435600000000001</v>
      </c>
      <c r="M568" s="176">
        <v>23.337</v>
      </c>
      <c r="N568" s="176">
        <v>12.091200000000001</v>
      </c>
      <c r="O568" s="176"/>
      <c r="P568" s="176"/>
      <c r="Q568" s="176">
        <v>4.2602000000000002</v>
      </c>
      <c r="R568" s="176">
        <v>11.009499999999999</v>
      </c>
      <c r="S568" s="118" t="s">
        <v>1877</v>
      </c>
    </row>
    <row r="569" spans="1:19" x14ac:dyDescent="0.3">
      <c r="A569" s="172" t="s">
        <v>368</v>
      </c>
      <c r="B569" s="172" t="s">
        <v>286</v>
      </c>
      <c r="C569" s="172">
        <v>141862</v>
      </c>
      <c r="D569" s="175">
        <v>44174</v>
      </c>
      <c r="E569" s="176">
        <v>10.93</v>
      </c>
      <c r="F569" s="176">
        <v>1.2037</v>
      </c>
      <c r="G569" s="176">
        <v>2.6291000000000002</v>
      </c>
      <c r="H569" s="176">
        <v>3.7002000000000002</v>
      </c>
      <c r="I569" s="176">
        <v>6.0136000000000003</v>
      </c>
      <c r="J569" s="176">
        <v>8.9731000000000005</v>
      </c>
      <c r="K569" s="176">
        <v>18.29</v>
      </c>
      <c r="L569" s="176">
        <v>31.212499999999999</v>
      </c>
      <c r="M569" s="176">
        <v>21.7149</v>
      </c>
      <c r="N569" s="176">
        <v>10.404</v>
      </c>
      <c r="O569" s="176"/>
      <c r="P569" s="176"/>
      <c r="Q569" s="176">
        <v>3.0596000000000001</v>
      </c>
      <c r="R569" s="176">
        <v>9.6737000000000002</v>
      </c>
      <c r="S569" s="118" t="s">
        <v>1877</v>
      </c>
    </row>
    <row r="570" spans="1:19" x14ac:dyDescent="0.3">
      <c r="A570" s="172" t="s">
        <v>368</v>
      </c>
      <c r="B570" s="172" t="s">
        <v>287</v>
      </c>
      <c r="C570" s="172">
        <v>104636</v>
      </c>
      <c r="D570" s="175">
        <v>44174</v>
      </c>
      <c r="E570" s="176">
        <v>61.47</v>
      </c>
      <c r="F570" s="176">
        <v>0.77049999999999996</v>
      </c>
      <c r="G570" s="176">
        <v>1.6032999999999999</v>
      </c>
      <c r="H570" s="176">
        <v>2.1436000000000002</v>
      </c>
      <c r="I570" s="176">
        <v>5.2388000000000003</v>
      </c>
      <c r="J570" s="176">
        <v>8.2789999999999999</v>
      </c>
      <c r="K570" s="176">
        <v>18.097999999999999</v>
      </c>
      <c r="L570" s="176">
        <v>31.374199999999998</v>
      </c>
      <c r="M570" s="176">
        <v>23.038399999999999</v>
      </c>
      <c r="N570" s="176">
        <v>16.200399999999998</v>
      </c>
      <c r="O570" s="176">
        <v>8.3904999999999994</v>
      </c>
      <c r="P570" s="176">
        <v>12.625299999999999</v>
      </c>
      <c r="Q570" s="176">
        <v>13.8964</v>
      </c>
      <c r="R570" s="176">
        <v>12.885199999999999</v>
      </c>
      <c r="S570" s="118" t="s">
        <v>1877</v>
      </c>
    </row>
    <row r="571" spans="1:19" x14ac:dyDescent="0.3">
      <c r="A571" s="172" t="s">
        <v>368</v>
      </c>
      <c r="B571" s="172" t="s">
        <v>184</v>
      </c>
      <c r="C571" s="172">
        <v>120416</v>
      </c>
      <c r="D571" s="175">
        <v>44174</v>
      </c>
      <c r="E571" s="176">
        <v>68.760000000000005</v>
      </c>
      <c r="F571" s="176">
        <v>0.76200000000000001</v>
      </c>
      <c r="G571" s="176">
        <v>1.6108</v>
      </c>
      <c r="H571" s="176">
        <v>2.1694</v>
      </c>
      <c r="I571" s="176">
        <v>5.2824999999999998</v>
      </c>
      <c r="J571" s="176">
        <v>8.3858999999999995</v>
      </c>
      <c r="K571" s="176">
        <v>18.47</v>
      </c>
      <c r="L571" s="176">
        <v>32.179900000000004</v>
      </c>
      <c r="M571" s="176">
        <v>24.137899999999998</v>
      </c>
      <c r="N571" s="176">
        <v>17.5184</v>
      </c>
      <c r="O571" s="176">
        <v>9.8610000000000007</v>
      </c>
      <c r="P571" s="176">
        <v>14.299899999999999</v>
      </c>
      <c r="Q571" s="176">
        <v>17.014399999999998</v>
      </c>
      <c r="R571" s="176">
        <v>14.292899999999999</v>
      </c>
      <c r="S571" s="118" t="s">
        <v>1881</v>
      </c>
    </row>
    <row r="572" spans="1:19" x14ac:dyDescent="0.3">
      <c r="A572" s="172" t="s">
        <v>368</v>
      </c>
      <c r="B572" s="172" t="s">
        <v>185</v>
      </c>
      <c r="C572" s="172">
        <v>147541</v>
      </c>
      <c r="D572" s="175">
        <v>44174</v>
      </c>
      <c r="E572" s="176">
        <v>11.8767</v>
      </c>
      <c r="F572" s="176">
        <v>0.88339999999999996</v>
      </c>
      <c r="G572" s="176">
        <v>1.8498000000000001</v>
      </c>
      <c r="H572" s="176">
        <v>3.1097999999999999</v>
      </c>
      <c r="I572" s="176">
        <v>6.0098000000000003</v>
      </c>
      <c r="J572" s="176">
        <v>10.4994</v>
      </c>
      <c r="K572" s="176">
        <v>18.893000000000001</v>
      </c>
      <c r="L572" s="176">
        <v>32.880200000000002</v>
      </c>
      <c r="M572" s="176">
        <v>26.9285</v>
      </c>
      <c r="N572" s="176">
        <v>14.417999999999999</v>
      </c>
      <c r="O572" s="176"/>
      <c r="P572" s="176"/>
      <c r="Q572" s="176">
        <v>16.204999999999998</v>
      </c>
      <c r="R572" s="176"/>
      <c r="S572" s="118" t="s">
        <v>1881</v>
      </c>
    </row>
    <row r="573" spans="1:19" x14ac:dyDescent="0.3">
      <c r="A573" s="172" t="s">
        <v>368</v>
      </c>
      <c r="B573" s="172" t="s">
        <v>288</v>
      </c>
      <c r="C573" s="172">
        <v>147544</v>
      </c>
      <c r="D573" s="175">
        <v>44174</v>
      </c>
      <c r="E573" s="176">
        <v>11.5829</v>
      </c>
      <c r="F573" s="176">
        <v>0.877</v>
      </c>
      <c r="G573" s="176">
        <v>1.8187</v>
      </c>
      <c r="H573" s="176">
        <v>3.0663</v>
      </c>
      <c r="I573" s="176">
        <v>5.9202000000000004</v>
      </c>
      <c r="J573" s="176">
        <v>10.2997</v>
      </c>
      <c r="K573" s="176">
        <v>18.2423</v>
      </c>
      <c r="L573" s="176">
        <v>31.4222</v>
      </c>
      <c r="M573" s="176">
        <v>24.844000000000001</v>
      </c>
      <c r="N573" s="176">
        <v>11.9359</v>
      </c>
      <c r="O573" s="176"/>
      <c r="P573" s="176"/>
      <c r="Q573" s="176">
        <v>13.690899999999999</v>
      </c>
      <c r="R573" s="176"/>
      <c r="S573" s="118" t="s">
        <v>1877</v>
      </c>
    </row>
    <row r="574" spans="1:19" x14ac:dyDescent="0.3">
      <c r="A574" s="172" t="s">
        <v>368</v>
      </c>
      <c r="B574" s="172" t="s">
        <v>289</v>
      </c>
      <c r="C574" s="172">
        <v>107288</v>
      </c>
      <c r="D574" s="175">
        <v>44174</v>
      </c>
      <c r="E574" s="176">
        <v>21.020299999999999</v>
      </c>
      <c r="F574" s="176">
        <v>0.54190000000000005</v>
      </c>
      <c r="G574" s="176">
        <v>0.93679999999999997</v>
      </c>
      <c r="H574" s="176">
        <v>2.2536999999999998</v>
      </c>
      <c r="I574" s="176">
        <v>4.9603000000000002</v>
      </c>
      <c r="J574" s="176">
        <v>10.305099999999999</v>
      </c>
      <c r="K574" s="176">
        <v>23.1815</v>
      </c>
      <c r="L574" s="176">
        <v>39.339199999999998</v>
      </c>
      <c r="M574" s="176">
        <v>22.281400000000001</v>
      </c>
      <c r="N574" s="176">
        <v>17.2622</v>
      </c>
      <c r="O574" s="176">
        <v>8.5906000000000002</v>
      </c>
      <c r="P574" s="176">
        <v>14.217599999999999</v>
      </c>
      <c r="Q574" s="176">
        <v>6.0233999999999996</v>
      </c>
      <c r="R574" s="176">
        <v>15.800800000000001</v>
      </c>
      <c r="S574" s="118" t="s">
        <v>1877</v>
      </c>
    </row>
    <row r="575" spans="1:19" x14ac:dyDescent="0.3">
      <c r="A575" s="172" t="s">
        <v>368</v>
      </c>
      <c r="B575" s="172" t="s">
        <v>186</v>
      </c>
      <c r="C575" s="172">
        <v>120494</v>
      </c>
      <c r="D575" s="175">
        <v>44174</v>
      </c>
      <c r="E575" s="176">
        <v>22.921299999999999</v>
      </c>
      <c r="F575" s="176">
        <v>0.54349999999999998</v>
      </c>
      <c r="G575" s="176">
        <v>0.94689999999999996</v>
      </c>
      <c r="H575" s="176">
        <v>2.2679</v>
      </c>
      <c r="I575" s="176">
        <v>4.9898999999999996</v>
      </c>
      <c r="J575" s="176">
        <v>10.3726</v>
      </c>
      <c r="K575" s="176">
        <v>23.411300000000001</v>
      </c>
      <c r="L575" s="176">
        <v>39.863</v>
      </c>
      <c r="M575" s="176">
        <v>22.974299999999999</v>
      </c>
      <c r="N575" s="176">
        <v>18.143699999999999</v>
      </c>
      <c r="O575" s="176">
        <v>9.4062000000000001</v>
      </c>
      <c r="P575" s="176">
        <v>15.523199999999999</v>
      </c>
      <c r="Q575" s="176">
        <v>15.805199999999999</v>
      </c>
      <c r="R575" s="176">
        <v>16.669799999999999</v>
      </c>
      <c r="S575" s="118" t="s">
        <v>1894</v>
      </c>
    </row>
    <row r="576" spans="1:19" x14ac:dyDescent="0.3">
      <c r="A576" s="172" t="s">
        <v>368</v>
      </c>
      <c r="B576" s="172" t="s">
        <v>290</v>
      </c>
      <c r="C576" s="172">
        <v>103339</v>
      </c>
      <c r="D576" s="175">
        <v>44174</v>
      </c>
      <c r="E576" s="176">
        <v>52.58</v>
      </c>
      <c r="F576" s="176">
        <v>0.51619999999999999</v>
      </c>
      <c r="G576" s="176">
        <v>1.2458</v>
      </c>
      <c r="H576" s="176">
        <v>2.2360000000000002</v>
      </c>
      <c r="I576" s="176">
        <v>5.1180000000000003</v>
      </c>
      <c r="J576" s="176">
        <v>8.2673000000000005</v>
      </c>
      <c r="K576" s="176">
        <v>21.157699999999998</v>
      </c>
      <c r="L576" s="176">
        <v>32.510100000000001</v>
      </c>
      <c r="M576" s="176">
        <v>23.120899999999999</v>
      </c>
      <c r="N576" s="176">
        <v>14.287000000000001</v>
      </c>
      <c r="O576" s="176">
        <v>7.6901000000000002</v>
      </c>
      <c r="P576" s="176">
        <v>12.5527</v>
      </c>
      <c r="Q576" s="176">
        <v>11.6554</v>
      </c>
      <c r="R576" s="176">
        <v>13.524100000000001</v>
      </c>
      <c r="S576" s="118" t="s">
        <v>1894</v>
      </c>
    </row>
    <row r="577" spans="1:19" x14ac:dyDescent="0.3">
      <c r="A577" s="172" t="s">
        <v>368</v>
      </c>
      <c r="B577" s="172" t="s">
        <v>187</v>
      </c>
      <c r="C577" s="172">
        <v>119773</v>
      </c>
      <c r="D577" s="175">
        <v>44174</v>
      </c>
      <c r="E577" s="176">
        <v>58.082000000000001</v>
      </c>
      <c r="F577" s="176">
        <v>0.51749999999999996</v>
      </c>
      <c r="G577" s="176">
        <v>1.2605</v>
      </c>
      <c r="H577" s="176">
        <v>2.2587999999999999</v>
      </c>
      <c r="I577" s="176">
        <v>5.1677</v>
      </c>
      <c r="J577" s="176">
        <v>8.3780999999999999</v>
      </c>
      <c r="K577" s="176">
        <v>21.541</v>
      </c>
      <c r="L577" s="176">
        <v>33.365499999999997</v>
      </c>
      <c r="M577" s="176">
        <v>24.306000000000001</v>
      </c>
      <c r="N577" s="176">
        <v>15.740399999999999</v>
      </c>
      <c r="O577" s="176">
        <v>8.9707000000000008</v>
      </c>
      <c r="P577" s="176">
        <v>14.0229</v>
      </c>
      <c r="Q577" s="176">
        <v>14.135899999999999</v>
      </c>
      <c r="R577" s="176">
        <v>14.907299999999999</v>
      </c>
      <c r="S577" s="118" t="s">
        <v>1881</v>
      </c>
    </row>
    <row r="578" spans="1:19" x14ac:dyDescent="0.3">
      <c r="A578" s="172" t="s">
        <v>368</v>
      </c>
      <c r="B578" s="172" t="s">
        <v>188</v>
      </c>
      <c r="C578" s="172">
        <v>119417</v>
      </c>
      <c r="D578" s="175">
        <v>44174</v>
      </c>
      <c r="E578" s="176">
        <v>64.313000000000002</v>
      </c>
      <c r="F578" s="176">
        <v>0.32919999999999999</v>
      </c>
      <c r="G578" s="176">
        <v>1.4464999999999999</v>
      </c>
      <c r="H578" s="176">
        <v>2.2317999999999998</v>
      </c>
      <c r="I578" s="176">
        <v>4.6454000000000004</v>
      </c>
      <c r="J578" s="176">
        <v>8.14</v>
      </c>
      <c r="K578" s="176">
        <v>18.420500000000001</v>
      </c>
      <c r="L578" s="176">
        <v>32.9495</v>
      </c>
      <c r="M578" s="176">
        <v>23.693100000000001</v>
      </c>
      <c r="N578" s="176">
        <v>12.758599999999999</v>
      </c>
      <c r="O578" s="176">
        <v>3.7917999999999998</v>
      </c>
      <c r="P578" s="176">
        <v>11.869899999999999</v>
      </c>
      <c r="Q578" s="176">
        <v>13.4208</v>
      </c>
      <c r="R578" s="176">
        <v>8.8335000000000008</v>
      </c>
      <c r="S578" s="118" t="s">
        <v>1881</v>
      </c>
    </row>
    <row r="579" spans="1:19" x14ac:dyDescent="0.3">
      <c r="A579" s="172" t="s">
        <v>368</v>
      </c>
      <c r="B579" s="172" t="s">
        <v>291</v>
      </c>
      <c r="C579" s="172">
        <v>118047</v>
      </c>
      <c r="D579" s="175">
        <v>44174</v>
      </c>
      <c r="E579" s="176">
        <v>61.14</v>
      </c>
      <c r="F579" s="176">
        <v>0.32819999999999999</v>
      </c>
      <c r="G579" s="176">
        <v>1.4384999999999999</v>
      </c>
      <c r="H579" s="176">
        <v>2.2202999999999999</v>
      </c>
      <c r="I579" s="176">
        <v>4.6200999999999999</v>
      </c>
      <c r="J579" s="176">
        <v>8.0823</v>
      </c>
      <c r="K579" s="176">
        <v>18.229500000000002</v>
      </c>
      <c r="L579" s="176">
        <v>32.527000000000001</v>
      </c>
      <c r="M579" s="176">
        <v>23.112200000000001</v>
      </c>
      <c r="N579" s="176">
        <v>12.070399999999999</v>
      </c>
      <c r="O579" s="176">
        <v>3.1459999999999999</v>
      </c>
      <c r="P579" s="176">
        <v>11.123200000000001</v>
      </c>
      <c r="Q579" s="176">
        <v>13.021100000000001</v>
      </c>
      <c r="R579" s="176">
        <v>8.2250999999999994</v>
      </c>
      <c r="S579" s="118" t="s">
        <v>1894</v>
      </c>
    </row>
    <row r="580" spans="1:19" x14ac:dyDescent="0.3">
      <c r="A580" s="172" t="s">
        <v>368</v>
      </c>
      <c r="B580" s="172" t="s">
        <v>292</v>
      </c>
      <c r="C580" s="172">
        <v>100865</v>
      </c>
      <c r="D580" s="175">
        <v>44174</v>
      </c>
      <c r="E580" s="176">
        <v>76.956599999999995</v>
      </c>
      <c r="F580" s="176">
        <v>0.74580000000000002</v>
      </c>
      <c r="G580" s="176">
        <v>1.7955000000000001</v>
      </c>
      <c r="H580" s="176">
        <v>2.9262000000000001</v>
      </c>
      <c r="I580" s="176">
        <v>5.5766</v>
      </c>
      <c r="J580" s="176">
        <v>8.3383000000000003</v>
      </c>
      <c r="K580" s="176">
        <v>19.4298</v>
      </c>
      <c r="L580" s="176">
        <v>32.474600000000002</v>
      </c>
      <c r="M580" s="176">
        <v>14.521599999999999</v>
      </c>
      <c r="N580" s="176">
        <v>7.6887999999999996</v>
      </c>
      <c r="O580" s="176">
        <v>6.6079999999999997</v>
      </c>
      <c r="P580" s="176">
        <v>11.369899999999999</v>
      </c>
      <c r="Q580" s="176">
        <v>9.2456999999999994</v>
      </c>
      <c r="R580" s="176">
        <v>10.468299999999999</v>
      </c>
      <c r="S580" s="118" t="s">
        <v>1894</v>
      </c>
    </row>
    <row r="581" spans="1:19" x14ac:dyDescent="0.3">
      <c r="A581" s="172" t="s">
        <v>368</v>
      </c>
      <c r="B581" s="172" t="s">
        <v>189</v>
      </c>
      <c r="C581" s="172">
        <v>120270</v>
      </c>
      <c r="D581" s="175">
        <v>44174</v>
      </c>
      <c r="E581" s="176">
        <v>83.251599999999996</v>
      </c>
      <c r="F581" s="176">
        <v>0.74919999999999998</v>
      </c>
      <c r="G581" s="176">
        <v>1.8129999999999999</v>
      </c>
      <c r="H581" s="176">
        <v>2.9508000000000001</v>
      </c>
      <c r="I581" s="176">
        <v>5.6265999999999998</v>
      </c>
      <c r="J581" s="176">
        <v>8.4483999999999995</v>
      </c>
      <c r="K581" s="176">
        <v>19.797999999999998</v>
      </c>
      <c r="L581" s="176">
        <v>33.302999999999997</v>
      </c>
      <c r="M581" s="176">
        <v>15.6153</v>
      </c>
      <c r="N581" s="176">
        <v>9.0625999999999998</v>
      </c>
      <c r="O581" s="176">
        <v>7.8564999999999996</v>
      </c>
      <c r="P581" s="176">
        <v>12.584899999999999</v>
      </c>
      <c r="Q581" s="176">
        <v>13.7135</v>
      </c>
      <c r="R581" s="176">
        <v>11.7333</v>
      </c>
      <c r="S581" s="118" t="s">
        <v>1877</v>
      </c>
    </row>
    <row r="582" spans="1:19" x14ac:dyDescent="0.3">
      <c r="A582" s="172" t="s">
        <v>368</v>
      </c>
      <c r="B582" s="172" t="s">
        <v>434</v>
      </c>
      <c r="C582" s="172">
        <v>139781</v>
      </c>
      <c r="D582" s="175">
        <v>44174</v>
      </c>
      <c r="E582" s="176">
        <v>14.106299999999999</v>
      </c>
      <c r="F582" s="176">
        <v>0.50660000000000005</v>
      </c>
      <c r="G582" s="176">
        <v>1.4258</v>
      </c>
      <c r="H582" s="176">
        <v>2.6839</v>
      </c>
      <c r="I582" s="176">
        <v>5.1696999999999997</v>
      </c>
      <c r="J582" s="176">
        <v>8.5391999999999992</v>
      </c>
      <c r="K582" s="176">
        <v>17.811699999999998</v>
      </c>
      <c r="L582" s="176">
        <v>31.609500000000001</v>
      </c>
      <c r="M582" s="176">
        <v>23.171199999999999</v>
      </c>
      <c r="N582" s="176">
        <v>13.277200000000001</v>
      </c>
      <c r="O582" s="176">
        <v>3.8740999999999999</v>
      </c>
      <c r="P582" s="176"/>
      <c r="Q582" s="176">
        <v>8.6538000000000004</v>
      </c>
      <c r="R582" s="176">
        <v>10.363200000000001</v>
      </c>
      <c r="S582" s="118" t="s">
        <v>1877</v>
      </c>
    </row>
    <row r="583" spans="1:19" x14ac:dyDescent="0.3">
      <c r="A583" s="172" t="s">
        <v>368</v>
      </c>
      <c r="B583" s="172" t="s">
        <v>435</v>
      </c>
      <c r="C583" s="172">
        <v>139783</v>
      </c>
      <c r="D583" s="175">
        <v>44174</v>
      </c>
      <c r="E583" s="176">
        <v>12.969900000000001</v>
      </c>
      <c r="F583" s="176">
        <v>0.50209999999999999</v>
      </c>
      <c r="G583" s="176">
        <v>1.4034</v>
      </c>
      <c r="H583" s="176">
        <v>2.6522000000000001</v>
      </c>
      <c r="I583" s="176">
        <v>5.1044999999999998</v>
      </c>
      <c r="J583" s="176">
        <v>8.3949999999999996</v>
      </c>
      <c r="K583" s="176">
        <v>17.334299999999999</v>
      </c>
      <c r="L583" s="176">
        <v>30.505500000000001</v>
      </c>
      <c r="M583" s="176">
        <v>21.606100000000001</v>
      </c>
      <c r="N583" s="176">
        <v>11.382199999999999</v>
      </c>
      <c r="O583" s="176">
        <v>1.9412</v>
      </c>
      <c r="P583" s="176"/>
      <c r="Q583" s="176">
        <v>6.4744000000000002</v>
      </c>
      <c r="R583" s="176">
        <v>8.4905000000000008</v>
      </c>
      <c r="S583" s="118" t="s">
        <v>1888</v>
      </c>
    </row>
    <row r="584" spans="1:19" x14ac:dyDescent="0.3">
      <c r="A584" s="172" t="s">
        <v>368</v>
      </c>
      <c r="B584" s="172" t="s">
        <v>191</v>
      </c>
      <c r="C584" s="172">
        <v>135781</v>
      </c>
      <c r="D584" s="175">
        <v>44174</v>
      </c>
      <c r="E584" s="176">
        <v>24.248999999999999</v>
      </c>
      <c r="F584" s="176">
        <v>0.86099999999999999</v>
      </c>
      <c r="G584" s="176">
        <v>1.8994</v>
      </c>
      <c r="H584" s="176">
        <v>2.7936000000000001</v>
      </c>
      <c r="I584" s="176">
        <v>5.2656999999999998</v>
      </c>
      <c r="J584" s="176">
        <v>8.5890000000000004</v>
      </c>
      <c r="K584" s="176">
        <v>21.780799999999999</v>
      </c>
      <c r="L584" s="176">
        <v>41.6496</v>
      </c>
      <c r="M584" s="176">
        <v>36.130899999999997</v>
      </c>
      <c r="N584" s="176">
        <v>22.854399999999998</v>
      </c>
      <c r="O584" s="176">
        <v>12.6806</v>
      </c>
      <c r="P584" s="176"/>
      <c r="Q584" s="176">
        <v>19.581</v>
      </c>
      <c r="R584" s="176">
        <v>19.643999999999998</v>
      </c>
      <c r="S584" s="118" t="s">
        <v>1888</v>
      </c>
    </row>
    <row r="585" spans="1:19" x14ac:dyDescent="0.3">
      <c r="A585" s="172" t="s">
        <v>368</v>
      </c>
      <c r="B585" s="172" t="s">
        <v>294</v>
      </c>
      <c r="C585" s="172">
        <v>135784</v>
      </c>
      <c r="D585" s="175">
        <v>44174</v>
      </c>
      <c r="E585" s="176">
        <v>22.574000000000002</v>
      </c>
      <c r="F585" s="176">
        <v>0.86229999999999996</v>
      </c>
      <c r="G585" s="176">
        <v>1.8819999999999999</v>
      </c>
      <c r="H585" s="176">
        <v>2.7679</v>
      </c>
      <c r="I585" s="176">
        <v>5.2107000000000001</v>
      </c>
      <c r="J585" s="176">
        <v>8.4558</v>
      </c>
      <c r="K585" s="176">
        <v>21.332999999999998</v>
      </c>
      <c r="L585" s="176">
        <v>40.595399999999998</v>
      </c>
      <c r="M585" s="176">
        <v>34.585299999999997</v>
      </c>
      <c r="N585" s="176">
        <v>21.0078</v>
      </c>
      <c r="O585" s="176">
        <v>11.0616</v>
      </c>
      <c r="P585" s="176"/>
      <c r="Q585" s="176">
        <v>17.865500000000001</v>
      </c>
      <c r="R585" s="176">
        <v>17.726099999999999</v>
      </c>
      <c r="S585" s="118" t="s">
        <v>1891</v>
      </c>
    </row>
    <row r="586" spans="1:19" x14ac:dyDescent="0.3">
      <c r="A586" s="172" t="s">
        <v>368</v>
      </c>
      <c r="B586" s="172" t="s">
        <v>192</v>
      </c>
      <c r="C586" s="172">
        <v>133386</v>
      </c>
      <c r="D586" s="175">
        <v>44174</v>
      </c>
      <c r="E586" s="176">
        <v>21.1859</v>
      </c>
      <c r="F586" s="176">
        <v>0.50190000000000001</v>
      </c>
      <c r="G586" s="176">
        <v>1.381</v>
      </c>
      <c r="H586" s="176">
        <v>2.0983000000000001</v>
      </c>
      <c r="I586" s="176">
        <v>5.0122</v>
      </c>
      <c r="J586" s="176">
        <v>9.3583999999999996</v>
      </c>
      <c r="K586" s="176">
        <v>20.371700000000001</v>
      </c>
      <c r="L586" s="176">
        <v>31.2316</v>
      </c>
      <c r="M586" s="176">
        <v>12.705299999999999</v>
      </c>
      <c r="N586" s="176">
        <v>7.4923999999999999</v>
      </c>
      <c r="O586" s="176">
        <v>5.0164</v>
      </c>
      <c r="P586" s="176">
        <v>14.377599999999999</v>
      </c>
      <c r="Q586" s="176">
        <v>13.5999</v>
      </c>
      <c r="R586" s="176">
        <v>11.309200000000001</v>
      </c>
      <c r="S586" s="118" t="s">
        <v>1891</v>
      </c>
    </row>
    <row r="587" spans="1:19" x14ac:dyDescent="0.3">
      <c r="A587" s="172" t="s">
        <v>368</v>
      </c>
      <c r="B587" s="172" t="s">
        <v>295</v>
      </c>
      <c r="C587" s="172">
        <v>133385</v>
      </c>
      <c r="D587" s="175">
        <v>44174</v>
      </c>
      <c r="E587" s="176">
        <v>19.564800000000002</v>
      </c>
      <c r="F587" s="176">
        <v>0.49769999999999998</v>
      </c>
      <c r="G587" s="176">
        <v>1.3620000000000001</v>
      </c>
      <c r="H587" s="176">
        <v>2.0722</v>
      </c>
      <c r="I587" s="176">
        <v>4.9585999999999997</v>
      </c>
      <c r="J587" s="176">
        <v>9.2370999999999999</v>
      </c>
      <c r="K587" s="176">
        <v>19.958100000000002</v>
      </c>
      <c r="L587" s="176">
        <v>30.302600000000002</v>
      </c>
      <c r="M587" s="176">
        <v>11.5312</v>
      </c>
      <c r="N587" s="176">
        <v>6.0336999999999996</v>
      </c>
      <c r="O587" s="176">
        <v>3.6635</v>
      </c>
      <c r="P587" s="176">
        <v>12.818099999999999</v>
      </c>
      <c r="Q587" s="176">
        <v>12.074299999999999</v>
      </c>
      <c r="R587" s="176">
        <v>9.8322000000000003</v>
      </c>
      <c r="S587" s="118" t="s">
        <v>1891</v>
      </c>
    </row>
    <row r="588" spans="1:19" x14ac:dyDescent="0.3">
      <c r="A588" s="172" t="s">
        <v>368</v>
      </c>
      <c r="B588" s="172" t="s">
        <v>296</v>
      </c>
      <c r="C588" s="172">
        <v>103196</v>
      </c>
      <c r="D588" s="175">
        <v>44174</v>
      </c>
      <c r="E588" s="176">
        <v>53.500700000000002</v>
      </c>
      <c r="F588" s="176">
        <v>0.75800000000000001</v>
      </c>
      <c r="G588" s="176">
        <v>1.6014999999999999</v>
      </c>
      <c r="H588" s="176">
        <v>2.8759000000000001</v>
      </c>
      <c r="I588" s="176">
        <v>5.3894000000000002</v>
      </c>
      <c r="J588" s="176">
        <v>9.0347000000000008</v>
      </c>
      <c r="K588" s="176">
        <v>19.8992</v>
      </c>
      <c r="L588" s="176">
        <v>31.0749</v>
      </c>
      <c r="M588" s="176">
        <v>17.2865</v>
      </c>
      <c r="N588" s="176">
        <v>2.0486</v>
      </c>
      <c r="O588" s="176">
        <v>-6.7991000000000001</v>
      </c>
      <c r="P588" s="176">
        <v>4.3578000000000001</v>
      </c>
      <c r="Q588" s="176">
        <v>11.6432</v>
      </c>
      <c r="R588" s="176">
        <v>0.99180000000000001</v>
      </c>
      <c r="S588" s="118" t="s">
        <v>1891</v>
      </c>
    </row>
    <row r="589" spans="1:19" x14ac:dyDescent="0.3">
      <c r="A589" s="172" t="s">
        <v>368</v>
      </c>
      <c r="B589" s="172" t="s">
        <v>193</v>
      </c>
      <c r="C589" s="172">
        <v>118803</v>
      </c>
      <c r="D589" s="175">
        <v>44174</v>
      </c>
      <c r="E589" s="176">
        <v>56.869</v>
      </c>
      <c r="F589" s="176">
        <v>0.7601</v>
      </c>
      <c r="G589" s="176">
        <v>1.6126</v>
      </c>
      <c r="H589" s="176">
        <v>2.8904999999999998</v>
      </c>
      <c r="I589" s="176">
        <v>5.4156000000000004</v>
      </c>
      <c r="J589" s="176">
        <v>9.0975999999999999</v>
      </c>
      <c r="K589" s="176">
        <v>20.107299999999999</v>
      </c>
      <c r="L589" s="176">
        <v>31.534600000000001</v>
      </c>
      <c r="M589" s="176">
        <v>17.915299999999998</v>
      </c>
      <c r="N589" s="176">
        <v>2.7778</v>
      </c>
      <c r="O589" s="176">
        <v>-6.0617000000000001</v>
      </c>
      <c r="P589" s="176">
        <v>5.2165999999999997</v>
      </c>
      <c r="Q589" s="176">
        <v>11.016500000000001</v>
      </c>
      <c r="R589" s="176">
        <v>1.7101</v>
      </c>
      <c r="S589" s="118" t="s">
        <v>1894</v>
      </c>
    </row>
    <row r="590" spans="1:19" x14ac:dyDescent="0.3">
      <c r="A590" s="172" t="s">
        <v>368</v>
      </c>
      <c r="B590" s="172" t="s">
        <v>194</v>
      </c>
      <c r="C590" s="172">
        <v>147481</v>
      </c>
      <c r="D590" s="175">
        <v>44174</v>
      </c>
      <c r="E590" s="176">
        <v>13.665800000000001</v>
      </c>
      <c r="F590" s="176">
        <v>0.77210000000000001</v>
      </c>
      <c r="G590" s="176">
        <v>0.749</v>
      </c>
      <c r="H590" s="176">
        <v>2.0407000000000002</v>
      </c>
      <c r="I590" s="176">
        <v>4.0141999999999998</v>
      </c>
      <c r="J590" s="176">
        <v>6.9420000000000002</v>
      </c>
      <c r="K590" s="176">
        <v>15.4245</v>
      </c>
      <c r="L590" s="176">
        <v>34.6</v>
      </c>
      <c r="M590" s="176">
        <v>34.9176</v>
      </c>
      <c r="N590" s="176">
        <v>28.240300000000001</v>
      </c>
      <c r="O590" s="176"/>
      <c r="P590" s="176"/>
      <c r="Q590" s="176">
        <v>25.379899999999999</v>
      </c>
      <c r="R590" s="176"/>
      <c r="S590" s="118" t="s">
        <v>1894</v>
      </c>
    </row>
    <row r="591" spans="1:19" x14ac:dyDescent="0.3">
      <c r="A591" s="172" t="s">
        <v>368</v>
      </c>
      <c r="B591" s="172" t="s">
        <v>297</v>
      </c>
      <c r="C591" s="172">
        <v>147482</v>
      </c>
      <c r="D591" s="175">
        <v>44174</v>
      </c>
      <c r="E591" s="176">
        <v>13.438000000000001</v>
      </c>
      <c r="F591" s="176">
        <v>0.76859999999999995</v>
      </c>
      <c r="G591" s="176">
        <v>0.7339</v>
      </c>
      <c r="H591" s="176">
        <v>2.0202</v>
      </c>
      <c r="I591" s="176">
        <v>3.9699</v>
      </c>
      <c r="J591" s="176">
        <v>6.8372999999999999</v>
      </c>
      <c r="K591" s="176">
        <v>15.0868</v>
      </c>
      <c r="L591" s="176">
        <v>33.799300000000002</v>
      </c>
      <c r="M591" s="176">
        <v>33.683500000000002</v>
      </c>
      <c r="N591" s="176">
        <v>26.663699999999999</v>
      </c>
      <c r="O591" s="176"/>
      <c r="P591" s="176"/>
      <c r="Q591" s="176">
        <v>23.8628</v>
      </c>
      <c r="R591" s="176"/>
      <c r="S591" s="118" t="s">
        <v>1893</v>
      </c>
    </row>
    <row r="592" spans="1:19" x14ac:dyDescent="0.3">
      <c r="A592" s="172" t="s">
        <v>368</v>
      </c>
      <c r="B592" s="172" t="s">
        <v>195</v>
      </c>
      <c r="C592" s="172">
        <v>135601</v>
      </c>
      <c r="D592" s="175">
        <v>44174</v>
      </c>
      <c r="E592" s="176">
        <v>17.87</v>
      </c>
      <c r="F592" s="176">
        <v>0.67610000000000003</v>
      </c>
      <c r="G592" s="176">
        <v>1.8233999999999999</v>
      </c>
      <c r="H592" s="176">
        <v>3.4144000000000001</v>
      </c>
      <c r="I592" s="176">
        <v>6.1794000000000002</v>
      </c>
      <c r="J592" s="176">
        <v>10.376799999999999</v>
      </c>
      <c r="K592" s="176">
        <v>20.4178</v>
      </c>
      <c r="L592" s="176">
        <v>33.060299999999998</v>
      </c>
      <c r="M592" s="176">
        <v>30.058199999999999</v>
      </c>
      <c r="N592" s="176">
        <v>17.1035</v>
      </c>
      <c r="O592" s="176">
        <v>7.7473000000000001</v>
      </c>
      <c r="P592" s="176"/>
      <c r="Q592" s="176">
        <v>12.3117</v>
      </c>
      <c r="R592" s="176">
        <v>13.4078</v>
      </c>
      <c r="S592" s="118" t="s">
        <v>1893</v>
      </c>
    </row>
    <row r="593" spans="1:19" x14ac:dyDescent="0.3">
      <c r="A593" s="172" t="s">
        <v>368</v>
      </c>
      <c r="B593" s="172" t="s">
        <v>298</v>
      </c>
      <c r="C593" s="172">
        <v>135598</v>
      </c>
      <c r="D593" s="175">
        <v>44174</v>
      </c>
      <c r="E593" s="176">
        <v>16.670000000000002</v>
      </c>
      <c r="F593" s="176">
        <v>0.72509999999999997</v>
      </c>
      <c r="G593" s="176">
        <v>1.8326</v>
      </c>
      <c r="H593" s="176">
        <v>3.4119000000000002</v>
      </c>
      <c r="I593" s="176">
        <v>6.1783000000000001</v>
      </c>
      <c r="J593" s="176">
        <v>10.324299999999999</v>
      </c>
      <c r="K593" s="176">
        <v>20.100899999999999</v>
      </c>
      <c r="L593" s="176">
        <v>32.406700000000001</v>
      </c>
      <c r="M593" s="176">
        <v>28.825299999999999</v>
      </c>
      <c r="N593" s="176">
        <v>15.603300000000001</v>
      </c>
      <c r="O593" s="176">
        <v>6.0049999999999999</v>
      </c>
      <c r="P593" s="176"/>
      <c r="Q593" s="176">
        <v>10.761100000000001</v>
      </c>
      <c r="R593" s="176">
        <v>11.7357</v>
      </c>
      <c r="S593" s="118" t="s">
        <v>1894</v>
      </c>
    </row>
    <row r="594" spans="1:19" x14ac:dyDescent="0.3">
      <c r="A594" s="172" t="s">
        <v>368</v>
      </c>
      <c r="B594" s="172" t="s">
        <v>299</v>
      </c>
      <c r="C594" s="172">
        <v>101815</v>
      </c>
      <c r="D594" s="175">
        <v>44174</v>
      </c>
      <c r="E594" s="176">
        <v>661.57605919255695</v>
      </c>
      <c r="F594" s="176">
        <v>0.78069999999999995</v>
      </c>
      <c r="G594" s="176">
        <v>1.5136000000000001</v>
      </c>
      <c r="H594" s="176">
        <v>3.2166999999999999</v>
      </c>
      <c r="I594" s="176">
        <v>5.3343999999999996</v>
      </c>
      <c r="J594" s="176">
        <v>8.6234999999999999</v>
      </c>
      <c r="K594" s="176">
        <v>20.2898</v>
      </c>
      <c r="L594" s="176">
        <v>35.122199999999999</v>
      </c>
      <c r="M594" s="176">
        <v>29.346699999999998</v>
      </c>
      <c r="N594" s="176">
        <v>17.0063</v>
      </c>
      <c r="O594" s="176">
        <v>3.2536999999999998</v>
      </c>
      <c r="P594" s="176">
        <v>9.0015999999999998</v>
      </c>
      <c r="Q594" s="176">
        <v>18.4893</v>
      </c>
      <c r="R594" s="176">
        <v>9.8535000000000004</v>
      </c>
      <c r="S594" s="118" t="s">
        <v>1894</v>
      </c>
    </row>
    <row r="595" spans="1:19" x14ac:dyDescent="0.3">
      <c r="A595" s="172" t="s">
        <v>368</v>
      </c>
      <c r="B595" s="172" t="s">
        <v>196</v>
      </c>
      <c r="C595" s="172">
        <v>119486</v>
      </c>
      <c r="D595" s="175">
        <v>44174</v>
      </c>
      <c r="E595" s="176">
        <v>232.92</v>
      </c>
      <c r="F595" s="176">
        <v>0.78320000000000001</v>
      </c>
      <c r="G595" s="176">
        <v>1.5166999999999999</v>
      </c>
      <c r="H595" s="176">
        <v>3.2263999999999999</v>
      </c>
      <c r="I595" s="176">
        <v>5.3507999999999996</v>
      </c>
      <c r="J595" s="176">
        <v>8.6583000000000006</v>
      </c>
      <c r="K595" s="176">
        <v>20.415700000000001</v>
      </c>
      <c r="L595" s="176">
        <v>35.402900000000002</v>
      </c>
      <c r="M595" s="176">
        <v>29.7532</v>
      </c>
      <c r="N595" s="176">
        <v>17.482099999999999</v>
      </c>
      <c r="O595" s="176">
        <v>3.6762000000000001</v>
      </c>
      <c r="P595" s="176">
        <v>9.5449999999999999</v>
      </c>
      <c r="Q595" s="176">
        <v>10.9765</v>
      </c>
      <c r="R595" s="176">
        <v>10.2529</v>
      </c>
      <c r="S595" s="118" t="s">
        <v>1877</v>
      </c>
    </row>
    <row r="596" spans="1:19" x14ac:dyDescent="0.3">
      <c r="A596" s="172" t="s">
        <v>368</v>
      </c>
      <c r="B596" s="172" t="s">
        <v>300</v>
      </c>
      <c r="C596" s="172">
        <v>100156</v>
      </c>
      <c r="D596" s="175">
        <v>44174</v>
      </c>
      <c r="E596" s="176">
        <v>361.16441386826398</v>
      </c>
      <c r="F596" s="176">
        <v>0.77869999999999995</v>
      </c>
      <c r="G596" s="176">
        <v>1.5137</v>
      </c>
      <c r="H596" s="176">
        <v>3.2071999999999998</v>
      </c>
      <c r="I596" s="176">
        <v>5.3460999999999999</v>
      </c>
      <c r="J596" s="176">
        <v>8.5755999999999997</v>
      </c>
      <c r="K596" s="176">
        <v>20.052099999999999</v>
      </c>
      <c r="L596" s="176">
        <v>34.6569</v>
      </c>
      <c r="M596" s="176">
        <v>29.360299999999999</v>
      </c>
      <c r="N596" s="176">
        <v>17.299499999999998</v>
      </c>
      <c r="O596" s="176">
        <v>3.3224</v>
      </c>
      <c r="P596" s="176">
        <v>12.188700000000001</v>
      </c>
      <c r="Q596" s="176">
        <v>15.622</v>
      </c>
      <c r="R596" s="176">
        <v>10.2287</v>
      </c>
      <c r="S596" s="118" t="s">
        <v>1877</v>
      </c>
    </row>
    <row r="597" spans="1:19" x14ac:dyDescent="0.3">
      <c r="A597" s="172" t="s">
        <v>368</v>
      </c>
      <c r="B597" s="172" t="s">
        <v>197</v>
      </c>
      <c r="C597" s="172">
        <v>119489</v>
      </c>
      <c r="D597" s="175">
        <v>44174</v>
      </c>
      <c r="E597" s="176">
        <v>249.49</v>
      </c>
      <c r="F597" s="176">
        <v>0.77959999999999996</v>
      </c>
      <c r="G597" s="176">
        <v>1.5219</v>
      </c>
      <c r="H597" s="176">
        <v>3.2187000000000001</v>
      </c>
      <c r="I597" s="176">
        <v>5.3678999999999997</v>
      </c>
      <c r="J597" s="176">
        <v>8.625</v>
      </c>
      <c r="K597" s="176">
        <v>20.2072</v>
      </c>
      <c r="L597" s="176">
        <v>35.005400000000002</v>
      </c>
      <c r="M597" s="176">
        <v>29.854800000000001</v>
      </c>
      <c r="N597" s="176">
        <v>17.895299999999999</v>
      </c>
      <c r="O597" s="176">
        <v>3.9716</v>
      </c>
      <c r="P597" s="176">
        <v>12.7798</v>
      </c>
      <c r="Q597" s="176">
        <v>14.4025</v>
      </c>
      <c r="R597" s="176">
        <v>10.7707</v>
      </c>
      <c r="S597" s="118" t="s">
        <v>1894</v>
      </c>
    </row>
    <row r="598" spans="1:19" x14ac:dyDescent="0.3">
      <c r="A598" s="172" t="s">
        <v>368</v>
      </c>
      <c r="B598" s="172" t="s">
        <v>301</v>
      </c>
      <c r="C598" s="172">
        <v>100175</v>
      </c>
      <c r="D598" s="175">
        <v>44174</v>
      </c>
      <c r="E598" s="176">
        <v>131.75120000000001</v>
      </c>
      <c r="F598" s="176">
        <v>4.5100000000000001E-2</v>
      </c>
      <c r="G598" s="176">
        <v>1.6253</v>
      </c>
      <c r="H598" s="176">
        <v>2.6783999999999999</v>
      </c>
      <c r="I598" s="176">
        <v>8.0729000000000006</v>
      </c>
      <c r="J598" s="176">
        <v>10.919600000000001</v>
      </c>
      <c r="K598" s="176">
        <v>21.094100000000001</v>
      </c>
      <c r="L598" s="176">
        <v>54.2622</v>
      </c>
      <c r="M598" s="176">
        <v>57.399299999999997</v>
      </c>
      <c r="N598" s="176">
        <v>40.568600000000004</v>
      </c>
      <c r="O598" s="176">
        <v>12.3787</v>
      </c>
      <c r="P598" s="176">
        <v>17.482900000000001</v>
      </c>
      <c r="Q598" s="176">
        <v>13.26</v>
      </c>
      <c r="R598" s="176">
        <v>22.345099999999999</v>
      </c>
      <c r="S598" s="118" t="s">
        <v>1894</v>
      </c>
    </row>
    <row r="599" spans="1:19" x14ac:dyDescent="0.3">
      <c r="A599" s="172" t="s">
        <v>368</v>
      </c>
      <c r="B599" s="172" t="s">
        <v>198</v>
      </c>
      <c r="C599" s="172">
        <v>120847</v>
      </c>
      <c r="D599" s="175">
        <v>44174</v>
      </c>
      <c r="E599" s="176">
        <v>137.6831</v>
      </c>
      <c r="F599" s="176">
        <v>5.0700000000000002E-2</v>
      </c>
      <c r="G599" s="176">
        <v>1.6553</v>
      </c>
      <c r="H599" s="176">
        <v>2.7214</v>
      </c>
      <c r="I599" s="176">
        <v>8.1606000000000005</v>
      </c>
      <c r="J599" s="176">
        <v>11.1158</v>
      </c>
      <c r="K599" s="176">
        <v>21.6768</v>
      </c>
      <c r="L599" s="176">
        <v>55.733400000000003</v>
      </c>
      <c r="M599" s="176">
        <v>59.6113</v>
      </c>
      <c r="N599" s="176">
        <v>43.152999999999999</v>
      </c>
      <c r="O599" s="176">
        <v>13.7113</v>
      </c>
      <c r="P599" s="176">
        <v>18.345800000000001</v>
      </c>
      <c r="Q599" s="176">
        <v>17.1934</v>
      </c>
      <c r="R599" s="176">
        <v>24.158799999999999</v>
      </c>
      <c r="S599" s="118" t="s">
        <v>1894</v>
      </c>
    </row>
    <row r="600" spans="1:19" x14ac:dyDescent="0.3">
      <c r="A600" s="172" t="s">
        <v>368</v>
      </c>
      <c r="B600" s="172" t="s">
        <v>199</v>
      </c>
      <c r="C600" s="172">
        <v>111549</v>
      </c>
      <c r="D600" s="175">
        <v>44174</v>
      </c>
      <c r="E600" s="176">
        <v>59.24</v>
      </c>
      <c r="F600" s="176">
        <v>0.30480000000000002</v>
      </c>
      <c r="G600" s="176">
        <v>1.3169</v>
      </c>
      <c r="H600" s="176">
        <v>1.5253000000000001</v>
      </c>
      <c r="I600" s="176">
        <v>4.9795999999999996</v>
      </c>
      <c r="J600" s="176">
        <v>9.8867999999999991</v>
      </c>
      <c r="K600" s="176">
        <v>22.828099999999999</v>
      </c>
      <c r="L600" s="176">
        <v>35.467599999999997</v>
      </c>
      <c r="M600" s="176">
        <v>31.585999999999999</v>
      </c>
      <c r="N600" s="176">
        <v>13.945</v>
      </c>
      <c r="O600" s="176">
        <v>4.4593999999999996</v>
      </c>
      <c r="P600" s="176">
        <v>9.9964999999999993</v>
      </c>
      <c r="Q600" s="176">
        <v>16.023700000000002</v>
      </c>
      <c r="R600" s="176">
        <v>6.4516999999999998</v>
      </c>
      <c r="S600" s="118" t="s">
        <v>1894</v>
      </c>
    </row>
    <row r="601" spans="1:19" x14ac:dyDescent="0.3">
      <c r="A601" s="172" t="s">
        <v>368</v>
      </c>
      <c r="B601" s="172" t="s">
        <v>302</v>
      </c>
      <c r="C601" s="172">
        <v>141070</v>
      </c>
      <c r="D601" s="175">
        <v>44174</v>
      </c>
      <c r="E601" s="176">
        <v>58.51</v>
      </c>
      <c r="F601" s="176">
        <v>0.30859999999999999</v>
      </c>
      <c r="G601" s="176">
        <v>1.2985</v>
      </c>
      <c r="H601" s="176">
        <v>1.5094000000000001</v>
      </c>
      <c r="I601" s="176">
        <v>4.9695</v>
      </c>
      <c r="J601" s="176">
        <v>9.8573000000000004</v>
      </c>
      <c r="K601" s="176">
        <v>22.662500000000001</v>
      </c>
      <c r="L601" s="176">
        <v>35.127000000000002</v>
      </c>
      <c r="M601" s="176">
        <v>31.1295</v>
      </c>
      <c r="N601" s="176">
        <v>13.3695</v>
      </c>
      <c r="O601" s="176">
        <v>4.0759999999999996</v>
      </c>
      <c r="P601" s="176">
        <v>9.6530000000000005</v>
      </c>
      <c r="Q601" s="176">
        <v>15.702500000000001</v>
      </c>
      <c r="R601" s="176">
        <v>5.9581999999999997</v>
      </c>
      <c r="S601" s="118" t="s">
        <v>1874</v>
      </c>
    </row>
    <row r="602" spans="1:19" x14ac:dyDescent="0.3">
      <c r="A602" s="172" t="s">
        <v>368</v>
      </c>
      <c r="B602" s="172" t="s">
        <v>370</v>
      </c>
      <c r="C602" s="172">
        <v>119723</v>
      </c>
      <c r="D602" s="175">
        <v>44174</v>
      </c>
      <c r="E602" s="176">
        <v>172.92869999999999</v>
      </c>
      <c r="F602" s="176">
        <v>0.5343</v>
      </c>
      <c r="G602" s="176">
        <v>1.9085000000000001</v>
      </c>
      <c r="H602" s="176">
        <v>2.9496000000000002</v>
      </c>
      <c r="I602" s="176">
        <v>6.1599000000000004</v>
      </c>
      <c r="J602" s="176">
        <v>10.527200000000001</v>
      </c>
      <c r="K602" s="176">
        <v>18.077200000000001</v>
      </c>
      <c r="L602" s="176">
        <v>33.615400000000001</v>
      </c>
      <c r="M602" s="176">
        <v>29.787299999999998</v>
      </c>
      <c r="N602" s="176">
        <v>17.7881</v>
      </c>
      <c r="O602" s="176">
        <v>5.0114000000000001</v>
      </c>
      <c r="P602" s="176">
        <v>9.7391000000000005</v>
      </c>
      <c r="Q602" s="176">
        <v>12.561999999999999</v>
      </c>
      <c r="R602" s="176">
        <v>12.0168</v>
      </c>
      <c r="S602" s="118" t="s">
        <v>1874</v>
      </c>
    </row>
    <row r="603" spans="1:19" x14ac:dyDescent="0.3">
      <c r="A603" s="172" t="s">
        <v>368</v>
      </c>
      <c r="B603" s="172" t="s">
        <v>373</v>
      </c>
      <c r="C603" s="172">
        <v>105628</v>
      </c>
      <c r="D603" s="175">
        <v>44174</v>
      </c>
      <c r="E603" s="176">
        <v>512.04778178150502</v>
      </c>
      <c r="F603" s="176">
        <v>0.53269999999999995</v>
      </c>
      <c r="G603" s="176">
        <v>1.8998999999999999</v>
      </c>
      <c r="H603" s="176">
        <v>2.9373999999999998</v>
      </c>
      <c r="I603" s="176">
        <v>6.1353999999999997</v>
      </c>
      <c r="J603" s="176">
        <v>10.472799999999999</v>
      </c>
      <c r="K603" s="176">
        <v>17.898499999999999</v>
      </c>
      <c r="L603" s="176">
        <v>33.221699999999998</v>
      </c>
      <c r="M603" s="176">
        <v>29.193000000000001</v>
      </c>
      <c r="N603" s="176">
        <v>17.052700000000002</v>
      </c>
      <c r="O603" s="176">
        <v>4.3216000000000001</v>
      </c>
      <c r="P603" s="176">
        <v>9.0297999999999998</v>
      </c>
      <c r="Q603" s="176">
        <v>15.2605</v>
      </c>
      <c r="R603" s="176">
        <v>11.343400000000001</v>
      </c>
      <c r="S603" s="118" t="s">
        <v>1877</v>
      </c>
    </row>
    <row r="604" spans="1:19" x14ac:dyDescent="0.3">
      <c r="A604" s="172" t="s">
        <v>368</v>
      </c>
      <c r="B604" s="172" t="s">
        <v>201</v>
      </c>
      <c r="C604" s="172">
        <v>132933</v>
      </c>
      <c r="D604" s="175">
        <v>44174</v>
      </c>
      <c r="E604" s="176">
        <v>17.378299999999999</v>
      </c>
      <c r="F604" s="176">
        <v>1.4075</v>
      </c>
      <c r="G604" s="176">
        <v>2.4622000000000002</v>
      </c>
      <c r="H604" s="176">
        <v>3.4409999999999998</v>
      </c>
      <c r="I604" s="176">
        <v>5.7150999999999996</v>
      </c>
      <c r="J604" s="176">
        <v>11.301600000000001</v>
      </c>
      <c r="K604" s="176">
        <v>21.950399999999998</v>
      </c>
      <c r="L604" s="176">
        <v>49.447000000000003</v>
      </c>
      <c r="M604" s="176">
        <v>35.251300000000001</v>
      </c>
      <c r="N604" s="176">
        <v>22.979099999999999</v>
      </c>
      <c r="O604" s="176">
        <v>5.0884</v>
      </c>
      <c r="P604" s="176">
        <v>12.648899999999999</v>
      </c>
      <c r="Q604" s="176">
        <v>10.013400000000001</v>
      </c>
      <c r="R604" s="176">
        <v>18.6175</v>
      </c>
      <c r="S604" s="118" t="s">
        <v>1877</v>
      </c>
    </row>
    <row r="605" spans="1:19" x14ac:dyDescent="0.3">
      <c r="A605" s="172" t="s">
        <v>368</v>
      </c>
      <c r="B605" s="172" t="s">
        <v>306</v>
      </c>
      <c r="C605" s="172">
        <v>132924</v>
      </c>
      <c r="D605" s="175">
        <v>44174</v>
      </c>
      <c r="E605" s="176">
        <v>16.984999999999999</v>
      </c>
      <c r="F605" s="176">
        <v>1.4059999999999999</v>
      </c>
      <c r="G605" s="176">
        <v>2.4569000000000001</v>
      </c>
      <c r="H605" s="176">
        <v>3.4340000000000002</v>
      </c>
      <c r="I605" s="176">
        <v>5.7011000000000003</v>
      </c>
      <c r="J605" s="176">
        <v>11.2691</v>
      </c>
      <c r="K605" s="176">
        <v>21.843599999999999</v>
      </c>
      <c r="L605" s="176">
        <v>49.182299999999998</v>
      </c>
      <c r="M605" s="176">
        <v>34.896900000000002</v>
      </c>
      <c r="N605" s="176">
        <v>22.551300000000001</v>
      </c>
      <c r="O605" s="176">
        <v>4.4383999999999997</v>
      </c>
      <c r="P605" s="176">
        <v>12.196999999999999</v>
      </c>
      <c r="Q605" s="176">
        <v>9.5824999999999996</v>
      </c>
      <c r="R605" s="176">
        <v>18.061699999999998</v>
      </c>
      <c r="S605" s="118" t="s">
        <v>1881</v>
      </c>
    </row>
    <row r="606" spans="1:19" x14ac:dyDescent="0.3">
      <c r="A606" s="172" t="s">
        <v>368</v>
      </c>
      <c r="B606" s="172" t="s">
        <v>202</v>
      </c>
      <c r="C606" s="172">
        <v>133364</v>
      </c>
      <c r="D606" s="175">
        <v>44174</v>
      </c>
      <c r="E606" s="176">
        <v>18.481999999999999</v>
      </c>
      <c r="F606" s="176">
        <v>1.2567999999999999</v>
      </c>
      <c r="G606" s="176">
        <v>2.2879</v>
      </c>
      <c r="H606" s="176">
        <v>3.2964000000000002</v>
      </c>
      <c r="I606" s="176">
        <v>5.5800999999999998</v>
      </c>
      <c r="J606" s="176">
        <v>11.1806</v>
      </c>
      <c r="K606" s="176">
        <v>21.7042</v>
      </c>
      <c r="L606" s="176">
        <v>48.392600000000002</v>
      </c>
      <c r="M606" s="176">
        <v>36.376399999999997</v>
      </c>
      <c r="N606" s="176">
        <v>26.453099999999999</v>
      </c>
      <c r="O606" s="176">
        <v>6.6372999999999998</v>
      </c>
      <c r="P606" s="176">
        <v>14.256500000000001</v>
      </c>
      <c r="Q606" s="176">
        <v>11.338900000000001</v>
      </c>
      <c r="R606" s="176">
        <v>20.679500000000001</v>
      </c>
      <c r="S606" s="118" t="s">
        <v>1881</v>
      </c>
    </row>
    <row r="607" spans="1:19" x14ac:dyDescent="0.3">
      <c r="A607" s="172" t="s">
        <v>368</v>
      </c>
      <c r="B607" s="172" t="s">
        <v>305</v>
      </c>
      <c r="C607" s="172">
        <v>133361</v>
      </c>
      <c r="D607" s="175">
        <v>44174</v>
      </c>
      <c r="E607" s="176">
        <v>18.0684</v>
      </c>
      <c r="F607" s="176">
        <v>1.2559</v>
      </c>
      <c r="G607" s="176">
        <v>2.2829999999999999</v>
      </c>
      <c r="H607" s="176">
        <v>3.2892999999999999</v>
      </c>
      <c r="I607" s="176">
        <v>5.5655999999999999</v>
      </c>
      <c r="J607" s="176">
        <v>11.148400000000001</v>
      </c>
      <c r="K607" s="176">
        <v>21.598199999999999</v>
      </c>
      <c r="L607" s="176">
        <v>48.131999999999998</v>
      </c>
      <c r="M607" s="176">
        <v>36.028500000000001</v>
      </c>
      <c r="N607" s="176">
        <v>26.021100000000001</v>
      </c>
      <c r="O607" s="176">
        <v>5.9964000000000004</v>
      </c>
      <c r="P607" s="176">
        <v>13.8012</v>
      </c>
      <c r="Q607" s="176">
        <v>10.8977</v>
      </c>
      <c r="R607" s="176">
        <v>20.119499999999999</v>
      </c>
      <c r="S607" s="118" t="s">
        <v>1896</v>
      </c>
    </row>
    <row r="608" spans="1:19" x14ac:dyDescent="0.3">
      <c r="A608" s="172" t="s">
        <v>368</v>
      </c>
      <c r="B608" s="172" t="s">
        <v>203</v>
      </c>
      <c r="C608" s="172">
        <v>136007</v>
      </c>
      <c r="D608" s="175">
        <v>44174</v>
      </c>
      <c r="E608" s="176">
        <v>18.1753</v>
      </c>
      <c r="F608" s="176">
        <v>1.3398000000000001</v>
      </c>
      <c r="G608" s="176">
        <v>2.3637999999999999</v>
      </c>
      <c r="H608" s="176">
        <v>3.3344999999999998</v>
      </c>
      <c r="I608" s="176">
        <v>5.6378000000000004</v>
      </c>
      <c r="J608" s="176">
        <v>11.4564</v>
      </c>
      <c r="K608" s="176">
        <v>22.0745</v>
      </c>
      <c r="L608" s="176">
        <v>48.148499999999999</v>
      </c>
      <c r="M608" s="176">
        <v>35.181600000000003</v>
      </c>
      <c r="N608" s="176">
        <v>26.451799999999999</v>
      </c>
      <c r="O608" s="176">
        <v>6.9819000000000004</v>
      </c>
      <c r="P608" s="176"/>
      <c r="Q608" s="176">
        <v>13.568300000000001</v>
      </c>
      <c r="R608" s="176">
        <v>20.723099999999999</v>
      </c>
      <c r="S608" s="118" t="s">
        <v>1896</v>
      </c>
    </row>
    <row r="609" spans="1:19" x14ac:dyDescent="0.3">
      <c r="A609" s="172" t="s">
        <v>368</v>
      </c>
      <c r="B609" s="172" t="s">
        <v>304</v>
      </c>
      <c r="C609" s="172">
        <v>136004</v>
      </c>
      <c r="D609" s="175">
        <v>44174</v>
      </c>
      <c r="E609" s="176">
        <v>17.382300000000001</v>
      </c>
      <c r="F609" s="176">
        <v>1.3386</v>
      </c>
      <c r="G609" s="176">
        <v>2.3565999999999998</v>
      </c>
      <c r="H609" s="176">
        <v>3.3246000000000002</v>
      </c>
      <c r="I609" s="176">
        <v>5.6173999999999999</v>
      </c>
      <c r="J609" s="176">
        <v>11.4107</v>
      </c>
      <c r="K609" s="176">
        <v>21.922000000000001</v>
      </c>
      <c r="L609" s="176">
        <v>47.778500000000001</v>
      </c>
      <c r="M609" s="176">
        <v>34.691200000000002</v>
      </c>
      <c r="N609" s="176">
        <v>25.836500000000001</v>
      </c>
      <c r="O609" s="176">
        <v>6.2152000000000003</v>
      </c>
      <c r="P609" s="176"/>
      <c r="Q609" s="176">
        <v>12.4945</v>
      </c>
      <c r="R609" s="176">
        <v>20.015699999999999</v>
      </c>
      <c r="S609" s="118" t="s">
        <v>1896</v>
      </c>
    </row>
    <row r="610" spans="1:19" x14ac:dyDescent="0.3">
      <c r="A610" s="172" t="s">
        <v>368</v>
      </c>
      <c r="B610" s="172" t="s">
        <v>204</v>
      </c>
      <c r="C610" s="172">
        <v>140487</v>
      </c>
      <c r="D610" s="175">
        <v>44174</v>
      </c>
      <c r="E610" s="176">
        <v>18.4176</v>
      </c>
      <c r="F610" s="176">
        <v>1.2947</v>
      </c>
      <c r="G610" s="176">
        <v>1.8909</v>
      </c>
      <c r="H610" s="176">
        <v>3.6198999999999999</v>
      </c>
      <c r="I610" s="176">
        <v>6.8342999999999998</v>
      </c>
      <c r="J610" s="176">
        <v>13.3977</v>
      </c>
      <c r="K610" s="176">
        <v>21.8232</v>
      </c>
      <c r="L610" s="176">
        <v>46.972799999999999</v>
      </c>
      <c r="M610" s="176">
        <v>29.0091</v>
      </c>
      <c r="N610" s="176">
        <v>30.009</v>
      </c>
      <c r="O610" s="176">
        <v>11.3535</v>
      </c>
      <c r="P610" s="176"/>
      <c r="Q610" s="176">
        <v>17.968</v>
      </c>
      <c r="R610" s="176">
        <v>22.563400000000001</v>
      </c>
      <c r="S610" s="118" t="s">
        <v>1896</v>
      </c>
    </row>
    <row r="611" spans="1:19" x14ac:dyDescent="0.3">
      <c r="A611" s="172" t="s">
        <v>368</v>
      </c>
      <c r="B611" s="172" t="s">
        <v>307</v>
      </c>
      <c r="C611" s="172">
        <v>140488</v>
      </c>
      <c r="D611" s="175">
        <v>44174</v>
      </c>
      <c r="E611" s="176">
        <v>17.909400000000002</v>
      </c>
      <c r="F611" s="176">
        <v>1.2928999999999999</v>
      </c>
      <c r="G611" s="176">
        <v>1.8842000000000001</v>
      </c>
      <c r="H611" s="176">
        <v>3.61</v>
      </c>
      <c r="I611" s="176">
        <v>6.8133999999999997</v>
      </c>
      <c r="J611" s="176">
        <v>13.3506</v>
      </c>
      <c r="K611" s="176">
        <v>21.671299999999999</v>
      </c>
      <c r="L611" s="176">
        <v>46.602499999999999</v>
      </c>
      <c r="M611" s="176">
        <v>28.520099999999999</v>
      </c>
      <c r="N611" s="176">
        <v>29.355499999999999</v>
      </c>
      <c r="O611" s="176">
        <v>10.553800000000001</v>
      </c>
      <c r="P611" s="176"/>
      <c r="Q611" s="176">
        <v>17.078299999999999</v>
      </c>
      <c r="R611" s="176">
        <v>21.8536</v>
      </c>
      <c r="S611" s="118" t="s">
        <v>1896</v>
      </c>
    </row>
    <row r="612" spans="1:19" x14ac:dyDescent="0.3">
      <c r="A612" s="172" t="s">
        <v>368</v>
      </c>
      <c r="B612" s="172" t="s">
        <v>205</v>
      </c>
      <c r="C612" s="172">
        <v>142138</v>
      </c>
      <c r="D612" s="175">
        <v>44174</v>
      </c>
      <c r="E612" s="176">
        <v>12.2424</v>
      </c>
      <c r="F612" s="176">
        <v>0.97160000000000002</v>
      </c>
      <c r="G612" s="176">
        <v>2.1570999999999998</v>
      </c>
      <c r="H612" s="176">
        <v>3.028</v>
      </c>
      <c r="I612" s="176">
        <v>5.5843999999999996</v>
      </c>
      <c r="J612" s="176">
        <v>9.1044999999999998</v>
      </c>
      <c r="K612" s="176">
        <v>16.381499999999999</v>
      </c>
      <c r="L612" s="176">
        <v>32.260199999999998</v>
      </c>
      <c r="M612" s="176">
        <v>20.9604</v>
      </c>
      <c r="N612" s="176">
        <v>14.123799999999999</v>
      </c>
      <c r="O612" s="176"/>
      <c r="P612" s="176"/>
      <c r="Q612" s="176">
        <v>7.7607999999999997</v>
      </c>
      <c r="R612" s="176">
        <v>14.6755</v>
      </c>
      <c r="S612" s="118" t="s">
        <v>1896</v>
      </c>
    </row>
    <row r="613" spans="1:19" x14ac:dyDescent="0.3">
      <c r="A613" s="172" t="s">
        <v>368</v>
      </c>
      <c r="B613" s="172" t="s">
        <v>309</v>
      </c>
      <c r="C613" s="172">
        <v>142139</v>
      </c>
      <c r="D613" s="175">
        <v>44174</v>
      </c>
      <c r="E613" s="176">
        <v>11.986599999999999</v>
      </c>
      <c r="F613" s="176">
        <v>0.96950000000000003</v>
      </c>
      <c r="G613" s="176">
        <v>2.1484000000000001</v>
      </c>
      <c r="H613" s="176">
        <v>3.0156999999999998</v>
      </c>
      <c r="I613" s="176">
        <v>5.5603999999999996</v>
      </c>
      <c r="J613" s="176">
        <v>9.0513999999999992</v>
      </c>
      <c r="K613" s="176">
        <v>16.207799999999999</v>
      </c>
      <c r="L613" s="176">
        <v>31.8643</v>
      </c>
      <c r="M613" s="176">
        <v>20.419899999999998</v>
      </c>
      <c r="N613" s="176">
        <v>13.443899999999999</v>
      </c>
      <c r="O613" s="176"/>
      <c r="P613" s="176"/>
      <c r="Q613" s="176">
        <v>6.9234</v>
      </c>
      <c r="R613" s="176">
        <v>13.9475</v>
      </c>
      <c r="S613" s="118" t="s">
        <v>1896</v>
      </c>
    </row>
    <row r="614" spans="1:19" x14ac:dyDescent="0.3">
      <c r="A614" s="172" t="s">
        <v>368</v>
      </c>
      <c r="B614" s="172" t="s">
        <v>206</v>
      </c>
      <c r="C614" s="172">
        <v>143178</v>
      </c>
      <c r="D614" s="175">
        <v>44174</v>
      </c>
      <c r="E614" s="176">
        <v>13.385300000000001</v>
      </c>
      <c r="F614" s="176">
        <v>1.0394000000000001</v>
      </c>
      <c r="G614" s="176">
        <v>1.3692</v>
      </c>
      <c r="H614" s="176">
        <v>3.1844999999999999</v>
      </c>
      <c r="I614" s="176">
        <v>6.5911999999999997</v>
      </c>
      <c r="J614" s="176">
        <v>10.8018</v>
      </c>
      <c r="K614" s="176">
        <v>22.463899999999999</v>
      </c>
      <c r="L614" s="176">
        <v>37.938699999999997</v>
      </c>
      <c r="M614" s="176">
        <v>25.994700000000002</v>
      </c>
      <c r="N614" s="176">
        <v>21.057200000000002</v>
      </c>
      <c r="O614" s="176"/>
      <c r="P614" s="176"/>
      <c r="Q614" s="176">
        <v>12.9176</v>
      </c>
      <c r="R614" s="176">
        <v>17.1191</v>
      </c>
      <c r="S614" s="118" t="s">
        <v>1896</v>
      </c>
    </row>
    <row r="615" spans="1:19" x14ac:dyDescent="0.3">
      <c r="A615" s="172" t="s">
        <v>368</v>
      </c>
      <c r="B615" s="172" t="s">
        <v>308</v>
      </c>
      <c r="C615" s="172">
        <v>143176</v>
      </c>
      <c r="D615" s="175">
        <v>44174</v>
      </c>
      <c r="E615" s="176">
        <v>13.1104</v>
      </c>
      <c r="F615" s="176">
        <v>1.0373000000000001</v>
      </c>
      <c r="G615" s="176">
        <v>1.3599000000000001</v>
      </c>
      <c r="H615" s="176">
        <v>3.1705999999999999</v>
      </c>
      <c r="I615" s="176">
        <v>6.5644</v>
      </c>
      <c r="J615" s="176">
        <v>10.741899999999999</v>
      </c>
      <c r="K615" s="176">
        <v>22.2654</v>
      </c>
      <c r="L615" s="176">
        <v>37.488999999999997</v>
      </c>
      <c r="M615" s="176">
        <v>25.3948</v>
      </c>
      <c r="N615" s="176">
        <v>20.285499999999999</v>
      </c>
      <c r="O615" s="176"/>
      <c r="P615" s="176"/>
      <c r="Q615" s="176">
        <v>11.945499999999999</v>
      </c>
      <c r="R615" s="176">
        <v>16.213000000000001</v>
      </c>
      <c r="S615" s="118" t="s">
        <v>1896</v>
      </c>
    </row>
    <row r="616" spans="1:19" x14ac:dyDescent="0.3">
      <c r="A616" s="172" t="s">
        <v>368</v>
      </c>
      <c r="B616" s="172" t="s">
        <v>310</v>
      </c>
      <c r="C616" s="172">
        <v>116352</v>
      </c>
      <c r="D616" s="175">
        <v>44174</v>
      </c>
      <c r="E616" s="176">
        <v>54.1419</v>
      </c>
      <c r="F616" s="176">
        <v>1.2644</v>
      </c>
      <c r="G616" s="176">
        <v>1.7361</v>
      </c>
      <c r="H616" s="176">
        <v>2.7431000000000001</v>
      </c>
      <c r="I616" s="176">
        <v>6.0164999999999997</v>
      </c>
      <c r="J616" s="176">
        <v>10.0946</v>
      </c>
      <c r="K616" s="176">
        <v>23.6187</v>
      </c>
      <c r="L616" s="176">
        <v>49.326099999999997</v>
      </c>
      <c r="M616" s="176">
        <v>35.671199999999999</v>
      </c>
      <c r="N616" s="176">
        <v>36.787599999999998</v>
      </c>
      <c r="O616" s="176">
        <v>13.1707</v>
      </c>
      <c r="P616" s="176">
        <v>19.742100000000001</v>
      </c>
      <c r="Q616" s="176">
        <v>21.415600000000001</v>
      </c>
      <c r="R616" s="176">
        <v>28.174099999999999</v>
      </c>
      <c r="S616" s="118" t="s">
        <v>1896</v>
      </c>
    </row>
    <row r="617" spans="1:19" x14ac:dyDescent="0.3">
      <c r="A617" s="172" t="s">
        <v>368</v>
      </c>
      <c r="B617" s="172" t="s">
        <v>207</v>
      </c>
      <c r="C617" s="172">
        <v>126279</v>
      </c>
      <c r="D617" s="175">
        <v>44174</v>
      </c>
      <c r="E617" s="176">
        <v>39.132300000000001</v>
      </c>
      <c r="F617" s="176">
        <v>0.83309999999999995</v>
      </c>
      <c r="G617" s="176">
        <v>1.0907</v>
      </c>
      <c r="H617" s="176">
        <v>2.3109000000000002</v>
      </c>
      <c r="I617" s="176">
        <v>5.3010999999999999</v>
      </c>
      <c r="J617" s="176">
        <v>9.3957999999999995</v>
      </c>
      <c r="K617" s="176">
        <v>21.671299999999999</v>
      </c>
      <c r="L617" s="176">
        <v>47.183100000000003</v>
      </c>
      <c r="M617" s="176">
        <v>37.051000000000002</v>
      </c>
      <c r="N617" s="176">
        <v>39.023400000000002</v>
      </c>
      <c r="O617" s="176">
        <v>17.002300000000002</v>
      </c>
      <c r="P617" s="176">
        <v>20.015699999999999</v>
      </c>
      <c r="Q617" s="176">
        <v>22.559699999999999</v>
      </c>
      <c r="R617" s="176">
        <v>31.9377</v>
      </c>
      <c r="S617" s="118" t="s">
        <v>1896</v>
      </c>
    </row>
    <row r="618" spans="1:19" x14ac:dyDescent="0.3">
      <c r="A618" s="172" t="s">
        <v>368</v>
      </c>
      <c r="B618" s="172" t="s">
        <v>311</v>
      </c>
      <c r="C618" s="172">
        <v>126379</v>
      </c>
      <c r="D618" s="175">
        <v>44174</v>
      </c>
      <c r="E618" s="176">
        <v>38.079000000000001</v>
      </c>
      <c r="F618" s="176">
        <v>0.83169999999999999</v>
      </c>
      <c r="G618" s="176">
        <v>1.0835999999999999</v>
      </c>
      <c r="H618" s="176">
        <v>2.3012999999999999</v>
      </c>
      <c r="I618" s="176">
        <v>5.2808000000000002</v>
      </c>
      <c r="J618" s="176">
        <v>9.3507999999999996</v>
      </c>
      <c r="K618" s="176">
        <v>21.519500000000001</v>
      </c>
      <c r="L618" s="176">
        <v>46.814</v>
      </c>
      <c r="M618" s="176">
        <v>36.5411</v>
      </c>
      <c r="N618" s="176">
        <v>38.334299999999999</v>
      </c>
      <c r="O618" s="176">
        <v>16.188700000000001</v>
      </c>
      <c r="P618" s="176">
        <v>19.4587</v>
      </c>
      <c r="Q618" s="176">
        <v>22.062100000000001</v>
      </c>
      <c r="R618" s="176">
        <v>31.1572</v>
      </c>
      <c r="S618" s="118" t="s">
        <v>1896</v>
      </c>
    </row>
    <row r="619" spans="1:19" x14ac:dyDescent="0.3">
      <c r="A619" s="172" t="s">
        <v>368</v>
      </c>
      <c r="B619" s="172" t="s">
        <v>208</v>
      </c>
      <c r="C619" s="172">
        <v>145819</v>
      </c>
      <c r="D619" s="175">
        <v>44174</v>
      </c>
      <c r="E619" s="176">
        <v>13.129300000000001</v>
      </c>
      <c r="F619" s="176">
        <v>0.56069999999999998</v>
      </c>
      <c r="G619" s="176">
        <v>1.8944000000000001</v>
      </c>
      <c r="H619" s="176">
        <v>2.6143000000000001</v>
      </c>
      <c r="I619" s="176">
        <v>4.3564999999999996</v>
      </c>
      <c r="J619" s="176">
        <v>6.8117000000000001</v>
      </c>
      <c r="K619" s="176">
        <v>15.982200000000001</v>
      </c>
      <c r="L619" s="176">
        <v>29.037400000000002</v>
      </c>
      <c r="M619" s="176">
        <v>24.435400000000001</v>
      </c>
      <c r="N619" s="176">
        <v>18.105399999999999</v>
      </c>
      <c r="O619" s="176"/>
      <c r="P619" s="176"/>
      <c r="Q619" s="176">
        <v>15.637</v>
      </c>
      <c r="R619" s="176"/>
      <c r="S619" s="118" t="s">
        <v>1896</v>
      </c>
    </row>
    <row r="620" spans="1:19" x14ac:dyDescent="0.3">
      <c r="A620" s="172" t="s">
        <v>368</v>
      </c>
      <c r="B620" s="172" t="s">
        <v>312</v>
      </c>
      <c r="C620" s="172">
        <v>145820</v>
      </c>
      <c r="D620" s="175">
        <v>44174</v>
      </c>
      <c r="E620" s="176">
        <v>12.658300000000001</v>
      </c>
      <c r="F620" s="176">
        <v>0.55530000000000002</v>
      </c>
      <c r="G620" s="176">
        <v>1.867</v>
      </c>
      <c r="H620" s="176">
        <v>2.5752999999999999</v>
      </c>
      <c r="I620" s="176">
        <v>4.2788000000000004</v>
      </c>
      <c r="J620" s="176">
        <v>6.6393000000000004</v>
      </c>
      <c r="K620" s="176">
        <v>15.4428</v>
      </c>
      <c r="L620" s="176">
        <v>27.835799999999999</v>
      </c>
      <c r="M620" s="176">
        <v>22.697199999999999</v>
      </c>
      <c r="N620" s="176">
        <v>15.8803</v>
      </c>
      <c r="O620" s="176"/>
      <c r="P620" s="176"/>
      <c r="Q620" s="176">
        <v>13.404500000000001</v>
      </c>
      <c r="R620" s="176"/>
      <c r="S620" s="118" t="s">
        <v>1896</v>
      </c>
    </row>
    <row r="621" spans="1:19" x14ac:dyDescent="0.3">
      <c r="A621" s="172" t="s">
        <v>368</v>
      </c>
      <c r="B621" s="172" t="s">
        <v>313</v>
      </c>
      <c r="C621" s="172">
        <v>101853</v>
      </c>
      <c r="D621" s="175">
        <v>44174</v>
      </c>
      <c r="E621" s="176">
        <v>109.3205</v>
      </c>
      <c r="F621" s="176">
        <v>0.62209999999999999</v>
      </c>
      <c r="G621" s="176">
        <v>2.0148000000000001</v>
      </c>
      <c r="H621" s="176">
        <v>2.3363999999999998</v>
      </c>
      <c r="I621" s="176">
        <v>5.7393999999999998</v>
      </c>
      <c r="J621" s="176">
        <v>9.5175000000000001</v>
      </c>
      <c r="K621" s="176">
        <v>18.917200000000001</v>
      </c>
      <c r="L621" s="176">
        <v>33.856699999999996</v>
      </c>
      <c r="M621" s="176">
        <v>18.986599999999999</v>
      </c>
      <c r="N621" s="176">
        <v>8.4728999999999992</v>
      </c>
      <c r="O621" s="176">
        <v>1.748</v>
      </c>
      <c r="P621" s="176">
        <v>9.2078000000000007</v>
      </c>
      <c r="Q621" s="176">
        <v>14.494</v>
      </c>
      <c r="R621" s="176">
        <v>8.0047999999999995</v>
      </c>
      <c r="S621" s="118" t="s">
        <v>1896</v>
      </c>
    </row>
    <row r="622" spans="1:19" x14ac:dyDescent="0.3">
      <c r="A622" s="172" t="s">
        <v>368</v>
      </c>
      <c r="B622" s="172" t="s">
        <v>209</v>
      </c>
      <c r="C622" s="172">
        <v>119549</v>
      </c>
      <c r="D622" s="175">
        <v>44174</v>
      </c>
      <c r="E622" s="176">
        <v>112.8475</v>
      </c>
      <c r="F622" s="176">
        <v>0.62309999999999999</v>
      </c>
      <c r="G622" s="176">
        <v>2.0196000000000001</v>
      </c>
      <c r="H622" s="176">
        <v>2.3433000000000002</v>
      </c>
      <c r="I622" s="176">
        <v>5.7537000000000003</v>
      </c>
      <c r="J622" s="176">
        <v>9.5493000000000006</v>
      </c>
      <c r="K622" s="176">
        <v>19.021999999999998</v>
      </c>
      <c r="L622" s="176">
        <v>34.094299999999997</v>
      </c>
      <c r="M622" s="176">
        <v>19.2942</v>
      </c>
      <c r="N622" s="176">
        <v>8.8767999999999994</v>
      </c>
      <c r="O622" s="176">
        <v>2.2010000000000001</v>
      </c>
      <c r="P622" s="176">
        <v>9.6934000000000005</v>
      </c>
      <c r="Q622" s="176">
        <v>11.165800000000001</v>
      </c>
      <c r="R622" s="176">
        <v>8.4146999999999998</v>
      </c>
      <c r="S622" s="118" t="s">
        <v>1886</v>
      </c>
    </row>
    <row r="623" spans="1:19" x14ac:dyDescent="0.3">
      <c r="A623" s="172" t="s">
        <v>368</v>
      </c>
      <c r="B623" s="172" t="s">
        <v>210</v>
      </c>
      <c r="C623" s="172">
        <v>139711</v>
      </c>
      <c r="D623" s="175">
        <v>44174</v>
      </c>
      <c r="E623" s="176">
        <v>10.6448</v>
      </c>
      <c r="F623" s="176">
        <v>0.44159999999999999</v>
      </c>
      <c r="G623" s="176">
        <v>2.1093999999999999</v>
      </c>
      <c r="H623" s="176">
        <v>3.3294999999999999</v>
      </c>
      <c r="I623" s="176">
        <v>7.8544</v>
      </c>
      <c r="J623" s="176">
        <v>15.1972</v>
      </c>
      <c r="K623" s="176">
        <v>23.297899999999998</v>
      </c>
      <c r="L623" s="176">
        <v>40.852699999999999</v>
      </c>
      <c r="M623" s="176">
        <v>23.102499999999999</v>
      </c>
      <c r="N623" s="176">
        <v>18.0578</v>
      </c>
      <c r="O623" s="176">
        <v>-9.0051000000000005</v>
      </c>
      <c r="P623" s="176"/>
      <c r="Q623" s="176">
        <v>1.5508999999999999</v>
      </c>
      <c r="R623" s="176">
        <v>2.2321</v>
      </c>
      <c r="S623" s="118" t="s">
        <v>1886</v>
      </c>
    </row>
    <row r="624" spans="1:19" x14ac:dyDescent="0.3">
      <c r="A624" s="172" t="s">
        <v>368</v>
      </c>
      <c r="B624" s="172" t="s">
        <v>314</v>
      </c>
      <c r="C624" s="172">
        <v>139709</v>
      </c>
      <c r="D624" s="175">
        <v>44174</v>
      </c>
      <c r="E624" s="176">
        <v>10.4191</v>
      </c>
      <c r="F624" s="176">
        <v>0.4425</v>
      </c>
      <c r="G624" s="176">
        <v>2.1080000000000001</v>
      </c>
      <c r="H624" s="176">
        <v>3.3271999999999999</v>
      </c>
      <c r="I624" s="176">
        <v>7.8480999999999996</v>
      </c>
      <c r="J624" s="176">
        <v>15.1816</v>
      </c>
      <c r="K624" s="176">
        <v>23.247499999999999</v>
      </c>
      <c r="L624" s="176">
        <v>40.734000000000002</v>
      </c>
      <c r="M624" s="176">
        <v>22.945</v>
      </c>
      <c r="N624" s="176">
        <v>17.8658</v>
      </c>
      <c r="O624" s="176">
        <v>-9.2815999999999992</v>
      </c>
      <c r="P624" s="176"/>
      <c r="Q624" s="176">
        <v>1.0163</v>
      </c>
      <c r="R624" s="176">
        <v>1.97</v>
      </c>
      <c r="S624" s="118" t="s">
        <v>1877</v>
      </c>
    </row>
    <row r="625" spans="1:19" x14ac:dyDescent="0.3">
      <c r="A625" s="172" t="s">
        <v>368</v>
      </c>
      <c r="B625" s="172" t="s">
        <v>211</v>
      </c>
      <c r="C625" s="172">
        <v>139990</v>
      </c>
      <c r="D625" s="175">
        <v>44174</v>
      </c>
      <c r="E625" s="176">
        <v>9.0677000000000003</v>
      </c>
      <c r="F625" s="176">
        <v>0.41860000000000003</v>
      </c>
      <c r="G625" s="176">
        <v>1.992</v>
      </c>
      <c r="H625" s="176">
        <v>3.3062</v>
      </c>
      <c r="I625" s="176">
        <v>7.6680999999999999</v>
      </c>
      <c r="J625" s="176">
        <v>15.3109</v>
      </c>
      <c r="K625" s="176">
        <v>24.2287</v>
      </c>
      <c r="L625" s="176">
        <v>42.459699999999998</v>
      </c>
      <c r="M625" s="176">
        <v>23.0002</v>
      </c>
      <c r="N625" s="176">
        <v>17.5151</v>
      </c>
      <c r="O625" s="176">
        <v>-8.5546000000000006</v>
      </c>
      <c r="P625" s="176"/>
      <c r="Q625" s="176">
        <v>-2.5998999999999999</v>
      </c>
      <c r="R625" s="176">
        <v>2.4988999999999999</v>
      </c>
      <c r="S625" s="118" t="s">
        <v>1877</v>
      </c>
    </row>
    <row r="626" spans="1:19" x14ac:dyDescent="0.3">
      <c r="A626" s="172" t="s">
        <v>368</v>
      </c>
      <c r="B626" s="172" t="s">
        <v>315</v>
      </c>
      <c r="C626" s="172">
        <v>139992</v>
      </c>
      <c r="D626" s="175">
        <v>44174</v>
      </c>
      <c r="E626" s="176">
        <v>8.9131999999999998</v>
      </c>
      <c r="F626" s="176">
        <v>0.41799999999999998</v>
      </c>
      <c r="G626" s="176">
        <v>1.9899</v>
      </c>
      <c r="H626" s="176">
        <v>3.3043</v>
      </c>
      <c r="I626" s="176">
        <v>7.6642000000000001</v>
      </c>
      <c r="J626" s="176">
        <v>15.302099999999999</v>
      </c>
      <c r="K626" s="176">
        <v>24.203299999999999</v>
      </c>
      <c r="L626" s="176">
        <v>42.399299999999997</v>
      </c>
      <c r="M626" s="176">
        <v>22.913599999999999</v>
      </c>
      <c r="N626" s="176">
        <v>17.3886</v>
      </c>
      <c r="O626" s="176">
        <v>-8.9253</v>
      </c>
      <c r="P626" s="176"/>
      <c r="Q626" s="176">
        <v>-3.0493999999999999</v>
      </c>
      <c r="R626" s="176">
        <v>2.2690999999999999</v>
      </c>
      <c r="S626" s="118" t="s">
        <v>1897</v>
      </c>
    </row>
    <row r="627" spans="1:19" x14ac:dyDescent="0.3">
      <c r="A627" s="172" t="s">
        <v>368</v>
      </c>
      <c r="B627" s="172" t="s">
        <v>212</v>
      </c>
      <c r="C627" s="172">
        <v>141141</v>
      </c>
      <c r="D627" s="175">
        <v>44174</v>
      </c>
      <c r="E627" s="176">
        <v>8.8293999999999997</v>
      </c>
      <c r="F627" s="176">
        <v>0.36940000000000001</v>
      </c>
      <c r="G627" s="176">
        <v>1.8573</v>
      </c>
      <c r="H627" s="176">
        <v>3.2099000000000002</v>
      </c>
      <c r="I627" s="176">
        <v>7.7781000000000002</v>
      </c>
      <c r="J627" s="176">
        <v>15.4276</v>
      </c>
      <c r="K627" s="176">
        <v>24.399799999999999</v>
      </c>
      <c r="L627" s="176">
        <v>43.2577</v>
      </c>
      <c r="M627" s="176">
        <v>22.497800000000002</v>
      </c>
      <c r="N627" s="176">
        <v>17.6877</v>
      </c>
      <c r="O627" s="176">
        <v>-7.1638999999999999</v>
      </c>
      <c r="P627" s="176"/>
      <c r="Q627" s="176">
        <v>-3.5617000000000001</v>
      </c>
      <c r="R627" s="176">
        <v>2.2961999999999998</v>
      </c>
      <c r="S627" s="118" t="s">
        <v>1897</v>
      </c>
    </row>
    <row r="628" spans="1:19" x14ac:dyDescent="0.3">
      <c r="A628" s="172" t="s">
        <v>368</v>
      </c>
      <c r="B628" s="172" t="s">
        <v>317</v>
      </c>
      <c r="C628" s="172">
        <v>141139</v>
      </c>
      <c r="D628" s="175">
        <v>44174</v>
      </c>
      <c r="E628" s="176">
        <v>8.6744000000000003</v>
      </c>
      <c r="F628" s="176">
        <v>0.3679</v>
      </c>
      <c r="G628" s="176">
        <v>1.8516999999999999</v>
      </c>
      <c r="H628" s="176">
        <v>3.2027999999999999</v>
      </c>
      <c r="I628" s="176">
        <v>7.7645999999999997</v>
      </c>
      <c r="J628" s="176">
        <v>15.3956</v>
      </c>
      <c r="K628" s="176">
        <v>24.298200000000001</v>
      </c>
      <c r="L628" s="176">
        <v>43.023899999999998</v>
      </c>
      <c r="M628" s="176">
        <v>22.198699999999999</v>
      </c>
      <c r="N628" s="176">
        <v>17.305599999999998</v>
      </c>
      <c r="O628" s="176">
        <v>-7.6020000000000003</v>
      </c>
      <c r="P628" s="176"/>
      <c r="Q628" s="176">
        <v>-4.0579000000000001</v>
      </c>
      <c r="R628" s="176">
        <v>1.93</v>
      </c>
      <c r="S628" s="118" t="s">
        <v>1897</v>
      </c>
    </row>
    <row r="629" spans="1:19" x14ac:dyDescent="0.3">
      <c r="A629" s="172" t="s">
        <v>368</v>
      </c>
      <c r="B629" s="172" t="s">
        <v>213</v>
      </c>
      <c r="C629" s="172">
        <v>141564</v>
      </c>
      <c r="D629" s="175">
        <v>44174</v>
      </c>
      <c r="E629" s="176">
        <v>8.2485999999999997</v>
      </c>
      <c r="F629" s="176">
        <v>0.39069999999999999</v>
      </c>
      <c r="G629" s="176">
        <v>1.5674999999999999</v>
      </c>
      <c r="H629" s="176">
        <v>2.6480999999999999</v>
      </c>
      <c r="I629" s="176">
        <v>7.3952999999999998</v>
      </c>
      <c r="J629" s="176">
        <v>14.8718</v>
      </c>
      <c r="K629" s="176">
        <v>23.297499999999999</v>
      </c>
      <c r="L629" s="176">
        <v>43.319299999999998</v>
      </c>
      <c r="M629" s="176">
        <v>21.6859</v>
      </c>
      <c r="N629" s="176">
        <v>14.996700000000001</v>
      </c>
      <c r="O629" s="176">
        <v>-8.1394000000000002</v>
      </c>
      <c r="P629" s="176"/>
      <c r="Q629" s="176">
        <v>-5.8395000000000001</v>
      </c>
      <c r="R629" s="176">
        <v>1.0119</v>
      </c>
      <c r="S629" s="118" t="s">
        <v>1897</v>
      </c>
    </row>
    <row r="630" spans="1:19" x14ac:dyDescent="0.3">
      <c r="A630" s="172" t="s">
        <v>368</v>
      </c>
      <c r="B630" s="172" t="s">
        <v>316</v>
      </c>
      <c r="C630" s="172">
        <v>141565</v>
      </c>
      <c r="D630" s="175">
        <v>44174</v>
      </c>
      <c r="E630" s="176">
        <v>7.9547999999999996</v>
      </c>
      <c r="F630" s="176">
        <v>0.39</v>
      </c>
      <c r="G630" s="176">
        <v>1.5640000000000001</v>
      </c>
      <c r="H630" s="176">
        <v>2.6425999999999998</v>
      </c>
      <c r="I630" s="176">
        <v>7.3841000000000001</v>
      </c>
      <c r="J630" s="176">
        <v>14.8459</v>
      </c>
      <c r="K630" s="176">
        <v>23.2118</v>
      </c>
      <c r="L630" s="176">
        <v>43.115699999999997</v>
      </c>
      <c r="M630" s="176">
        <v>21.428799999999999</v>
      </c>
      <c r="N630" s="176">
        <v>14.6737</v>
      </c>
      <c r="O630" s="176">
        <v>-9.1046999999999993</v>
      </c>
      <c r="P630" s="176"/>
      <c r="Q630" s="176">
        <v>-6.9006999999999996</v>
      </c>
      <c r="R630" s="176">
        <v>0.46139999999999998</v>
      </c>
      <c r="S630" s="118" t="s">
        <v>1897</v>
      </c>
    </row>
    <row r="631" spans="1:19" x14ac:dyDescent="0.3">
      <c r="A631" s="172" t="s">
        <v>368</v>
      </c>
      <c r="B631" s="172" t="s">
        <v>214</v>
      </c>
      <c r="C631" s="172">
        <v>133324</v>
      </c>
      <c r="D631" s="175">
        <v>44174</v>
      </c>
      <c r="E631" s="176">
        <v>16.209099999999999</v>
      </c>
      <c r="F631" s="176">
        <v>0.96230000000000004</v>
      </c>
      <c r="G631" s="176">
        <v>2.1406000000000001</v>
      </c>
      <c r="H631" s="176">
        <v>2.8111000000000002</v>
      </c>
      <c r="I631" s="176">
        <v>5.9820000000000002</v>
      </c>
      <c r="J631" s="176">
        <v>9.8325999999999993</v>
      </c>
      <c r="K631" s="176">
        <v>19.949200000000001</v>
      </c>
      <c r="L631" s="176">
        <v>36.045200000000001</v>
      </c>
      <c r="M631" s="176">
        <v>28.338100000000001</v>
      </c>
      <c r="N631" s="176">
        <v>16.272600000000001</v>
      </c>
      <c r="O631" s="176">
        <v>6.492</v>
      </c>
      <c r="P631" s="176">
        <v>12.047700000000001</v>
      </c>
      <c r="Q631" s="176">
        <v>8.8229000000000006</v>
      </c>
      <c r="R631" s="176">
        <v>11.427099999999999</v>
      </c>
      <c r="S631" s="118" t="s">
        <v>1897</v>
      </c>
    </row>
    <row r="632" spans="1:19" x14ac:dyDescent="0.3">
      <c r="A632" s="172" t="s">
        <v>368</v>
      </c>
      <c r="B632" s="172" t="s">
        <v>320</v>
      </c>
      <c r="C632" s="172">
        <v>133322</v>
      </c>
      <c r="D632" s="175">
        <v>44174</v>
      </c>
      <c r="E632" s="176">
        <v>15.866300000000001</v>
      </c>
      <c r="F632" s="176">
        <v>0.96209999999999996</v>
      </c>
      <c r="G632" s="176">
        <v>2.1398000000000001</v>
      </c>
      <c r="H632" s="176">
        <v>2.8102999999999998</v>
      </c>
      <c r="I632" s="176">
        <v>5.9809000000000001</v>
      </c>
      <c r="J632" s="176">
        <v>9.8309999999999995</v>
      </c>
      <c r="K632" s="176">
        <v>19.943899999999999</v>
      </c>
      <c r="L632" s="176">
        <v>36.033799999999999</v>
      </c>
      <c r="M632" s="176">
        <v>28.260200000000001</v>
      </c>
      <c r="N632" s="176">
        <v>16.081</v>
      </c>
      <c r="O632" s="176">
        <v>6.1684000000000001</v>
      </c>
      <c r="P632" s="176">
        <v>11.6875</v>
      </c>
      <c r="Q632" s="176">
        <v>8.4164999999999992</v>
      </c>
      <c r="R632" s="176">
        <v>11.1136</v>
      </c>
      <c r="S632" s="118" t="s">
        <v>1897</v>
      </c>
    </row>
    <row r="633" spans="1:19" x14ac:dyDescent="0.3">
      <c r="A633" s="172" t="s">
        <v>368</v>
      </c>
      <c r="B633" s="172" t="s">
        <v>215</v>
      </c>
      <c r="C633" s="172">
        <v>135682</v>
      </c>
      <c r="D633" s="175">
        <v>44174</v>
      </c>
      <c r="E633" s="176">
        <v>17.7409</v>
      </c>
      <c r="F633" s="176">
        <v>0.98529999999999995</v>
      </c>
      <c r="G633" s="176">
        <v>2.2183000000000002</v>
      </c>
      <c r="H633" s="176">
        <v>2.7974999999999999</v>
      </c>
      <c r="I633" s="176">
        <v>5.7636000000000003</v>
      </c>
      <c r="J633" s="176">
        <v>9.3733000000000004</v>
      </c>
      <c r="K633" s="176">
        <v>19.566400000000002</v>
      </c>
      <c r="L633" s="176">
        <v>35.4619</v>
      </c>
      <c r="M633" s="176">
        <v>28.172699999999999</v>
      </c>
      <c r="N633" s="176">
        <v>16.777100000000001</v>
      </c>
      <c r="O633" s="176">
        <v>6.9372999999999996</v>
      </c>
      <c r="P633" s="176"/>
      <c r="Q633" s="176">
        <v>12.9048</v>
      </c>
      <c r="R633" s="176">
        <v>12.3584</v>
      </c>
      <c r="S633" s="118" t="s">
        <v>1897</v>
      </c>
    </row>
    <row r="634" spans="1:19" x14ac:dyDescent="0.3">
      <c r="A634" s="172" t="s">
        <v>368</v>
      </c>
      <c r="B634" s="172" t="s">
        <v>319</v>
      </c>
      <c r="C634" s="172">
        <v>135684</v>
      </c>
      <c r="D634" s="175">
        <v>44174</v>
      </c>
      <c r="E634" s="176">
        <v>17.368500000000001</v>
      </c>
      <c r="F634" s="176">
        <v>0.98429999999999995</v>
      </c>
      <c r="G634" s="176">
        <v>2.2164000000000001</v>
      </c>
      <c r="H634" s="176">
        <v>2.7940999999999998</v>
      </c>
      <c r="I634" s="176">
        <v>5.7572000000000001</v>
      </c>
      <c r="J634" s="176">
        <v>9.359</v>
      </c>
      <c r="K634" s="176">
        <v>19.5182</v>
      </c>
      <c r="L634" s="176">
        <v>35.353000000000002</v>
      </c>
      <c r="M634" s="176">
        <v>28.000399999999999</v>
      </c>
      <c r="N634" s="176">
        <v>16.542100000000001</v>
      </c>
      <c r="O634" s="176">
        <v>6.4457000000000004</v>
      </c>
      <c r="P634" s="176"/>
      <c r="Q634" s="176">
        <v>12.3988</v>
      </c>
      <c r="R634" s="176">
        <v>12.020899999999999</v>
      </c>
      <c r="S634" s="118" t="s">
        <v>1896</v>
      </c>
    </row>
    <row r="635" spans="1:19" x14ac:dyDescent="0.3">
      <c r="A635" s="172" t="s">
        <v>368</v>
      </c>
      <c r="B635" s="172" t="s">
        <v>216</v>
      </c>
      <c r="C635" s="172">
        <v>142153</v>
      </c>
      <c r="D635" s="175">
        <v>44174</v>
      </c>
      <c r="E635" s="176">
        <v>8.7899999999999991</v>
      </c>
      <c r="F635" s="176">
        <v>0.14810000000000001</v>
      </c>
      <c r="G635" s="176">
        <v>1.3969</v>
      </c>
      <c r="H635" s="176">
        <v>2.6150000000000002</v>
      </c>
      <c r="I635" s="176">
        <v>7.4375</v>
      </c>
      <c r="J635" s="176">
        <v>14.183999999999999</v>
      </c>
      <c r="K635" s="176">
        <v>21.529699999999998</v>
      </c>
      <c r="L635" s="176">
        <v>41.762799999999999</v>
      </c>
      <c r="M635" s="176">
        <v>18.053100000000001</v>
      </c>
      <c r="N635" s="176">
        <v>13.5204</v>
      </c>
      <c r="O635" s="176"/>
      <c r="P635" s="176"/>
      <c r="Q635" s="176">
        <v>-4.6574999999999998</v>
      </c>
      <c r="R635" s="176">
        <v>2.9430999999999998</v>
      </c>
      <c r="S635" s="118" t="s">
        <v>1896</v>
      </c>
    </row>
    <row r="636" spans="1:19" x14ac:dyDescent="0.3">
      <c r="A636" s="172" t="s">
        <v>368</v>
      </c>
      <c r="B636" s="172" t="s">
        <v>318</v>
      </c>
      <c r="C636" s="172">
        <v>142151</v>
      </c>
      <c r="D636" s="175">
        <v>44174</v>
      </c>
      <c r="E636" s="176">
        <v>8.6044999999999998</v>
      </c>
      <c r="F636" s="176">
        <v>0.14779999999999999</v>
      </c>
      <c r="G636" s="176">
        <v>1.3952</v>
      </c>
      <c r="H636" s="176">
        <v>2.6116999999999999</v>
      </c>
      <c r="I636" s="176">
        <v>7.43</v>
      </c>
      <c r="J636" s="176">
        <v>14.164999999999999</v>
      </c>
      <c r="K636" s="176">
        <v>21.465599999999998</v>
      </c>
      <c r="L636" s="176">
        <v>41.612200000000001</v>
      </c>
      <c r="M636" s="176">
        <v>17.866599999999998</v>
      </c>
      <c r="N636" s="176">
        <v>13.2812</v>
      </c>
      <c r="O636" s="176"/>
      <c r="P636" s="176"/>
      <c r="Q636" s="176">
        <v>-5.4066000000000001</v>
      </c>
      <c r="R636" s="176">
        <v>2.4802</v>
      </c>
      <c r="S636" s="118" t="s">
        <v>1896</v>
      </c>
    </row>
    <row r="637" spans="1:19" x14ac:dyDescent="0.3">
      <c r="A637" s="172" t="s">
        <v>368</v>
      </c>
      <c r="B637" s="172" t="s">
        <v>217</v>
      </c>
      <c r="C637" s="172">
        <v>143079</v>
      </c>
      <c r="D637" s="175">
        <v>44174</v>
      </c>
      <c r="E637" s="176">
        <v>10.1998</v>
      </c>
      <c r="F637" s="176">
        <v>0.15609999999999999</v>
      </c>
      <c r="G637" s="176">
        <v>1.5765</v>
      </c>
      <c r="H637" s="176">
        <v>2.7418999999999998</v>
      </c>
      <c r="I637" s="176">
        <v>7.4964000000000004</v>
      </c>
      <c r="J637" s="176">
        <v>15.1076</v>
      </c>
      <c r="K637" s="176">
        <v>22.8462</v>
      </c>
      <c r="L637" s="176">
        <v>37.215800000000002</v>
      </c>
      <c r="M637" s="176">
        <v>18.758400000000002</v>
      </c>
      <c r="N637" s="176">
        <v>14.919600000000001</v>
      </c>
      <c r="O637" s="176"/>
      <c r="P637" s="176"/>
      <c r="Q637" s="176">
        <v>0.81100000000000005</v>
      </c>
      <c r="R637" s="176">
        <v>2.7886000000000002</v>
      </c>
      <c r="S637" s="118" t="s">
        <v>1896</v>
      </c>
    </row>
    <row r="638" spans="1:19" x14ac:dyDescent="0.3">
      <c r="A638" s="172" t="s">
        <v>368</v>
      </c>
      <c r="B638" s="172" t="s">
        <v>321</v>
      </c>
      <c r="C638" s="172">
        <v>143077</v>
      </c>
      <c r="D638" s="175">
        <v>44174</v>
      </c>
      <c r="E638" s="176">
        <v>10.105600000000001</v>
      </c>
      <c r="F638" s="176">
        <v>0.15559999999999999</v>
      </c>
      <c r="G638" s="176">
        <v>1.573</v>
      </c>
      <c r="H638" s="176">
        <v>2.7368000000000001</v>
      </c>
      <c r="I638" s="176">
        <v>7.4847000000000001</v>
      </c>
      <c r="J638" s="176">
        <v>15.0809</v>
      </c>
      <c r="K638" s="176">
        <v>22.757000000000001</v>
      </c>
      <c r="L638" s="176">
        <v>37.017699999999998</v>
      </c>
      <c r="M638" s="176">
        <v>18.500499999999999</v>
      </c>
      <c r="N638" s="176">
        <v>14.586399999999999</v>
      </c>
      <c r="O638" s="176"/>
      <c r="P638" s="176"/>
      <c r="Q638" s="176">
        <v>0.42980000000000002</v>
      </c>
      <c r="R638" s="176">
        <v>2.4453999999999998</v>
      </c>
      <c r="S638" s="118" t="s">
        <v>1896</v>
      </c>
    </row>
    <row r="639" spans="1:19" x14ac:dyDescent="0.3">
      <c r="A639" s="172" t="s">
        <v>368</v>
      </c>
      <c r="B639" s="172" t="s">
        <v>371</v>
      </c>
      <c r="C639" s="172"/>
      <c r="D639" s="175"/>
      <c r="E639" s="176"/>
      <c r="F639" s="176"/>
      <c r="G639" s="176"/>
      <c r="H639" s="176"/>
      <c r="I639" s="176"/>
      <c r="J639" s="176"/>
      <c r="K639" s="176"/>
      <c r="L639" s="176"/>
      <c r="M639" s="176"/>
      <c r="N639" s="176"/>
      <c r="O639" s="176"/>
      <c r="P639" s="176"/>
      <c r="Q639" s="176"/>
      <c r="R639" s="176"/>
      <c r="S639" s="118" t="s">
        <v>1896</v>
      </c>
    </row>
    <row r="640" spans="1:19" x14ac:dyDescent="0.3">
      <c r="A640" s="172" t="s">
        <v>368</v>
      </c>
      <c r="B640" s="172" t="s">
        <v>375</v>
      </c>
      <c r="C640" s="172"/>
      <c r="D640" s="175"/>
      <c r="E640" s="176"/>
      <c r="F640" s="176"/>
      <c r="G640" s="176"/>
      <c r="H640" s="176"/>
      <c r="I640" s="176"/>
      <c r="J640" s="176"/>
      <c r="K640" s="176"/>
      <c r="L640" s="176"/>
      <c r="M640" s="176"/>
      <c r="N640" s="176"/>
      <c r="O640" s="176"/>
      <c r="P640" s="176"/>
      <c r="Q640" s="176"/>
      <c r="R640" s="176"/>
      <c r="S640" s="118" t="s">
        <v>1896</v>
      </c>
    </row>
    <row r="641" spans="1:19" x14ac:dyDescent="0.3">
      <c r="A641" s="172" t="s">
        <v>368</v>
      </c>
      <c r="B641" s="172" t="s">
        <v>372</v>
      </c>
      <c r="C641" s="172"/>
      <c r="D641" s="175"/>
      <c r="E641" s="176"/>
      <c r="F641" s="176"/>
      <c r="G641" s="176"/>
      <c r="H641" s="176"/>
      <c r="I641" s="176"/>
      <c r="J641" s="176"/>
      <c r="K641" s="176"/>
      <c r="L641" s="176"/>
      <c r="M641" s="176"/>
      <c r="N641" s="176"/>
      <c r="O641" s="176"/>
      <c r="P641" s="176"/>
      <c r="Q641" s="176"/>
      <c r="R641" s="176"/>
      <c r="S641" s="118" t="s">
        <v>1896</v>
      </c>
    </row>
    <row r="642" spans="1:19" x14ac:dyDescent="0.3">
      <c r="A642" s="172" t="s">
        <v>368</v>
      </c>
      <c r="B642" s="172" t="s">
        <v>374</v>
      </c>
      <c r="C642" s="172"/>
      <c r="D642" s="175"/>
      <c r="E642" s="176"/>
      <c r="F642" s="176"/>
      <c r="G642" s="176"/>
      <c r="H642" s="176"/>
      <c r="I642" s="176"/>
      <c r="J642" s="176"/>
      <c r="K642" s="176"/>
      <c r="L642" s="176"/>
      <c r="M642" s="176"/>
      <c r="N642" s="176"/>
      <c r="O642" s="176"/>
      <c r="P642" s="176"/>
      <c r="Q642" s="176"/>
      <c r="R642" s="176"/>
      <c r="S642" s="118"/>
    </row>
    <row r="643" spans="1:19" x14ac:dyDescent="0.3">
      <c r="A643" s="172" t="s">
        <v>368</v>
      </c>
      <c r="B643" s="172" t="s">
        <v>218</v>
      </c>
      <c r="C643" s="172">
        <v>132756</v>
      </c>
      <c r="D643" s="175">
        <v>44174</v>
      </c>
      <c r="E643" s="176">
        <v>22.6721</v>
      </c>
      <c r="F643" s="176">
        <v>0.64949999999999997</v>
      </c>
      <c r="G643" s="176">
        <v>1.4938</v>
      </c>
      <c r="H643" s="176">
        <v>2.7313999999999998</v>
      </c>
      <c r="I643" s="176">
        <v>4.9794999999999998</v>
      </c>
      <c r="J643" s="176">
        <v>7.4344000000000001</v>
      </c>
      <c r="K643" s="176">
        <v>19.336300000000001</v>
      </c>
      <c r="L643" s="176">
        <v>33.1663</v>
      </c>
      <c r="M643" s="176">
        <v>23.656099999999999</v>
      </c>
      <c r="N643" s="176">
        <v>11.903</v>
      </c>
      <c r="O643" s="176">
        <v>6.7385000000000002</v>
      </c>
      <c r="P643" s="176">
        <v>13.5311</v>
      </c>
      <c r="Q643" s="176">
        <v>14.2074</v>
      </c>
      <c r="R643" s="176">
        <v>14.170999999999999</v>
      </c>
      <c r="S643" s="118"/>
    </row>
    <row r="644" spans="1:19" x14ac:dyDescent="0.3">
      <c r="A644" s="172" t="s">
        <v>368</v>
      </c>
      <c r="B644" s="172" t="s">
        <v>322</v>
      </c>
      <c r="C644" s="172">
        <v>132757</v>
      </c>
      <c r="D644" s="175">
        <v>44174</v>
      </c>
      <c r="E644" s="176">
        <v>20.918099999999999</v>
      </c>
      <c r="F644" s="176">
        <v>0.64570000000000005</v>
      </c>
      <c r="G644" s="176">
        <v>1.4757</v>
      </c>
      <c r="H644" s="176">
        <v>2.7052999999999998</v>
      </c>
      <c r="I644" s="176">
        <v>4.9252000000000002</v>
      </c>
      <c r="J644" s="176">
        <v>7.3125</v>
      </c>
      <c r="K644" s="176">
        <v>18.935300000000002</v>
      </c>
      <c r="L644" s="176">
        <v>32.252400000000002</v>
      </c>
      <c r="M644" s="176">
        <v>22.330200000000001</v>
      </c>
      <c r="N644" s="176">
        <v>10.268800000000001</v>
      </c>
      <c r="O644" s="176">
        <v>5.2866</v>
      </c>
      <c r="P644" s="176">
        <v>12.138299999999999</v>
      </c>
      <c r="Q644" s="176">
        <v>12.7247</v>
      </c>
      <c r="R644" s="176">
        <v>12.453200000000001</v>
      </c>
      <c r="S644" s="118"/>
    </row>
    <row r="645" spans="1:19" x14ac:dyDescent="0.3">
      <c r="A645" s="172" t="s">
        <v>368</v>
      </c>
      <c r="B645" s="172" t="s">
        <v>219</v>
      </c>
      <c r="C645" s="172">
        <v>118866</v>
      </c>
      <c r="D645" s="175">
        <v>44174</v>
      </c>
      <c r="E645" s="176">
        <v>95</v>
      </c>
      <c r="F645" s="176">
        <v>0.74229999999999996</v>
      </c>
      <c r="G645" s="176">
        <v>1.6803999999999999</v>
      </c>
      <c r="H645" s="176">
        <v>2.6360999999999999</v>
      </c>
      <c r="I645" s="176">
        <v>4.5105000000000004</v>
      </c>
      <c r="J645" s="176">
        <v>5.8377999999999997</v>
      </c>
      <c r="K645" s="176">
        <v>16.179500000000001</v>
      </c>
      <c r="L645" s="176">
        <v>30.047899999999998</v>
      </c>
      <c r="M645" s="176">
        <v>22.564800000000002</v>
      </c>
      <c r="N645" s="176">
        <v>13.4328</v>
      </c>
      <c r="O645" s="176">
        <v>7.4863999999999997</v>
      </c>
      <c r="P645" s="176">
        <v>13.135300000000001</v>
      </c>
      <c r="Q645" s="176">
        <v>11.974399999999999</v>
      </c>
      <c r="R645" s="176">
        <v>10.6629</v>
      </c>
      <c r="S645" s="118"/>
    </row>
    <row r="646" spans="1:19" x14ac:dyDescent="0.3">
      <c r="A646" s="172" t="s">
        <v>368</v>
      </c>
      <c r="B646" s="172" t="s">
        <v>323</v>
      </c>
      <c r="C646" s="172">
        <v>100480</v>
      </c>
      <c r="D646" s="175">
        <v>44174</v>
      </c>
      <c r="E646" s="176">
        <v>136.37060723412301</v>
      </c>
      <c r="F646" s="176">
        <v>0.72909999999999997</v>
      </c>
      <c r="G646" s="176">
        <v>1.6527000000000001</v>
      </c>
      <c r="H646" s="176">
        <v>2.6168</v>
      </c>
      <c r="I646" s="176">
        <v>4.4793000000000003</v>
      </c>
      <c r="J646" s="176">
        <v>5.7839999999999998</v>
      </c>
      <c r="K646" s="176">
        <v>16.005700000000001</v>
      </c>
      <c r="L646" s="176">
        <v>29.581499999999998</v>
      </c>
      <c r="M646" s="176">
        <v>21.6967</v>
      </c>
      <c r="N646" s="176">
        <v>12.460900000000001</v>
      </c>
      <c r="O646" s="176">
        <v>6.7275999999999998</v>
      </c>
      <c r="P646" s="176">
        <v>12.2492</v>
      </c>
      <c r="Q646" s="176">
        <v>11.1533</v>
      </c>
      <c r="R646" s="176">
        <v>9.8280999999999992</v>
      </c>
      <c r="S646" s="118" t="s">
        <v>1888</v>
      </c>
    </row>
    <row r="647" spans="1:19" x14ac:dyDescent="0.3">
      <c r="A647" s="172" t="s">
        <v>368</v>
      </c>
      <c r="B647" s="172" t="s">
        <v>324</v>
      </c>
      <c r="C647" s="172">
        <v>116051</v>
      </c>
      <c r="D647" s="175">
        <v>44174</v>
      </c>
      <c r="E647" s="176">
        <v>30.09</v>
      </c>
      <c r="F647" s="176">
        <v>0.87160000000000004</v>
      </c>
      <c r="G647" s="176">
        <v>1.9654</v>
      </c>
      <c r="H647" s="176">
        <v>2.907</v>
      </c>
      <c r="I647" s="176">
        <v>5.5419</v>
      </c>
      <c r="J647" s="176">
        <v>8.3543000000000003</v>
      </c>
      <c r="K647" s="176">
        <v>17.585000000000001</v>
      </c>
      <c r="L647" s="176">
        <v>34.210500000000003</v>
      </c>
      <c r="M647" s="176">
        <v>28.6447</v>
      </c>
      <c r="N647" s="176">
        <v>19.074000000000002</v>
      </c>
      <c r="O647" s="176">
        <v>8.4497</v>
      </c>
      <c r="P647" s="176">
        <v>9.7589000000000006</v>
      </c>
      <c r="Q647" s="176">
        <v>13.0672</v>
      </c>
      <c r="R647" s="176">
        <v>14.7394</v>
      </c>
      <c r="S647" s="118" t="s">
        <v>1888</v>
      </c>
    </row>
    <row r="648" spans="1:19" x14ac:dyDescent="0.3">
      <c r="A648" s="172" t="s">
        <v>368</v>
      </c>
      <c r="B648" s="172" t="s">
        <v>220</v>
      </c>
      <c r="C648" s="172">
        <v>119307</v>
      </c>
      <c r="D648" s="175">
        <v>44174</v>
      </c>
      <c r="E648" s="176">
        <v>31.46</v>
      </c>
      <c r="F648" s="176">
        <v>0.86570000000000003</v>
      </c>
      <c r="G648" s="176">
        <v>1.9442999999999999</v>
      </c>
      <c r="H648" s="176">
        <v>2.9114</v>
      </c>
      <c r="I648" s="176">
        <v>5.5350999999999999</v>
      </c>
      <c r="J648" s="176">
        <v>8.4079999999999995</v>
      </c>
      <c r="K648" s="176">
        <v>17.7395</v>
      </c>
      <c r="L648" s="176">
        <v>34.5595</v>
      </c>
      <c r="M648" s="176">
        <v>29.0931</v>
      </c>
      <c r="N648" s="176">
        <v>19.619800000000001</v>
      </c>
      <c r="O648" s="176">
        <v>8.9423999999999992</v>
      </c>
      <c r="P648" s="176">
        <v>10.5183</v>
      </c>
      <c r="Q648" s="176">
        <v>11.629899999999999</v>
      </c>
      <c r="R648" s="176">
        <v>15.1714</v>
      </c>
      <c r="S648" s="118" t="s">
        <v>1877</v>
      </c>
    </row>
    <row r="649" spans="1:19" x14ac:dyDescent="0.3">
      <c r="A649" s="172" t="s">
        <v>368</v>
      </c>
      <c r="B649" s="172" t="s">
        <v>325</v>
      </c>
      <c r="C649" s="172">
        <v>135964</v>
      </c>
      <c r="D649" s="175">
        <v>44174</v>
      </c>
      <c r="E649" s="176">
        <v>15.6228</v>
      </c>
      <c r="F649" s="176">
        <v>0.3881</v>
      </c>
      <c r="G649" s="176">
        <v>0.80789999999999995</v>
      </c>
      <c r="H649" s="176">
        <v>3.0453000000000001</v>
      </c>
      <c r="I649" s="176">
        <v>7.0223000000000004</v>
      </c>
      <c r="J649" s="176">
        <v>11.7791</v>
      </c>
      <c r="K649" s="176">
        <v>20.2179</v>
      </c>
      <c r="L649" s="176">
        <v>38.2744</v>
      </c>
      <c r="M649" s="176">
        <v>33.0914</v>
      </c>
      <c r="N649" s="176">
        <v>18.517099999999999</v>
      </c>
      <c r="O649" s="176">
        <v>1.6235999999999999</v>
      </c>
      <c r="P649" s="176"/>
      <c r="Q649" s="176">
        <v>9.9606999999999992</v>
      </c>
      <c r="R649" s="176">
        <v>10.261200000000001</v>
      </c>
      <c r="S649" s="118" t="s">
        <v>1877</v>
      </c>
    </row>
    <row r="650" spans="1:19" x14ac:dyDescent="0.3">
      <c r="A650" s="172" t="s">
        <v>368</v>
      </c>
      <c r="B650" s="172" t="s">
        <v>221</v>
      </c>
      <c r="C650" s="172">
        <v>135962</v>
      </c>
      <c r="D650" s="175">
        <v>44174</v>
      </c>
      <c r="E650" s="176">
        <v>16.4633</v>
      </c>
      <c r="F650" s="176">
        <v>0.38900000000000001</v>
      </c>
      <c r="G650" s="176">
        <v>0.81069999999999998</v>
      </c>
      <c r="H650" s="176">
        <v>3.0489000000000002</v>
      </c>
      <c r="I650" s="176">
        <v>7.0289000000000001</v>
      </c>
      <c r="J650" s="176">
        <v>11.793699999999999</v>
      </c>
      <c r="K650" s="176">
        <v>20.2622</v>
      </c>
      <c r="L650" s="176">
        <v>38.400599999999997</v>
      </c>
      <c r="M650" s="176">
        <v>33.262900000000002</v>
      </c>
      <c r="N650" s="176">
        <v>18.716000000000001</v>
      </c>
      <c r="O650" s="176">
        <v>2.1928999999999998</v>
      </c>
      <c r="P650" s="176"/>
      <c r="Q650" s="176">
        <v>11.193899999999999</v>
      </c>
      <c r="R650" s="176">
        <v>10.547499999999999</v>
      </c>
      <c r="S650" s="118" t="s">
        <v>1881</v>
      </c>
    </row>
    <row r="651" spans="1:19" x14ac:dyDescent="0.3">
      <c r="A651" s="172" t="s">
        <v>368</v>
      </c>
      <c r="B651" s="172" t="s">
        <v>326</v>
      </c>
      <c r="C651" s="172">
        <v>140045</v>
      </c>
      <c r="D651" s="175">
        <v>44174</v>
      </c>
      <c r="E651" s="176">
        <v>11.182600000000001</v>
      </c>
      <c r="F651" s="176">
        <v>0.44369999999999998</v>
      </c>
      <c r="G651" s="176">
        <v>1.3633</v>
      </c>
      <c r="H651" s="176">
        <v>3.4161999999999999</v>
      </c>
      <c r="I651" s="176">
        <v>6.8346999999999998</v>
      </c>
      <c r="J651" s="176">
        <v>12.4139</v>
      </c>
      <c r="K651" s="176">
        <v>22.4953</v>
      </c>
      <c r="L651" s="176">
        <v>34.6004</v>
      </c>
      <c r="M651" s="176">
        <v>25.6571</v>
      </c>
      <c r="N651" s="176">
        <v>11.7545</v>
      </c>
      <c r="O651" s="176">
        <v>-2.3567999999999998</v>
      </c>
      <c r="P651" s="176"/>
      <c r="Q651" s="176">
        <v>2.9272999999999998</v>
      </c>
      <c r="R651" s="176">
        <v>6.2247000000000003</v>
      </c>
      <c r="S651" s="118" t="s">
        <v>1881</v>
      </c>
    </row>
    <row r="652" spans="1:19" x14ac:dyDescent="0.3">
      <c r="A652" s="172" t="s">
        <v>368</v>
      </c>
      <c r="B652" s="172" t="s">
        <v>222</v>
      </c>
      <c r="C652" s="172">
        <v>140046</v>
      </c>
      <c r="D652" s="175">
        <v>44174</v>
      </c>
      <c r="E652" s="176">
        <v>11.722300000000001</v>
      </c>
      <c r="F652" s="176">
        <v>0.44469999999999998</v>
      </c>
      <c r="G652" s="176">
        <v>1.3663000000000001</v>
      </c>
      <c r="H652" s="176">
        <v>3.4196</v>
      </c>
      <c r="I652" s="176">
        <v>6.8411999999999997</v>
      </c>
      <c r="J652" s="176">
        <v>12.425800000000001</v>
      </c>
      <c r="K652" s="176">
        <v>22.5349</v>
      </c>
      <c r="L652" s="176">
        <v>34.703499999999998</v>
      </c>
      <c r="M652" s="176">
        <v>25.860800000000001</v>
      </c>
      <c r="N652" s="176">
        <v>12.0357</v>
      </c>
      <c r="O652" s="176">
        <v>-1.4907999999999999</v>
      </c>
      <c r="P652" s="176"/>
      <c r="Q652" s="176">
        <v>4.1871999999999998</v>
      </c>
      <c r="R652" s="176">
        <v>6.6890999999999998</v>
      </c>
      <c r="S652" s="118" t="s">
        <v>1898</v>
      </c>
    </row>
    <row r="653" spans="1:19" x14ac:dyDescent="0.3">
      <c r="A653" s="172" t="s">
        <v>368</v>
      </c>
      <c r="B653" s="172" t="s">
        <v>327</v>
      </c>
      <c r="C653" s="172">
        <v>140455</v>
      </c>
      <c r="D653" s="175">
        <v>44174</v>
      </c>
      <c r="E653" s="176">
        <v>10.4771</v>
      </c>
      <c r="F653" s="176">
        <v>0.34189999999999998</v>
      </c>
      <c r="G653" s="176">
        <v>1.3338000000000001</v>
      </c>
      <c r="H653" s="176">
        <v>3.2888000000000002</v>
      </c>
      <c r="I653" s="176">
        <v>7.3670999999999998</v>
      </c>
      <c r="J653" s="176">
        <v>12.643700000000001</v>
      </c>
      <c r="K653" s="176">
        <v>21.951499999999999</v>
      </c>
      <c r="L653" s="176">
        <v>33.899500000000003</v>
      </c>
      <c r="M653" s="176">
        <v>27.592099999999999</v>
      </c>
      <c r="N653" s="176">
        <v>13.4892</v>
      </c>
      <c r="O653" s="176">
        <v>-0.93159999999999998</v>
      </c>
      <c r="P653" s="176"/>
      <c r="Q653" s="176">
        <v>1.2670999999999999</v>
      </c>
      <c r="R653" s="176">
        <v>6.5842999999999998</v>
      </c>
      <c r="S653" s="118" t="s">
        <v>1898</v>
      </c>
    </row>
    <row r="654" spans="1:19" x14ac:dyDescent="0.3">
      <c r="A654" s="172" t="s">
        <v>368</v>
      </c>
      <c r="B654" s="172" t="s">
        <v>223</v>
      </c>
      <c r="C654" s="172">
        <v>140454</v>
      </c>
      <c r="D654" s="175">
        <v>44174</v>
      </c>
      <c r="E654" s="176">
        <v>10.987399999999999</v>
      </c>
      <c r="F654" s="176">
        <v>0.34250000000000003</v>
      </c>
      <c r="G654" s="176">
        <v>1.3354999999999999</v>
      </c>
      <c r="H654" s="176">
        <v>3.2902999999999998</v>
      </c>
      <c r="I654" s="176">
        <v>7.3722000000000003</v>
      </c>
      <c r="J654" s="176">
        <v>12.654299999999999</v>
      </c>
      <c r="K654" s="176">
        <v>21.9833</v>
      </c>
      <c r="L654" s="176">
        <v>33.9878</v>
      </c>
      <c r="M654" s="176">
        <v>27.770900000000001</v>
      </c>
      <c r="N654" s="176">
        <v>13.730600000000001</v>
      </c>
      <c r="O654" s="176">
        <v>0.1026</v>
      </c>
      <c r="P654" s="176"/>
      <c r="Q654" s="176">
        <v>2.5767000000000002</v>
      </c>
      <c r="R654" s="176">
        <v>7.2428999999999997</v>
      </c>
      <c r="S654" s="118" t="s">
        <v>1898</v>
      </c>
    </row>
    <row r="655" spans="1:19" x14ac:dyDescent="0.3">
      <c r="A655" s="172" t="s">
        <v>368</v>
      </c>
      <c r="B655" s="172" t="s">
        <v>328</v>
      </c>
      <c r="C655" s="172">
        <v>141893</v>
      </c>
      <c r="D655" s="175">
        <v>44174</v>
      </c>
      <c r="E655" s="176">
        <v>9.6004000000000005</v>
      </c>
      <c r="F655" s="176">
        <v>0.22650000000000001</v>
      </c>
      <c r="G655" s="176">
        <v>1.3009999999999999</v>
      </c>
      <c r="H655" s="176">
        <v>2.4184999999999999</v>
      </c>
      <c r="I655" s="176">
        <v>5.9027000000000003</v>
      </c>
      <c r="J655" s="176">
        <v>11.7157</v>
      </c>
      <c r="K655" s="176">
        <v>18.6905</v>
      </c>
      <c r="L655" s="176">
        <v>30.653199999999998</v>
      </c>
      <c r="M655" s="176">
        <v>27.551300000000001</v>
      </c>
      <c r="N655" s="176">
        <v>20.2621</v>
      </c>
      <c r="O655" s="176"/>
      <c r="P655" s="176"/>
      <c r="Q655" s="176">
        <v>-1.3996999999999999</v>
      </c>
      <c r="R655" s="176">
        <v>7.6078999999999999</v>
      </c>
      <c r="S655" s="118" t="s">
        <v>1898</v>
      </c>
    </row>
    <row r="656" spans="1:19" x14ac:dyDescent="0.3">
      <c r="A656" s="172" t="s">
        <v>368</v>
      </c>
      <c r="B656" s="172" t="s">
        <v>224</v>
      </c>
      <c r="C656" s="172">
        <v>141892</v>
      </c>
      <c r="D656" s="175">
        <v>44174</v>
      </c>
      <c r="E656" s="176">
        <v>9.9498999999999995</v>
      </c>
      <c r="F656" s="176">
        <v>0.22770000000000001</v>
      </c>
      <c r="G656" s="176">
        <v>1.3052999999999999</v>
      </c>
      <c r="H656" s="176">
        <v>2.4253</v>
      </c>
      <c r="I656" s="176">
        <v>5.9176000000000002</v>
      </c>
      <c r="J656" s="176">
        <v>11.7502</v>
      </c>
      <c r="K656" s="176">
        <v>18.813300000000002</v>
      </c>
      <c r="L656" s="176">
        <v>30.933499999999999</v>
      </c>
      <c r="M656" s="176">
        <v>27.9664</v>
      </c>
      <c r="N656" s="176">
        <v>20.7879</v>
      </c>
      <c r="O656" s="176"/>
      <c r="P656" s="176"/>
      <c r="Q656" s="176">
        <v>-0.17349999999999999</v>
      </c>
      <c r="R656" s="176">
        <v>8.4803999999999995</v>
      </c>
      <c r="S656" s="118" t="s">
        <v>1898</v>
      </c>
    </row>
    <row r="657" spans="1:19" x14ac:dyDescent="0.3">
      <c r="A657" s="172" t="s">
        <v>368</v>
      </c>
      <c r="B657" s="172" t="s">
        <v>329</v>
      </c>
      <c r="C657" s="172">
        <v>142169</v>
      </c>
      <c r="D657" s="175">
        <v>44174</v>
      </c>
      <c r="E657" s="176">
        <v>10.0686</v>
      </c>
      <c r="F657" s="176">
        <v>0.219</v>
      </c>
      <c r="G657" s="176">
        <v>1.2407999999999999</v>
      </c>
      <c r="H657" s="176">
        <v>2.4043000000000001</v>
      </c>
      <c r="I657" s="176">
        <v>5.9039000000000001</v>
      </c>
      <c r="J657" s="176">
        <v>11.5251</v>
      </c>
      <c r="K657" s="176">
        <v>18.5169</v>
      </c>
      <c r="L657" s="176">
        <v>30.445900000000002</v>
      </c>
      <c r="M657" s="176">
        <v>27.631599999999999</v>
      </c>
      <c r="N657" s="176">
        <v>20.584900000000001</v>
      </c>
      <c r="O657" s="176"/>
      <c r="P657" s="176"/>
      <c r="Q657" s="176">
        <v>0.25290000000000001</v>
      </c>
      <c r="R657" s="176">
        <v>8.7505000000000006</v>
      </c>
      <c r="S657" s="118" t="s">
        <v>1898</v>
      </c>
    </row>
    <row r="658" spans="1:19" x14ac:dyDescent="0.3">
      <c r="A658" s="172" t="s">
        <v>368</v>
      </c>
      <c r="B658" s="172" t="s">
        <v>225</v>
      </c>
      <c r="C658" s="172">
        <v>142172</v>
      </c>
      <c r="D658" s="175">
        <v>44174</v>
      </c>
      <c r="E658" s="176">
        <v>10.3933</v>
      </c>
      <c r="F658" s="176">
        <v>0.21990000000000001</v>
      </c>
      <c r="G658" s="176">
        <v>1.2448999999999999</v>
      </c>
      <c r="H658" s="176">
        <v>2.4102000000000001</v>
      </c>
      <c r="I658" s="176">
        <v>5.9179000000000004</v>
      </c>
      <c r="J658" s="176">
        <v>11.5556</v>
      </c>
      <c r="K658" s="176">
        <v>18.617899999999999</v>
      </c>
      <c r="L658" s="176">
        <v>30.672499999999999</v>
      </c>
      <c r="M658" s="176">
        <v>27.9664</v>
      </c>
      <c r="N658" s="176">
        <v>21.009899999999998</v>
      </c>
      <c r="O658" s="176"/>
      <c r="P658" s="176"/>
      <c r="Q658" s="176">
        <v>1.4353</v>
      </c>
      <c r="R658" s="176">
        <v>9.5823</v>
      </c>
      <c r="S658" s="118" t="s">
        <v>1899</v>
      </c>
    </row>
    <row r="659" spans="1:19" x14ac:dyDescent="0.3">
      <c r="A659" s="172" t="s">
        <v>368</v>
      </c>
      <c r="B659" s="172" t="s">
        <v>226</v>
      </c>
      <c r="C659" s="172">
        <v>120715</v>
      </c>
      <c r="D659" s="175">
        <v>44174</v>
      </c>
      <c r="E659" s="176">
        <v>114.19410000000001</v>
      </c>
      <c r="F659" s="176">
        <v>0.70430000000000004</v>
      </c>
      <c r="G659" s="176">
        <v>1.304</v>
      </c>
      <c r="H659" s="176">
        <v>2.17</v>
      </c>
      <c r="I659" s="176">
        <v>5.3471000000000002</v>
      </c>
      <c r="J659" s="176">
        <v>9.7692999999999994</v>
      </c>
      <c r="K659" s="176">
        <v>22.353100000000001</v>
      </c>
      <c r="L659" s="176">
        <v>35.305900000000001</v>
      </c>
      <c r="M659" s="176">
        <v>26.425000000000001</v>
      </c>
      <c r="N659" s="176">
        <v>20.045400000000001</v>
      </c>
      <c r="O659" s="176">
        <v>8.2132000000000005</v>
      </c>
      <c r="P659" s="176">
        <v>12.675000000000001</v>
      </c>
      <c r="Q659" s="176">
        <v>13.263500000000001</v>
      </c>
      <c r="R659" s="176">
        <v>16.323</v>
      </c>
      <c r="S659" s="118" t="s">
        <v>1899</v>
      </c>
    </row>
    <row r="660" spans="1:19" x14ac:dyDescent="0.3">
      <c r="A660" s="172" t="s">
        <v>368</v>
      </c>
      <c r="B660" s="172" t="s">
        <v>330</v>
      </c>
      <c r="C660" s="172">
        <v>100821</v>
      </c>
      <c r="D660" s="175">
        <v>44174</v>
      </c>
      <c r="E660" s="176">
        <v>106.8109</v>
      </c>
      <c r="F660" s="176">
        <v>0.70140000000000002</v>
      </c>
      <c r="G660" s="176">
        <v>1.2924</v>
      </c>
      <c r="H660" s="176">
        <v>2.153</v>
      </c>
      <c r="I660" s="176">
        <v>5.3125</v>
      </c>
      <c r="J660" s="176">
        <v>9.6913</v>
      </c>
      <c r="K660" s="176">
        <v>22.081900000000001</v>
      </c>
      <c r="L660" s="176">
        <v>34.673999999999999</v>
      </c>
      <c r="M660" s="176">
        <v>25.543500000000002</v>
      </c>
      <c r="N660" s="176">
        <v>18.9283</v>
      </c>
      <c r="O660" s="176">
        <v>7.2481</v>
      </c>
      <c r="P660" s="176">
        <v>11.633900000000001</v>
      </c>
      <c r="Q660" s="176">
        <v>11.0556</v>
      </c>
      <c r="R660" s="176">
        <v>15.255699999999999</v>
      </c>
      <c r="S660" s="118" t="s">
        <v>1899</v>
      </c>
    </row>
    <row r="661" spans="1:19" x14ac:dyDescent="0.3">
      <c r="A661" s="172" t="s">
        <v>368</v>
      </c>
      <c r="B661" s="172" t="s">
        <v>331</v>
      </c>
      <c r="C661" s="172">
        <v>101834</v>
      </c>
      <c r="D661" s="175">
        <v>44174</v>
      </c>
      <c r="E661" s="176">
        <v>173.35132213201601</v>
      </c>
      <c r="F661" s="176">
        <v>0.69199999999999995</v>
      </c>
      <c r="G661" s="176">
        <v>1.6161000000000001</v>
      </c>
      <c r="H661" s="176">
        <v>2.9752999999999998</v>
      </c>
      <c r="I661" s="176">
        <v>5.1081000000000003</v>
      </c>
      <c r="J661" s="176">
        <v>7.6585000000000001</v>
      </c>
      <c r="K661" s="176">
        <v>19.854299999999999</v>
      </c>
      <c r="L661" s="176">
        <v>33.6511</v>
      </c>
      <c r="M661" s="176">
        <v>22.6995</v>
      </c>
      <c r="N661" s="176">
        <v>10.7745</v>
      </c>
      <c r="O661" s="176">
        <v>5.6790000000000003</v>
      </c>
      <c r="P661" s="176">
        <v>10.918200000000001</v>
      </c>
      <c r="Q661" s="176">
        <v>17.4725</v>
      </c>
      <c r="R661" s="176">
        <v>10.522600000000001</v>
      </c>
      <c r="S661" s="118" t="s">
        <v>1899</v>
      </c>
    </row>
    <row r="662" spans="1:19" x14ac:dyDescent="0.3">
      <c r="A662" s="177" t="s">
        <v>27</v>
      </c>
      <c r="B662" s="172"/>
      <c r="C662" s="172"/>
      <c r="D662" s="172"/>
      <c r="E662" s="172"/>
      <c r="F662" s="178">
        <v>0.67573409090909087</v>
      </c>
      <c r="G662" s="178">
        <v>1.5731462121212114</v>
      </c>
      <c r="H662" s="178">
        <v>2.6904757575757574</v>
      </c>
      <c r="I662" s="178">
        <v>5.6708810606060593</v>
      </c>
      <c r="J662" s="178">
        <v>9.8232590909090884</v>
      </c>
      <c r="K662" s="178">
        <v>19.797309090909096</v>
      </c>
      <c r="L662" s="178">
        <v>35.718196969696976</v>
      </c>
      <c r="M662" s="178">
        <v>25.44024318181819</v>
      </c>
      <c r="N662" s="178">
        <v>17.046094696969689</v>
      </c>
      <c r="O662" s="178">
        <v>4.8688179245283028</v>
      </c>
      <c r="P662" s="178">
        <v>12.082274358974358</v>
      </c>
      <c r="Q662" s="178">
        <v>11.370909090909093</v>
      </c>
      <c r="R662" s="178">
        <v>12.071082539682536</v>
      </c>
      <c r="S662" s="118" t="s">
        <v>1894</v>
      </c>
    </row>
    <row r="663" spans="1:19" x14ac:dyDescent="0.3">
      <c r="A663" s="177" t="s">
        <v>408</v>
      </c>
      <c r="B663" s="172"/>
      <c r="C663" s="172"/>
      <c r="D663" s="172"/>
      <c r="E663" s="172"/>
      <c r="F663" s="178">
        <v>0.69904999999999995</v>
      </c>
      <c r="G663" s="178">
        <v>1.6023999999999998</v>
      </c>
      <c r="H663" s="178">
        <v>2.7424999999999997</v>
      </c>
      <c r="I663" s="178">
        <v>5.5385</v>
      </c>
      <c r="J663" s="178">
        <v>9.3845500000000008</v>
      </c>
      <c r="K663" s="178">
        <v>19.898</v>
      </c>
      <c r="L663" s="178">
        <v>34.62865</v>
      </c>
      <c r="M663" s="178">
        <v>24.782250000000001</v>
      </c>
      <c r="N663" s="178">
        <v>16.236499999999999</v>
      </c>
      <c r="O663" s="178">
        <v>5.4132999999999996</v>
      </c>
      <c r="P663" s="178">
        <v>12.0213</v>
      </c>
      <c r="Q663" s="178">
        <v>12.64335</v>
      </c>
      <c r="R663" s="178">
        <v>11.211400000000001</v>
      </c>
      <c r="S663" s="118" t="s">
        <v>1894</v>
      </c>
    </row>
    <row r="664" spans="1:19" x14ac:dyDescent="0.3">
      <c r="A664" s="121"/>
      <c r="B664" s="121"/>
      <c r="C664" s="121"/>
      <c r="D664" s="122"/>
      <c r="E664" s="123"/>
      <c r="F664" s="123"/>
      <c r="G664" s="123"/>
      <c r="H664" s="123"/>
      <c r="I664" s="123"/>
      <c r="J664" s="123"/>
      <c r="K664" s="123"/>
      <c r="L664" s="123"/>
      <c r="M664" s="123"/>
      <c r="N664" s="123"/>
      <c r="O664" s="123"/>
      <c r="P664" s="123"/>
      <c r="Q664" s="123"/>
      <c r="R664" s="123"/>
      <c r="S664" s="118" t="s">
        <v>1893</v>
      </c>
    </row>
    <row r="665" spans="1:19" x14ac:dyDescent="0.3">
      <c r="A665" s="174" t="s">
        <v>792</v>
      </c>
      <c r="B665" s="174"/>
      <c r="C665" s="174"/>
      <c r="D665" s="174"/>
      <c r="E665" s="174"/>
      <c r="F665" s="174"/>
      <c r="G665" s="174"/>
      <c r="H665" s="174"/>
      <c r="I665" s="174"/>
      <c r="J665" s="174"/>
      <c r="K665" s="174"/>
      <c r="L665" s="174"/>
      <c r="M665" s="174"/>
      <c r="N665" s="174"/>
      <c r="O665" s="174"/>
      <c r="P665" s="174"/>
      <c r="Q665" s="174"/>
      <c r="R665" s="174"/>
      <c r="S665" s="118"/>
    </row>
    <row r="666" spans="1:19" x14ac:dyDescent="0.3">
      <c r="A666" s="172" t="s">
        <v>793</v>
      </c>
      <c r="B666" s="172" t="s">
        <v>794</v>
      </c>
      <c r="C666" s="172">
        <v>132180</v>
      </c>
      <c r="D666" s="175">
        <v>44174</v>
      </c>
      <c r="E666" s="176">
        <v>27.3367</v>
      </c>
      <c r="F666" s="176">
        <v>0.53359999999999996</v>
      </c>
      <c r="G666" s="176">
        <v>1.2894000000000001</v>
      </c>
      <c r="H666" s="176">
        <v>2.1309999999999998</v>
      </c>
      <c r="I666" s="176">
        <v>4.2510000000000003</v>
      </c>
      <c r="J666" s="176">
        <v>6.9062999999999999</v>
      </c>
      <c r="K666" s="176">
        <v>14.9277</v>
      </c>
      <c r="L666" s="176">
        <v>25.4864</v>
      </c>
      <c r="M666" s="176">
        <v>22.837299999999999</v>
      </c>
      <c r="N666" s="176">
        <v>18.5547</v>
      </c>
      <c r="O666" s="176">
        <v>7.4836999999999998</v>
      </c>
      <c r="P666" s="176">
        <v>11.179</v>
      </c>
      <c r="Q666" s="176">
        <v>11.0505</v>
      </c>
      <c r="R666" s="176">
        <v>12.7348</v>
      </c>
      <c r="S666" s="118"/>
    </row>
    <row r="667" spans="1:19" x14ac:dyDescent="0.3">
      <c r="A667" s="172" t="s">
        <v>793</v>
      </c>
      <c r="B667" s="172" t="s">
        <v>795</v>
      </c>
      <c r="C667" s="172">
        <v>132186</v>
      </c>
      <c r="D667" s="175">
        <v>44174</v>
      </c>
      <c r="E667" s="176">
        <v>28.890799999999999</v>
      </c>
      <c r="F667" s="176">
        <v>0.53690000000000004</v>
      </c>
      <c r="G667" s="176">
        <v>1.3076000000000001</v>
      </c>
      <c r="H667" s="176">
        <v>2.1566000000000001</v>
      </c>
      <c r="I667" s="176">
        <v>4.3033999999999999</v>
      </c>
      <c r="J667" s="176">
        <v>7.0164</v>
      </c>
      <c r="K667" s="176">
        <v>15.297599999999999</v>
      </c>
      <c r="L667" s="176">
        <v>26.093499999999999</v>
      </c>
      <c r="M667" s="176">
        <v>23.669</v>
      </c>
      <c r="N667" s="176">
        <v>19.6326</v>
      </c>
      <c r="O667" s="176">
        <v>8.3664000000000005</v>
      </c>
      <c r="P667" s="176">
        <v>12.063499999999999</v>
      </c>
      <c r="Q667" s="176">
        <v>12.304</v>
      </c>
      <c r="R667" s="176">
        <v>13.7011</v>
      </c>
      <c r="S667" s="118"/>
    </row>
    <row r="668" spans="1:19" x14ac:dyDescent="0.3">
      <c r="A668" s="172" t="s">
        <v>793</v>
      </c>
      <c r="B668" s="172" t="s">
        <v>796</v>
      </c>
      <c r="C668" s="172">
        <v>102107</v>
      </c>
      <c r="D668" s="175">
        <v>44174</v>
      </c>
      <c r="E668" s="176">
        <v>88.396100000000004</v>
      </c>
      <c r="F668" s="176">
        <v>0.41389999999999999</v>
      </c>
      <c r="G668" s="176">
        <v>1.0860000000000001</v>
      </c>
      <c r="H668" s="176">
        <v>2.7033</v>
      </c>
      <c r="I668" s="176">
        <v>5.2374999999999998</v>
      </c>
      <c r="J668" s="176">
        <v>9.7135999999999996</v>
      </c>
      <c r="K668" s="176">
        <v>20.505500000000001</v>
      </c>
      <c r="L668" s="176">
        <v>27.002199999999998</v>
      </c>
      <c r="M668" s="176">
        <v>17.397200000000002</v>
      </c>
      <c r="N668" s="176">
        <v>7.4804000000000004</v>
      </c>
      <c r="O668" s="176">
        <v>2.6636000000000002</v>
      </c>
      <c r="P668" s="176">
        <v>7.8097000000000003</v>
      </c>
      <c r="Q668" s="176">
        <v>13.6465</v>
      </c>
      <c r="R668" s="176">
        <v>6.4527999999999999</v>
      </c>
      <c r="S668" s="120"/>
    </row>
    <row r="669" spans="1:19" x14ac:dyDescent="0.3">
      <c r="A669" s="172" t="s">
        <v>793</v>
      </c>
      <c r="B669" s="172" t="s">
        <v>797</v>
      </c>
      <c r="C669" s="172">
        <v>118512</v>
      </c>
      <c r="D669" s="175">
        <v>44174</v>
      </c>
      <c r="E669" s="176">
        <v>91.796700000000001</v>
      </c>
      <c r="F669" s="176">
        <v>0.41570000000000001</v>
      </c>
      <c r="G669" s="176">
        <v>1.0949</v>
      </c>
      <c r="H669" s="176">
        <v>2.7159</v>
      </c>
      <c r="I669" s="176">
        <v>5.2634999999999996</v>
      </c>
      <c r="J669" s="176">
        <v>9.7738999999999994</v>
      </c>
      <c r="K669" s="176">
        <v>20.7254</v>
      </c>
      <c r="L669" s="176">
        <v>27.534700000000001</v>
      </c>
      <c r="M669" s="176">
        <v>18.195699999999999</v>
      </c>
      <c r="N669" s="176">
        <v>8.3655000000000008</v>
      </c>
      <c r="O669" s="176">
        <v>3.2414999999999998</v>
      </c>
      <c r="P669" s="176">
        <v>8.3282000000000007</v>
      </c>
      <c r="Q669" s="176">
        <v>10.349</v>
      </c>
      <c r="R669" s="176">
        <v>7.1158000000000001</v>
      </c>
      <c r="S669" s="118" t="s">
        <v>1871</v>
      </c>
    </row>
    <row r="670" spans="1:19" x14ac:dyDescent="0.3">
      <c r="A670" s="172" t="s">
        <v>793</v>
      </c>
      <c r="B670" s="172" t="s">
        <v>798</v>
      </c>
      <c r="C670" s="172">
        <v>102109</v>
      </c>
      <c r="D670" s="175">
        <v>44174</v>
      </c>
      <c r="E670" s="176">
        <v>58.974400000000003</v>
      </c>
      <c r="F670" s="176">
        <v>0.30430000000000001</v>
      </c>
      <c r="G670" s="176">
        <v>0.79869999999999997</v>
      </c>
      <c r="H670" s="176">
        <v>1.9340999999999999</v>
      </c>
      <c r="I670" s="176">
        <v>3.6497000000000002</v>
      </c>
      <c r="J670" s="176">
        <v>6.8277999999999999</v>
      </c>
      <c r="K670" s="176">
        <v>14.8003</v>
      </c>
      <c r="L670" s="176">
        <v>20.345400000000001</v>
      </c>
      <c r="M670" s="176">
        <v>3.6909000000000001</v>
      </c>
      <c r="N670" s="176">
        <v>-2.4710000000000001</v>
      </c>
      <c r="O670" s="176">
        <v>0.75860000000000005</v>
      </c>
      <c r="P670" s="176">
        <v>5.6989000000000001</v>
      </c>
      <c r="Q670" s="176">
        <v>10.978400000000001</v>
      </c>
      <c r="R670" s="176">
        <v>1.8678999999999999</v>
      </c>
      <c r="S670" s="118" t="s">
        <v>1871</v>
      </c>
    </row>
    <row r="671" spans="1:19" x14ac:dyDescent="0.3">
      <c r="A671" s="172" t="s">
        <v>793</v>
      </c>
      <c r="B671" s="172" t="s">
        <v>799</v>
      </c>
      <c r="C671" s="172">
        <v>118514</v>
      </c>
      <c r="D671" s="175">
        <v>44174</v>
      </c>
      <c r="E671" s="176">
        <v>61.783200000000001</v>
      </c>
      <c r="F671" s="176">
        <v>0.30620000000000003</v>
      </c>
      <c r="G671" s="176">
        <v>0.80720000000000003</v>
      </c>
      <c r="H671" s="176">
        <v>1.9460999999999999</v>
      </c>
      <c r="I671" s="176">
        <v>3.6739999999999999</v>
      </c>
      <c r="J671" s="176">
        <v>6.8827999999999996</v>
      </c>
      <c r="K671" s="176">
        <v>14.991300000000001</v>
      </c>
      <c r="L671" s="176">
        <v>20.790900000000001</v>
      </c>
      <c r="M671" s="176">
        <v>4.3036000000000003</v>
      </c>
      <c r="N671" s="176">
        <v>-1.7299</v>
      </c>
      <c r="O671" s="176">
        <v>1.4060999999999999</v>
      </c>
      <c r="P671" s="176">
        <v>6.3655999999999997</v>
      </c>
      <c r="Q671" s="176">
        <v>8.5286000000000008</v>
      </c>
      <c r="R671" s="176">
        <v>2.5070999999999999</v>
      </c>
      <c r="S671" s="118" t="s">
        <v>1886</v>
      </c>
    </row>
    <row r="672" spans="1:19" x14ac:dyDescent="0.3">
      <c r="A672" s="172" t="s">
        <v>793</v>
      </c>
      <c r="B672" s="172" t="s">
        <v>800</v>
      </c>
      <c r="C672" s="172">
        <v>129065</v>
      </c>
      <c r="D672" s="175">
        <v>44174</v>
      </c>
      <c r="E672" s="176">
        <v>20.875599999999999</v>
      </c>
      <c r="F672" s="176">
        <v>0.78210000000000002</v>
      </c>
      <c r="G672" s="176">
        <v>1.4334</v>
      </c>
      <c r="H672" s="176">
        <v>2.3976000000000002</v>
      </c>
      <c r="I672" s="176">
        <v>4.6243999999999996</v>
      </c>
      <c r="J672" s="176">
        <v>7.0949999999999998</v>
      </c>
      <c r="K672" s="176">
        <v>17.446899999999999</v>
      </c>
      <c r="L672" s="176">
        <v>30.560600000000001</v>
      </c>
      <c r="M672" s="176">
        <v>22.994399999999999</v>
      </c>
      <c r="N672" s="176">
        <v>15.0532</v>
      </c>
      <c r="O672" s="176">
        <v>5.7805999999999997</v>
      </c>
      <c r="P672" s="176">
        <v>11.0304</v>
      </c>
      <c r="Q672" s="176">
        <v>11.766</v>
      </c>
      <c r="R672" s="176">
        <v>11.7643</v>
      </c>
      <c r="S672" s="118" t="s">
        <v>1886</v>
      </c>
    </row>
    <row r="673" spans="1:19" x14ac:dyDescent="0.3">
      <c r="A673" s="172" t="s">
        <v>793</v>
      </c>
      <c r="B673" s="172" t="s">
        <v>801</v>
      </c>
      <c r="C673" s="172">
        <v>129200</v>
      </c>
      <c r="D673" s="175">
        <v>44174</v>
      </c>
      <c r="E673" s="176">
        <v>21.2803</v>
      </c>
      <c r="F673" s="176">
        <v>0.78290000000000004</v>
      </c>
      <c r="G673" s="176">
        <v>1.4380999999999999</v>
      </c>
      <c r="H673" s="176">
        <v>2.4041999999999999</v>
      </c>
      <c r="I673" s="176">
        <v>4.6383000000000001</v>
      </c>
      <c r="J673" s="176">
        <v>7.1257000000000001</v>
      </c>
      <c r="K673" s="176">
        <v>17.549900000000001</v>
      </c>
      <c r="L673" s="176">
        <v>30.795500000000001</v>
      </c>
      <c r="M673" s="176">
        <v>23.329000000000001</v>
      </c>
      <c r="N673" s="176">
        <v>15.469900000000001</v>
      </c>
      <c r="O673" s="176">
        <v>6.1139000000000001</v>
      </c>
      <c r="P673" s="176">
        <v>11.360300000000001</v>
      </c>
      <c r="Q673" s="176">
        <v>12.0908</v>
      </c>
      <c r="R673" s="176">
        <v>12.1409</v>
      </c>
      <c r="S673" s="118" t="s">
        <v>1886</v>
      </c>
    </row>
    <row r="674" spans="1:19" x14ac:dyDescent="0.3">
      <c r="A674" s="172" t="s">
        <v>793</v>
      </c>
      <c r="B674" s="172" t="s">
        <v>802</v>
      </c>
      <c r="C674" s="172">
        <v>129191</v>
      </c>
      <c r="D674" s="175">
        <v>44174</v>
      </c>
      <c r="E674" s="176">
        <v>19.869199999999999</v>
      </c>
      <c r="F674" s="176">
        <v>0.64329999999999998</v>
      </c>
      <c r="G674" s="176">
        <v>1.1577</v>
      </c>
      <c r="H674" s="176">
        <v>1.9791000000000001</v>
      </c>
      <c r="I674" s="176">
        <v>3.7789000000000001</v>
      </c>
      <c r="J674" s="176">
        <v>5.8669000000000002</v>
      </c>
      <c r="K674" s="176">
        <v>14.414400000000001</v>
      </c>
      <c r="L674" s="176">
        <v>25.845199999999998</v>
      </c>
      <c r="M674" s="176">
        <v>20.154299999999999</v>
      </c>
      <c r="N674" s="176">
        <v>14.5139</v>
      </c>
      <c r="O674" s="176">
        <v>6.0445000000000002</v>
      </c>
      <c r="P674" s="176">
        <v>10.3073</v>
      </c>
      <c r="Q674" s="176">
        <v>10.9345</v>
      </c>
      <c r="R674" s="176">
        <v>11.1143</v>
      </c>
      <c r="S674" s="118" t="s">
        <v>1886</v>
      </c>
    </row>
    <row r="675" spans="1:19" x14ac:dyDescent="0.3">
      <c r="A675" s="172" t="s">
        <v>793</v>
      </c>
      <c r="B675" s="172" t="s">
        <v>803</v>
      </c>
      <c r="C675" s="172">
        <v>129193</v>
      </c>
      <c r="D675" s="175">
        <v>44174</v>
      </c>
      <c r="E675" s="176">
        <v>20.320900000000002</v>
      </c>
      <c r="F675" s="176">
        <v>0.64529999999999998</v>
      </c>
      <c r="G675" s="176">
        <v>1.1664000000000001</v>
      </c>
      <c r="H675" s="176">
        <v>1.9904999999999999</v>
      </c>
      <c r="I675" s="176">
        <v>3.8029999999999999</v>
      </c>
      <c r="J675" s="176">
        <v>5.9185999999999996</v>
      </c>
      <c r="K675" s="176">
        <v>14.582700000000001</v>
      </c>
      <c r="L675" s="176">
        <v>26.217600000000001</v>
      </c>
      <c r="M675" s="176">
        <v>20.7041</v>
      </c>
      <c r="N675" s="176">
        <v>15.2377</v>
      </c>
      <c r="O675" s="176">
        <v>6.5202999999999998</v>
      </c>
      <c r="P675" s="176">
        <v>10.714600000000001</v>
      </c>
      <c r="Q675" s="176">
        <v>11.311999999999999</v>
      </c>
      <c r="R675" s="176">
        <v>11.722300000000001</v>
      </c>
      <c r="S675" s="118" t="s">
        <v>1873</v>
      </c>
    </row>
    <row r="676" spans="1:19" x14ac:dyDescent="0.3">
      <c r="A676" s="172" t="s">
        <v>793</v>
      </c>
      <c r="B676" s="172" t="s">
        <v>804</v>
      </c>
      <c r="C676" s="172">
        <v>143904</v>
      </c>
      <c r="D676" s="175">
        <v>44174</v>
      </c>
      <c r="E676" s="176">
        <v>9.2508999999999997</v>
      </c>
      <c r="F676" s="176">
        <v>1.0066999999999999</v>
      </c>
      <c r="G676" s="176">
        <v>2.4916999999999998</v>
      </c>
      <c r="H676" s="176">
        <v>4.4897999999999998</v>
      </c>
      <c r="I676" s="176">
        <v>8.0814000000000004</v>
      </c>
      <c r="J676" s="176">
        <v>18.282800000000002</v>
      </c>
      <c r="K676" s="176">
        <v>22.05</v>
      </c>
      <c r="L676" s="176">
        <v>21.335999999999999</v>
      </c>
      <c r="M676" s="176">
        <v>11.2342</v>
      </c>
      <c r="N676" s="176">
        <v>-7.3817000000000004</v>
      </c>
      <c r="O676" s="176"/>
      <c r="P676" s="176"/>
      <c r="Q676" s="176">
        <v>-3.129</v>
      </c>
      <c r="R676" s="176">
        <v>-3.915</v>
      </c>
      <c r="S676" s="118" t="s">
        <v>1873</v>
      </c>
    </row>
    <row r="677" spans="1:19" x14ac:dyDescent="0.3">
      <c r="A677" s="172" t="s">
        <v>793</v>
      </c>
      <c r="B677" s="172" t="s">
        <v>805</v>
      </c>
      <c r="C677" s="172">
        <v>143903</v>
      </c>
      <c r="D677" s="175">
        <v>44174</v>
      </c>
      <c r="E677" s="176">
        <v>9.2507999999999999</v>
      </c>
      <c r="F677" s="176">
        <v>1.0056</v>
      </c>
      <c r="G677" s="176">
        <v>2.4906000000000001</v>
      </c>
      <c r="H677" s="176">
        <v>4.4898999999999996</v>
      </c>
      <c r="I677" s="176">
        <v>8.0801999999999996</v>
      </c>
      <c r="J677" s="176">
        <v>18.281500000000001</v>
      </c>
      <c r="K677" s="176">
        <v>22.0487</v>
      </c>
      <c r="L677" s="176">
        <v>21.334700000000002</v>
      </c>
      <c r="M677" s="176">
        <v>11.233000000000001</v>
      </c>
      <c r="N677" s="176">
        <v>-7.3818000000000001</v>
      </c>
      <c r="O677" s="176"/>
      <c r="P677" s="176"/>
      <c r="Q677" s="176">
        <v>-3.1294</v>
      </c>
      <c r="R677" s="176">
        <v>-3.9155000000000002</v>
      </c>
      <c r="S677" s="118" t="s">
        <v>1871</v>
      </c>
    </row>
    <row r="678" spans="1:19" x14ac:dyDescent="0.3">
      <c r="A678" s="172" t="s">
        <v>793</v>
      </c>
      <c r="B678" s="172" t="s">
        <v>806</v>
      </c>
      <c r="C678" s="172">
        <v>148033</v>
      </c>
      <c r="D678" s="175">
        <v>44174</v>
      </c>
      <c r="E678" s="176">
        <v>11.4277</v>
      </c>
      <c r="F678" s="176">
        <v>0.43590000000000001</v>
      </c>
      <c r="G678" s="176">
        <v>0.94159999999999999</v>
      </c>
      <c r="H678" s="176">
        <v>3.1278000000000001</v>
      </c>
      <c r="I678" s="176">
        <v>7.0419999999999998</v>
      </c>
      <c r="J678" s="176">
        <v>13.4252</v>
      </c>
      <c r="K678" s="176">
        <v>19.285799999999998</v>
      </c>
      <c r="L678" s="176">
        <v>30.729299999999999</v>
      </c>
      <c r="M678" s="176">
        <v>27.021000000000001</v>
      </c>
      <c r="N678" s="176"/>
      <c r="O678" s="176"/>
      <c r="P678" s="176"/>
      <c r="Q678" s="176">
        <v>14.276999999999999</v>
      </c>
      <c r="R678" s="176"/>
      <c r="S678" s="118" t="s">
        <v>1871</v>
      </c>
    </row>
    <row r="679" spans="1:19" x14ac:dyDescent="0.3">
      <c r="A679" s="172" t="s">
        <v>793</v>
      </c>
      <c r="B679" s="172" t="s">
        <v>807</v>
      </c>
      <c r="C679" s="172">
        <v>148035</v>
      </c>
      <c r="D679" s="175">
        <v>44174</v>
      </c>
      <c r="E679" s="176">
        <v>11.505800000000001</v>
      </c>
      <c r="F679" s="176">
        <v>0.43730000000000002</v>
      </c>
      <c r="G679" s="176">
        <v>0.95379999999999998</v>
      </c>
      <c r="H679" s="176">
        <v>3.1448</v>
      </c>
      <c r="I679" s="176">
        <v>7.0744999999999996</v>
      </c>
      <c r="J679" s="176">
        <v>13.508599999999999</v>
      </c>
      <c r="K679" s="176">
        <v>19.560700000000001</v>
      </c>
      <c r="L679" s="176">
        <v>31.3492</v>
      </c>
      <c r="M679" s="176">
        <v>27.859300000000001</v>
      </c>
      <c r="N679" s="176"/>
      <c r="O679" s="176"/>
      <c r="P679" s="176"/>
      <c r="Q679" s="176">
        <v>15.058</v>
      </c>
      <c r="R679" s="176"/>
      <c r="S679" s="118" t="s">
        <v>1900</v>
      </c>
    </row>
    <row r="680" spans="1:19" x14ac:dyDescent="0.3">
      <c r="A680" s="172" t="s">
        <v>793</v>
      </c>
      <c r="B680" s="172" t="s">
        <v>808</v>
      </c>
      <c r="C680" s="172">
        <v>102133</v>
      </c>
      <c r="D680" s="175">
        <v>44174</v>
      </c>
      <c r="E680" s="176">
        <v>74.187799999999996</v>
      </c>
      <c r="F680" s="176">
        <v>0.92369999999999997</v>
      </c>
      <c r="G680" s="176">
        <v>2.0503999999999998</v>
      </c>
      <c r="H680" s="176">
        <v>2.9994000000000001</v>
      </c>
      <c r="I680" s="176">
        <v>5.6513</v>
      </c>
      <c r="J680" s="176">
        <v>10.8681</v>
      </c>
      <c r="K680" s="176">
        <v>20.200199999999999</v>
      </c>
      <c r="L680" s="176">
        <v>34.101999999999997</v>
      </c>
      <c r="M680" s="176">
        <v>23.78</v>
      </c>
      <c r="N680" s="176">
        <v>10.220599999999999</v>
      </c>
      <c r="O680" s="176">
        <v>6.6146000000000003</v>
      </c>
      <c r="P680" s="176">
        <v>10.081300000000001</v>
      </c>
      <c r="Q680" s="176">
        <v>12.5198</v>
      </c>
      <c r="R680" s="176">
        <v>8.4345999999999997</v>
      </c>
      <c r="S680" s="118" t="s">
        <v>1900</v>
      </c>
    </row>
    <row r="681" spans="1:19" x14ac:dyDescent="0.3">
      <c r="A681" s="172" t="s">
        <v>793</v>
      </c>
      <c r="B681" s="172" t="s">
        <v>809</v>
      </c>
      <c r="C681" s="172">
        <v>120242</v>
      </c>
      <c r="D681" s="175">
        <v>44174</v>
      </c>
      <c r="E681" s="176">
        <v>76.626900000000006</v>
      </c>
      <c r="F681" s="176">
        <v>0.92500000000000004</v>
      </c>
      <c r="G681" s="176">
        <v>2.0568</v>
      </c>
      <c r="H681" s="176">
        <v>3.0085000000000002</v>
      </c>
      <c r="I681" s="176">
        <v>5.67</v>
      </c>
      <c r="J681" s="176">
        <v>10.9099</v>
      </c>
      <c r="K681" s="176">
        <v>20.325900000000001</v>
      </c>
      <c r="L681" s="176">
        <v>34.347099999999998</v>
      </c>
      <c r="M681" s="176">
        <v>24.095800000000001</v>
      </c>
      <c r="N681" s="176">
        <v>10.597</v>
      </c>
      <c r="O681" s="176">
        <v>6.9969999999999999</v>
      </c>
      <c r="P681" s="176">
        <v>10.471299999999999</v>
      </c>
      <c r="Q681" s="176">
        <v>10.069599999999999</v>
      </c>
      <c r="R681" s="176">
        <v>8.8443000000000005</v>
      </c>
      <c r="S681" s="118" t="s">
        <v>1881</v>
      </c>
    </row>
    <row r="682" spans="1:19" x14ac:dyDescent="0.3">
      <c r="A682" s="172" t="s">
        <v>793</v>
      </c>
      <c r="B682" s="172" t="s">
        <v>810</v>
      </c>
      <c r="C682" s="172">
        <v>102135</v>
      </c>
      <c r="D682" s="175">
        <v>44174</v>
      </c>
      <c r="E682" s="176">
        <v>87.507000000000005</v>
      </c>
      <c r="F682" s="176">
        <v>0.32190000000000002</v>
      </c>
      <c r="G682" s="176">
        <v>1.0485</v>
      </c>
      <c r="H682" s="176">
        <v>4.4779</v>
      </c>
      <c r="I682" s="176">
        <v>9.3725000000000005</v>
      </c>
      <c r="J682" s="176">
        <v>16.7744</v>
      </c>
      <c r="K682" s="176">
        <v>19.830400000000001</v>
      </c>
      <c r="L682" s="176">
        <v>31.773</v>
      </c>
      <c r="M682" s="176">
        <v>39.148499999999999</v>
      </c>
      <c r="N682" s="176">
        <v>25.117599999999999</v>
      </c>
      <c r="O682" s="176">
        <v>8.0587999999999997</v>
      </c>
      <c r="P682" s="176">
        <v>11.3371</v>
      </c>
      <c r="Q682" s="176">
        <v>13.6188</v>
      </c>
      <c r="R682" s="176">
        <v>12.6258</v>
      </c>
      <c r="S682" s="118" t="s">
        <v>1881</v>
      </c>
    </row>
    <row r="683" spans="1:19" x14ac:dyDescent="0.3">
      <c r="A683" s="172" t="s">
        <v>793</v>
      </c>
      <c r="B683" s="172" t="s">
        <v>811</v>
      </c>
      <c r="C683" s="172">
        <v>120700</v>
      </c>
      <c r="D683" s="175">
        <v>44174</v>
      </c>
      <c r="E683" s="176">
        <v>88.912599999999998</v>
      </c>
      <c r="F683" s="176">
        <v>0.3226</v>
      </c>
      <c r="G683" s="176">
        <v>1.0523</v>
      </c>
      <c r="H683" s="176">
        <v>4.4832999999999998</v>
      </c>
      <c r="I683" s="176">
        <v>9.3840000000000003</v>
      </c>
      <c r="J683" s="176">
        <v>16.800799999999999</v>
      </c>
      <c r="K683" s="176">
        <v>19.913</v>
      </c>
      <c r="L683" s="176">
        <v>31.9556</v>
      </c>
      <c r="M683" s="176">
        <v>38.507199999999997</v>
      </c>
      <c r="N683" s="176">
        <v>24.7712</v>
      </c>
      <c r="O683" s="176">
        <v>8.3726000000000003</v>
      </c>
      <c r="P683" s="176">
        <v>11.6242</v>
      </c>
      <c r="Q683" s="176">
        <v>12.386900000000001</v>
      </c>
      <c r="R683" s="176">
        <v>12.9633</v>
      </c>
      <c r="S683" s="118" t="s">
        <v>1901</v>
      </c>
    </row>
    <row r="684" spans="1:19" x14ac:dyDescent="0.3">
      <c r="A684" s="172" t="s">
        <v>793</v>
      </c>
      <c r="B684" s="172" t="s">
        <v>812</v>
      </c>
      <c r="C684" s="172">
        <v>118485</v>
      </c>
      <c r="D684" s="175">
        <v>44174</v>
      </c>
      <c r="E684" s="176">
        <v>26.764199999999999</v>
      </c>
      <c r="F684" s="176">
        <v>0.45450000000000002</v>
      </c>
      <c r="G684" s="176">
        <v>1.2170000000000001</v>
      </c>
      <c r="H684" s="176">
        <v>1.9554</v>
      </c>
      <c r="I684" s="176">
        <v>4.1193999999999997</v>
      </c>
      <c r="J684" s="176">
        <v>5.6279000000000003</v>
      </c>
      <c r="K684" s="176">
        <v>11.8919</v>
      </c>
      <c r="L684" s="176">
        <v>24.048500000000001</v>
      </c>
      <c r="M684" s="176">
        <v>16.396999999999998</v>
      </c>
      <c r="N684" s="176">
        <v>11.9068</v>
      </c>
      <c r="O684" s="176">
        <v>4.9218999999999999</v>
      </c>
      <c r="P684" s="176">
        <v>8.6798999999999999</v>
      </c>
      <c r="Q684" s="176">
        <v>9.2423999999999999</v>
      </c>
      <c r="R684" s="176">
        <v>8.7745999999999995</v>
      </c>
      <c r="S684" s="118" t="s">
        <v>1901</v>
      </c>
    </row>
    <row r="685" spans="1:19" x14ac:dyDescent="0.3">
      <c r="A685" s="172" t="s">
        <v>793</v>
      </c>
      <c r="B685" s="172" t="s">
        <v>813</v>
      </c>
      <c r="C685" s="172">
        <v>112332</v>
      </c>
      <c r="D685" s="175">
        <v>44174</v>
      </c>
      <c r="E685" s="176">
        <v>25.623699999999999</v>
      </c>
      <c r="F685" s="176">
        <v>0.45200000000000001</v>
      </c>
      <c r="G685" s="176">
        <v>1.2045999999999999</v>
      </c>
      <c r="H685" s="176">
        <v>1.9374</v>
      </c>
      <c r="I685" s="176">
        <v>4.0831</v>
      </c>
      <c r="J685" s="176">
        <v>5.5484999999999998</v>
      </c>
      <c r="K685" s="176">
        <v>11.635999999999999</v>
      </c>
      <c r="L685" s="176">
        <v>23.537099999999999</v>
      </c>
      <c r="M685" s="176">
        <v>15.785600000000001</v>
      </c>
      <c r="N685" s="176">
        <v>11.008699999999999</v>
      </c>
      <c r="O685" s="176">
        <v>4.0605000000000002</v>
      </c>
      <c r="P685" s="176">
        <v>7.9120999999999997</v>
      </c>
      <c r="Q685" s="176">
        <v>9.0742999999999991</v>
      </c>
      <c r="R685" s="176">
        <v>7.8345000000000002</v>
      </c>
      <c r="S685" s="118" t="s">
        <v>1901</v>
      </c>
    </row>
    <row r="686" spans="1:19" x14ac:dyDescent="0.3">
      <c r="A686" s="172" t="s">
        <v>793</v>
      </c>
      <c r="B686" s="172" t="s">
        <v>814</v>
      </c>
      <c r="C686" s="172">
        <v>146513</v>
      </c>
      <c r="D686" s="175">
        <v>44174</v>
      </c>
      <c r="E686" s="176">
        <v>11.6515</v>
      </c>
      <c r="F686" s="176">
        <v>0.2142</v>
      </c>
      <c r="G686" s="176">
        <v>1.1845000000000001</v>
      </c>
      <c r="H686" s="176">
        <v>2.1783999999999999</v>
      </c>
      <c r="I686" s="176">
        <v>5.4835000000000003</v>
      </c>
      <c r="J686" s="176">
        <v>10.8157</v>
      </c>
      <c r="K686" s="176">
        <v>18.422799999999999</v>
      </c>
      <c r="L686" s="176">
        <v>25.9009</v>
      </c>
      <c r="M686" s="176">
        <v>22.541599999999999</v>
      </c>
      <c r="N686" s="176">
        <v>14.4323</v>
      </c>
      <c r="O686" s="176"/>
      <c r="P686" s="176"/>
      <c r="Q686" s="176">
        <v>9.0787999999999993</v>
      </c>
      <c r="R686" s="176"/>
      <c r="S686" s="118" t="s">
        <v>1901</v>
      </c>
    </row>
    <row r="687" spans="1:19" x14ac:dyDescent="0.3">
      <c r="A687" s="172" t="s">
        <v>793</v>
      </c>
      <c r="B687" s="172" t="s">
        <v>815</v>
      </c>
      <c r="C687" s="172">
        <v>146514</v>
      </c>
      <c r="D687" s="175">
        <v>44174</v>
      </c>
      <c r="E687" s="176">
        <v>11.596</v>
      </c>
      <c r="F687" s="176">
        <v>0.2135</v>
      </c>
      <c r="G687" s="176">
        <v>1.1814</v>
      </c>
      <c r="H687" s="176">
        <v>2.1755</v>
      </c>
      <c r="I687" s="176">
        <v>5.4767000000000001</v>
      </c>
      <c r="J687" s="176">
        <v>10.7979</v>
      </c>
      <c r="K687" s="176">
        <v>18.348299999999998</v>
      </c>
      <c r="L687" s="176">
        <v>25.722300000000001</v>
      </c>
      <c r="M687" s="176">
        <v>22.292300000000001</v>
      </c>
      <c r="N687" s="176">
        <v>14.1249</v>
      </c>
      <c r="O687" s="176"/>
      <c r="P687" s="176"/>
      <c r="Q687" s="176">
        <v>8.7830999999999992</v>
      </c>
      <c r="R687" s="176"/>
      <c r="S687" s="118"/>
    </row>
    <row r="688" spans="1:19" x14ac:dyDescent="0.3">
      <c r="A688" s="172" t="s">
        <v>793</v>
      </c>
      <c r="B688" s="172" t="s">
        <v>816</v>
      </c>
      <c r="C688" s="172">
        <v>112039</v>
      </c>
      <c r="D688" s="175">
        <v>44174</v>
      </c>
      <c r="E688" s="176">
        <v>40.805</v>
      </c>
      <c r="F688" s="176">
        <v>0.5867</v>
      </c>
      <c r="G688" s="176">
        <v>1.4293</v>
      </c>
      <c r="H688" s="176">
        <v>2.3708</v>
      </c>
      <c r="I688" s="176">
        <v>4.9592000000000001</v>
      </c>
      <c r="J688" s="176">
        <v>8.2532999999999994</v>
      </c>
      <c r="K688" s="176">
        <v>18.005099999999999</v>
      </c>
      <c r="L688" s="176">
        <v>31.151</v>
      </c>
      <c r="M688" s="176">
        <v>22.287800000000001</v>
      </c>
      <c r="N688" s="176">
        <v>12.5221</v>
      </c>
      <c r="O688" s="176">
        <v>5.3247</v>
      </c>
      <c r="P688" s="176">
        <v>11.1121</v>
      </c>
      <c r="Q688" s="176">
        <v>13.1317</v>
      </c>
      <c r="R688" s="176">
        <v>11.141999999999999</v>
      </c>
      <c r="S688" s="118"/>
    </row>
    <row r="689" spans="1:19" x14ac:dyDescent="0.3">
      <c r="A689" s="177" t="s">
        <v>27</v>
      </c>
      <c r="B689" s="172"/>
      <c r="C689" s="172"/>
      <c r="D689" s="172"/>
      <c r="E689" s="172"/>
      <c r="F689" s="178">
        <v>0.55059999999999998</v>
      </c>
      <c r="G689" s="178">
        <v>1.3426913043478259</v>
      </c>
      <c r="H689" s="178">
        <v>2.747708695652173</v>
      </c>
      <c r="I689" s="178">
        <v>5.5522391304347831</v>
      </c>
      <c r="J689" s="178">
        <v>10.131373913043475</v>
      </c>
      <c r="K689" s="178">
        <v>17.68523913043478</v>
      </c>
      <c r="L689" s="178">
        <v>27.302552173913046</v>
      </c>
      <c r="M689" s="178">
        <v>20.846034782608697</v>
      </c>
      <c r="N689" s="178">
        <v>10.954509523809524</v>
      </c>
      <c r="O689" s="178">
        <v>5.4546647058823527</v>
      </c>
      <c r="P689" s="178">
        <v>9.7691470588235294</v>
      </c>
      <c r="Q689" s="178">
        <v>10.171404347826087</v>
      </c>
      <c r="R689" s="178">
        <v>8.1005210526315778</v>
      </c>
      <c r="S689" s="118" t="s">
        <v>1902</v>
      </c>
    </row>
    <row r="690" spans="1:19" x14ac:dyDescent="0.3">
      <c r="A690" s="177" t="s">
        <v>408</v>
      </c>
      <c r="B690" s="172"/>
      <c r="C690" s="172"/>
      <c r="D690" s="172"/>
      <c r="E690" s="172"/>
      <c r="F690" s="178">
        <v>0.45450000000000002</v>
      </c>
      <c r="G690" s="178">
        <v>1.1845000000000001</v>
      </c>
      <c r="H690" s="178">
        <v>2.3976000000000002</v>
      </c>
      <c r="I690" s="178">
        <v>5.2374999999999998</v>
      </c>
      <c r="J690" s="178">
        <v>9.7135999999999996</v>
      </c>
      <c r="K690" s="178">
        <v>18.348299999999998</v>
      </c>
      <c r="L690" s="178">
        <v>26.217600000000001</v>
      </c>
      <c r="M690" s="178">
        <v>22.292300000000001</v>
      </c>
      <c r="N690" s="178">
        <v>12.5221</v>
      </c>
      <c r="O690" s="178">
        <v>6.0445000000000002</v>
      </c>
      <c r="P690" s="178">
        <v>10.471299999999999</v>
      </c>
      <c r="Q690" s="178">
        <v>11.0505</v>
      </c>
      <c r="R690" s="178">
        <v>8.8443000000000005</v>
      </c>
      <c r="S690" s="118" t="s">
        <v>1902</v>
      </c>
    </row>
    <row r="691" spans="1:19" x14ac:dyDescent="0.3">
      <c r="A691" s="121"/>
      <c r="B691" s="121"/>
      <c r="C691" s="121"/>
      <c r="D691" s="122"/>
      <c r="E691" s="123"/>
      <c r="F691" s="123"/>
      <c r="G691" s="123"/>
      <c r="H691" s="123"/>
      <c r="I691" s="123"/>
      <c r="J691" s="123"/>
      <c r="K691" s="123"/>
      <c r="L691" s="123"/>
      <c r="M691" s="123"/>
      <c r="N691" s="123"/>
      <c r="O691" s="123"/>
      <c r="P691" s="123"/>
      <c r="Q691" s="123"/>
      <c r="R691" s="123"/>
      <c r="S691" s="118" t="s">
        <v>1877</v>
      </c>
    </row>
    <row r="692" spans="1:19" x14ac:dyDescent="0.3">
      <c r="A692" s="174" t="s">
        <v>1866</v>
      </c>
      <c r="B692" s="174"/>
      <c r="C692" s="174"/>
      <c r="D692" s="174"/>
      <c r="E692" s="174"/>
      <c r="F692" s="174"/>
      <c r="G692" s="174"/>
      <c r="H692" s="174"/>
      <c r="I692" s="174"/>
      <c r="J692" s="174"/>
      <c r="K692" s="174"/>
      <c r="L692" s="174"/>
      <c r="M692" s="174"/>
      <c r="N692" s="174"/>
      <c r="O692" s="174"/>
      <c r="P692" s="174"/>
      <c r="Q692" s="174"/>
      <c r="R692" s="174"/>
      <c r="S692" s="118"/>
    </row>
    <row r="693" spans="1:19" x14ac:dyDescent="0.3">
      <c r="A693" s="172" t="s">
        <v>1867</v>
      </c>
      <c r="B693" s="172" t="s">
        <v>1758</v>
      </c>
      <c r="C693" s="172">
        <v>132995</v>
      </c>
      <c r="D693" s="175">
        <v>44174</v>
      </c>
      <c r="E693" s="176">
        <v>16.25</v>
      </c>
      <c r="F693" s="176">
        <v>0.30859999999999999</v>
      </c>
      <c r="G693" s="176">
        <v>0.37059999999999998</v>
      </c>
      <c r="H693" s="176">
        <v>0.49469999999999997</v>
      </c>
      <c r="I693" s="176">
        <v>1.8809</v>
      </c>
      <c r="J693" s="176">
        <v>3.7012999999999998</v>
      </c>
      <c r="K693" s="176">
        <v>9.4276</v>
      </c>
      <c r="L693" s="176">
        <v>16.320699999999999</v>
      </c>
      <c r="M693" s="176">
        <v>11.5305</v>
      </c>
      <c r="N693" s="176">
        <v>10.6195</v>
      </c>
      <c r="O693" s="176">
        <v>6.2584</v>
      </c>
      <c r="P693" s="176">
        <v>9.3465000000000007</v>
      </c>
      <c r="Q693" s="176">
        <v>8.3764000000000003</v>
      </c>
      <c r="R693" s="176">
        <v>9.9153000000000002</v>
      </c>
      <c r="S693" s="118"/>
    </row>
    <row r="694" spans="1:19" x14ac:dyDescent="0.3">
      <c r="A694" s="172" t="s">
        <v>1867</v>
      </c>
      <c r="B694" s="172" t="s">
        <v>1783</v>
      </c>
      <c r="C694" s="172">
        <v>132998</v>
      </c>
      <c r="D694" s="175">
        <v>44174</v>
      </c>
      <c r="E694" s="176">
        <v>15.24</v>
      </c>
      <c r="F694" s="176">
        <v>0.32919999999999999</v>
      </c>
      <c r="G694" s="176">
        <v>0.32919999999999999</v>
      </c>
      <c r="H694" s="176">
        <v>0.46139999999999998</v>
      </c>
      <c r="I694" s="176">
        <v>1.8036000000000001</v>
      </c>
      <c r="J694" s="176">
        <v>3.6735000000000002</v>
      </c>
      <c r="K694" s="176">
        <v>9.1691000000000003</v>
      </c>
      <c r="L694" s="176">
        <v>15.8055</v>
      </c>
      <c r="M694" s="176">
        <v>10.755800000000001</v>
      </c>
      <c r="N694" s="176">
        <v>9.6402999999999999</v>
      </c>
      <c r="O694" s="176">
        <v>5.1901000000000002</v>
      </c>
      <c r="P694" s="176">
        <v>8.1835000000000004</v>
      </c>
      <c r="Q694" s="176">
        <v>7.2302999999999997</v>
      </c>
      <c r="R694" s="176">
        <v>8.9497</v>
      </c>
      <c r="S694" s="118"/>
    </row>
    <row r="695" spans="1:19" x14ac:dyDescent="0.3">
      <c r="A695" s="172" t="s">
        <v>1867</v>
      </c>
      <c r="B695" s="172" t="s">
        <v>1759</v>
      </c>
      <c r="C695" s="172">
        <v>135120</v>
      </c>
      <c r="D695" s="175">
        <v>44174</v>
      </c>
      <c r="E695" s="176">
        <v>15.72</v>
      </c>
      <c r="F695" s="176">
        <v>0.3831</v>
      </c>
      <c r="G695" s="176">
        <v>0.83389999999999997</v>
      </c>
      <c r="H695" s="176">
        <v>1.5504</v>
      </c>
      <c r="I695" s="176">
        <v>2.544</v>
      </c>
      <c r="J695" s="176">
        <v>4.3132000000000001</v>
      </c>
      <c r="K695" s="176">
        <v>11.0954</v>
      </c>
      <c r="L695" s="176">
        <v>18.1067</v>
      </c>
      <c r="M695" s="176">
        <v>13.8306</v>
      </c>
      <c r="N695" s="176">
        <v>11.5685</v>
      </c>
      <c r="O695" s="176">
        <v>9.3399000000000001</v>
      </c>
      <c r="P695" s="176">
        <v>9.7667000000000002</v>
      </c>
      <c r="Q695" s="176">
        <v>8.8643000000000001</v>
      </c>
      <c r="R695" s="176">
        <v>10.7311</v>
      </c>
      <c r="S695" s="120"/>
    </row>
    <row r="696" spans="1:19" x14ac:dyDescent="0.3">
      <c r="A696" s="172" t="s">
        <v>1867</v>
      </c>
      <c r="B696" s="172" t="s">
        <v>1784</v>
      </c>
      <c r="C696" s="172">
        <v>135122</v>
      </c>
      <c r="D696" s="175">
        <v>44174</v>
      </c>
      <c r="E696" s="176">
        <v>14.74</v>
      </c>
      <c r="F696" s="176">
        <v>0.34039999999999998</v>
      </c>
      <c r="G696" s="176">
        <v>0.82079999999999997</v>
      </c>
      <c r="H696" s="176">
        <v>1.4453</v>
      </c>
      <c r="I696" s="176">
        <v>2.4321999999999999</v>
      </c>
      <c r="J696" s="176">
        <v>4.0960000000000001</v>
      </c>
      <c r="K696" s="176">
        <v>10.6607</v>
      </c>
      <c r="L696" s="176">
        <v>17.170100000000001</v>
      </c>
      <c r="M696" s="176">
        <v>12.605</v>
      </c>
      <c r="N696" s="176">
        <v>10.0822</v>
      </c>
      <c r="O696" s="176">
        <v>8.0189000000000004</v>
      </c>
      <c r="P696" s="176">
        <v>8.4522999999999993</v>
      </c>
      <c r="Q696" s="176">
        <v>7.5564999999999998</v>
      </c>
      <c r="R696" s="176">
        <v>9.3412000000000006</v>
      </c>
      <c r="S696" s="118" t="s">
        <v>1875</v>
      </c>
    </row>
    <row r="697" spans="1:19" x14ac:dyDescent="0.3">
      <c r="A697" s="172" t="s">
        <v>1867</v>
      </c>
      <c r="B697" s="172" t="s">
        <v>1760</v>
      </c>
      <c r="C697" s="172">
        <v>147496</v>
      </c>
      <c r="D697" s="175">
        <v>44174</v>
      </c>
      <c r="E697" s="176">
        <v>11.67</v>
      </c>
      <c r="F697" s="176">
        <v>0.17169999999999999</v>
      </c>
      <c r="G697" s="176">
        <v>0.34389999999999998</v>
      </c>
      <c r="H697" s="176">
        <v>0.51680000000000004</v>
      </c>
      <c r="I697" s="176">
        <v>0.7772</v>
      </c>
      <c r="J697" s="176">
        <v>1.3021</v>
      </c>
      <c r="K697" s="176">
        <v>4.3827999999999996</v>
      </c>
      <c r="L697" s="176">
        <v>10.3025</v>
      </c>
      <c r="M697" s="176">
        <v>13.9648</v>
      </c>
      <c r="N697" s="176">
        <v>12.7536</v>
      </c>
      <c r="O697" s="176"/>
      <c r="P697" s="176"/>
      <c r="Q697" s="176">
        <v>11.858700000000001</v>
      </c>
      <c r="R697" s="176"/>
      <c r="S697" s="118" t="s">
        <v>1875</v>
      </c>
    </row>
    <row r="698" spans="1:19" x14ac:dyDescent="0.3">
      <c r="A698" s="172" t="s">
        <v>1867</v>
      </c>
      <c r="B698" s="172" t="s">
        <v>1785</v>
      </c>
      <c r="C698" s="172">
        <v>147494</v>
      </c>
      <c r="D698" s="175">
        <v>44174</v>
      </c>
      <c r="E698" s="176">
        <v>11.5</v>
      </c>
      <c r="F698" s="176">
        <v>0.17419999999999999</v>
      </c>
      <c r="G698" s="176">
        <v>0.34899999999999998</v>
      </c>
      <c r="H698" s="176">
        <v>0.43669999999999998</v>
      </c>
      <c r="I698" s="176">
        <v>0.78879999999999995</v>
      </c>
      <c r="J698" s="176">
        <v>1.2323999999999999</v>
      </c>
      <c r="K698" s="176">
        <v>4.0724</v>
      </c>
      <c r="L698" s="176">
        <v>9.7327999999999992</v>
      </c>
      <c r="M698" s="176">
        <v>13.189</v>
      </c>
      <c r="N698" s="176">
        <v>11.650499999999999</v>
      </c>
      <c r="O698" s="176"/>
      <c r="P698" s="176"/>
      <c r="Q698" s="176">
        <v>10.6739</v>
      </c>
      <c r="R698" s="176"/>
      <c r="S698" s="118"/>
    </row>
    <row r="699" spans="1:19" x14ac:dyDescent="0.3">
      <c r="A699" s="172" t="s">
        <v>1867</v>
      </c>
      <c r="B699" s="172" t="s">
        <v>1761</v>
      </c>
      <c r="C699" s="172">
        <v>136567</v>
      </c>
      <c r="D699" s="175">
        <v>44174</v>
      </c>
      <c r="E699" s="176">
        <v>14.928000000000001</v>
      </c>
      <c r="F699" s="176">
        <v>0.38329999999999997</v>
      </c>
      <c r="G699" s="176">
        <v>0.7016</v>
      </c>
      <c r="H699" s="176">
        <v>0.73550000000000004</v>
      </c>
      <c r="I699" s="176">
        <v>2.1415999999999999</v>
      </c>
      <c r="J699" s="176">
        <v>3.3079999999999998</v>
      </c>
      <c r="K699" s="176">
        <v>8.5435999999999996</v>
      </c>
      <c r="L699" s="176">
        <v>16.234500000000001</v>
      </c>
      <c r="M699" s="176">
        <v>12.2575</v>
      </c>
      <c r="N699" s="176">
        <v>8.7017000000000007</v>
      </c>
      <c r="O699" s="176">
        <v>5.7446000000000002</v>
      </c>
      <c r="P699" s="176"/>
      <c r="Q699" s="176">
        <v>8.8902999999999999</v>
      </c>
      <c r="R699" s="176">
        <v>9.1026000000000007</v>
      </c>
      <c r="S699" s="118"/>
    </row>
    <row r="700" spans="1:19" x14ac:dyDescent="0.3">
      <c r="A700" s="172" t="s">
        <v>1867</v>
      </c>
      <c r="B700" s="172" t="s">
        <v>1786</v>
      </c>
      <c r="C700" s="172">
        <v>136563</v>
      </c>
      <c r="D700" s="175">
        <v>44174</v>
      </c>
      <c r="E700" s="176">
        <v>13.946999999999999</v>
      </c>
      <c r="F700" s="176">
        <v>0.37419999999999998</v>
      </c>
      <c r="G700" s="176">
        <v>0.67859999999999998</v>
      </c>
      <c r="H700" s="176">
        <v>0.70040000000000002</v>
      </c>
      <c r="I700" s="176">
        <v>2.0785999999999998</v>
      </c>
      <c r="J700" s="176">
        <v>3.1735000000000002</v>
      </c>
      <c r="K700" s="176">
        <v>8.1247000000000007</v>
      </c>
      <c r="L700" s="176">
        <v>15.331200000000001</v>
      </c>
      <c r="M700" s="176">
        <v>10.954700000000001</v>
      </c>
      <c r="N700" s="176">
        <v>7.0457999999999998</v>
      </c>
      <c r="O700" s="176">
        <v>4.1208</v>
      </c>
      <c r="P700" s="176"/>
      <c r="Q700" s="176">
        <v>7.3281999999999998</v>
      </c>
      <c r="R700" s="176">
        <v>7.4494999999999996</v>
      </c>
      <c r="S700" s="118"/>
    </row>
    <row r="701" spans="1:19" x14ac:dyDescent="0.3">
      <c r="A701" s="172" t="s">
        <v>1867</v>
      </c>
      <c r="B701" s="172" t="s">
        <v>1762</v>
      </c>
      <c r="C701" s="172">
        <v>140347</v>
      </c>
      <c r="D701" s="175">
        <v>44174</v>
      </c>
      <c r="E701" s="176">
        <v>16.8691</v>
      </c>
      <c r="F701" s="176">
        <v>0.25850000000000001</v>
      </c>
      <c r="G701" s="176">
        <v>0.6774</v>
      </c>
      <c r="H701" s="176">
        <v>1.1252</v>
      </c>
      <c r="I701" s="176">
        <v>1.8960999999999999</v>
      </c>
      <c r="J701" s="176">
        <v>3.0099</v>
      </c>
      <c r="K701" s="176">
        <v>6.5378999999999996</v>
      </c>
      <c r="L701" s="176">
        <v>11.373699999999999</v>
      </c>
      <c r="M701" s="176">
        <v>13.4438</v>
      </c>
      <c r="N701" s="176">
        <v>13.076599999999999</v>
      </c>
      <c r="O701" s="176">
        <v>8.8015000000000008</v>
      </c>
      <c r="P701" s="176">
        <v>9.4269999999999996</v>
      </c>
      <c r="Q701" s="176">
        <v>8.8567999999999998</v>
      </c>
      <c r="R701" s="176">
        <v>10.729100000000001</v>
      </c>
      <c r="S701" s="118"/>
    </row>
    <row r="702" spans="1:19" x14ac:dyDescent="0.3">
      <c r="A702" s="172" t="s">
        <v>1867</v>
      </c>
      <c r="B702" s="172" t="s">
        <v>1787</v>
      </c>
      <c r="C702" s="172">
        <v>140351</v>
      </c>
      <c r="D702" s="175">
        <v>44174</v>
      </c>
      <c r="E702" s="176">
        <v>16.124300000000002</v>
      </c>
      <c r="F702" s="176">
        <v>0.2555</v>
      </c>
      <c r="G702" s="176">
        <v>0.66359999999999997</v>
      </c>
      <c r="H702" s="176">
        <v>1.1054999999999999</v>
      </c>
      <c r="I702" s="176">
        <v>1.8566</v>
      </c>
      <c r="J702" s="176">
        <v>2.9247999999999998</v>
      </c>
      <c r="K702" s="176">
        <v>6.2717999999999998</v>
      </c>
      <c r="L702" s="176">
        <v>10.8161</v>
      </c>
      <c r="M702" s="176">
        <v>12.6014</v>
      </c>
      <c r="N702" s="176">
        <v>11.9619</v>
      </c>
      <c r="O702" s="176">
        <v>7.6870000000000003</v>
      </c>
      <c r="P702" s="176">
        <v>8.5724999999999998</v>
      </c>
      <c r="Q702" s="176">
        <v>8.0619999999999994</v>
      </c>
      <c r="R702" s="176">
        <v>9.6138999999999992</v>
      </c>
      <c r="S702" s="118" t="s">
        <v>1886</v>
      </c>
    </row>
    <row r="703" spans="1:19" x14ac:dyDescent="0.3">
      <c r="A703" s="172" t="s">
        <v>1867</v>
      </c>
      <c r="B703" s="172" t="s">
        <v>1788</v>
      </c>
      <c r="C703" s="172">
        <v>144461</v>
      </c>
      <c r="D703" s="175">
        <v>44174</v>
      </c>
      <c r="E703" s="176">
        <v>11.182399999999999</v>
      </c>
      <c r="F703" s="176">
        <v>0.33019999999999999</v>
      </c>
      <c r="G703" s="176">
        <v>0.84050000000000002</v>
      </c>
      <c r="H703" s="176">
        <v>1.4313</v>
      </c>
      <c r="I703" s="176">
        <v>2.6821999999999999</v>
      </c>
      <c r="J703" s="176">
        <v>5.0227000000000004</v>
      </c>
      <c r="K703" s="176">
        <v>9.8920999999999992</v>
      </c>
      <c r="L703" s="176">
        <v>14.7195</v>
      </c>
      <c r="M703" s="176">
        <v>12.7906</v>
      </c>
      <c r="N703" s="176">
        <v>8.5290999999999997</v>
      </c>
      <c r="O703" s="176"/>
      <c r="P703" s="176"/>
      <c r="Q703" s="176">
        <v>5.0064000000000002</v>
      </c>
      <c r="R703" s="176">
        <v>6.6124999999999998</v>
      </c>
      <c r="S703" s="118" t="s">
        <v>1886</v>
      </c>
    </row>
    <row r="704" spans="1:19" x14ac:dyDescent="0.3">
      <c r="A704" s="172" t="s">
        <v>1867</v>
      </c>
      <c r="B704" s="172" t="s">
        <v>1763</v>
      </c>
      <c r="C704" s="172">
        <v>144466</v>
      </c>
      <c r="D704" s="175">
        <v>44174</v>
      </c>
      <c r="E704" s="176">
        <v>11.6309</v>
      </c>
      <c r="F704" s="176">
        <v>0.33379999999999999</v>
      </c>
      <c r="G704" s="176">
        <v>0.85850000000000004</v>
      </c>
      <c r="H704" s="176">
        <v>1.4567000000000001</v>
      </c>
      <c r="I704" s="176">
        <v>2.7328999999999999</v>
      </c>
      <c r="J704" s="176">
        <v>5.1323999999999996</v>
      </c>
      <c r="K704" s="176">
        <v>10.2361</v>
      </c>
      <c r="L704" s="176">
        <v>15.4558</v>
      </c>
      <c r="M704" s="176">
        <v>14.0709</v>
      </c>
      <c r="N704" s="176">
        <v>10.297800000000001</v>
      </c>
      <c r="O704" s="176"/>
      <c r="P704" s="176"/>
      <c r="Q704" s="176">
        <v>6.8270999999999997</v>
      </c>
      <c r="R704" s="176">
        <v>8.4497</v>
      </c>
      <c r="S704" s="118"/>
    </row>
    <row r="705" spans="1:19" x14ac:dyDescent="0.3">
      <c r="A705" s="172" t="s">
        <v>1867</v>
      </c>
      <c r="B705" s="172" t="s">
        <v>1789</v>
      </c>
      <c r="C705" s="172">
        <v>101585</v>
      </c>
      <c r="D705" s="175">
        <v>44174</v>
      </c>
      <c r="E705" s="176">
        <v>40.154000000000003</v>
      </c>
      <c r="F705" s="176">
        <v>0.32479999999999998</v>
      </c>
      <c r="G705" s="176">
        <v>0.86409999999999998</v>
      </c>
      <c r="H705" s="176">
        <v>1.7175</v>
      </c>
      <c r="I705" s="176">
        <v>2.9167999999999998</v>
      </c>
      <c r="J705" s="176">
        <v>5.4962999999999997</v>
      </c>
      <c r="K705" s="176">
        <v>9.2060999999999993</v>
      </c>
      <c r="L705" s="176">
        <v>13.7249</v>
      </c>
      <c r="M705" s="176">
        <v>13.612299999999999</v>
      </c>
      <c r="N705" s="176">
        <v>7.9611999999999998</v>
      </c>
      <c r="O705" s="176">
        <v>4.8575999999999997</v>
      </c>
      <c r="P705" s="176">
        <v>8.8681000000000001</v>
      </c>
      <c r="Q705" s="176">
        <v>8.9379000000000008</v>
      </c>
      <c r="R705" s="176">
        <v>6.9749999999999996</v>
      </c>
      <c r="S705" s="118"/>
    </row>
    <row r="706" spans="1:19" x14ac:dyDescent="0.3">
      <c r="A706" s="172" t="s">
        <v>1867</v>
      </c>
      <c r="B706" s="172" t="s">
        <v>1764</v>
      </c>
      <c r="C706" s="172">
        <v>119128</v>
      </c>
      <c r="D706" s="175">
        <v>44174</v>
      </c>
      <c r="E706" s="176">
        <v>43.128</v>
      </c>
      <c r="F706" s="176">
        <v>0.32569999999999999</v>
      </c>
      <c r="G706" s="176">
        <v>0.87480000000000002</v>
      </c>
      <c r="H706" s="176">
        <v>1.7338</v>
      </c>
      <c r="I706" s="176">
        <v>2.9504000000000001</v>
      </c>
      <c r="J706" s="176">
        <v>5.5686999999999998</v>
      </c>
      <c r="K706" s="176">
        <v>9.4258000000000006</v>
      </c>
      <c r="L706" s="176">
        <v>14.1677</v>
      </c>
      <c r="M706" s="176">
        <v>14.2645</v>
      </c>
      <c r="N706" s="176">
        <v>8.7579999999999991</v>
      </c>
      <c r="O706" s="176">
        <v>5.9908000000000001</v>
      </c>
      <c r="P706" s="176">
        <v>10.142099999999999</v>
      </c>
      <c r="Q706" s="176">
        <v>9.4501000000000008</v>
      </c>
      <c r="R706" s="176">
        <v>7.8183999999999996</v>
      </c>
      <c r="S706" s="118"/>
    </row>
    <row r="707" spans="1:19" x14ac:dyDescent="0.3">
      <c r="A707" s="172" t="s">
        <v>1867</v>
      </c>
      <c r="B707" s="172" t="s">
        <v>1790</v>
      </c>
      <c r="C707" s="172">
        <v>133051</v>
      </c>
      <c r="D707" s="175">
        <v>44174</v>
      </c>
      <c r="E707" s="176">
        <v>15.25</v>
      </c>
      <c r="F707" s="176">
        <v>0.1313</v>
      </c>
      <c r="G707" s="176">
        <v>0.46110000000000001</v>
      </c>
      <c r="H707" s="176">
        <v>0.99339999999999995</v>
      </c>
      <c r="I707" s="176">
        <v>2.2118000000000002</v>
      </c>
      <c r="J707" s="176">
        <v>3.8121</v>
      </c>
      <c r="K707" s="176">
        <v>6.1238999999999999</v>
      </c>
      <c r="L707" s="176">
        <v>10.989800000000001</v>
      </c>
      <c r="M707" s="176">
        <v>8.3096999999999994</v>
      </c>
      <c r="N707" s="176">
        <v>5.2450000000000001</v>
      </c>
      <c r="O707" s="176">
        <v>6.0278999999999998</v>
      </c>
      <c r="P707" s="176">
        <v>8.2398000000000007</v>
      </c>
      <c r="Q707" s="176">
        <v>7.2659000000000002</v>
      </c>
      <c r="R707" s="176">
        <v>7.6973000000000003</v>
      </c>
      <c r="S707" s="118"/>
    </row>
    <row r="708" spans="1:19" x14ac:dyDescent="0.3">
      <c r="A708" s="172" t="s">
        <v>1867</v>
      </c>
      <c r="B708" s="172" t="s">
        <v>1765</v>
      </c>
      <c r="C708" s="172">
        <v>133054</v>
      </c>
      <c r="D708" s="175">
        <v>44174</v>
      </c>
      <c r="E708" s="176">
        <v>15.97</v>
      </c>
      <c r="F708" s="176">
        <v>0.12540000000000001</v>
      </c>
      <c r="G708" s="176">
        <v>0.44030000000000002</v>
      </c>
      <c r="H708" s="176">
        <v>1.012</v>
      </c>
      <c r="I708" s="176">
        <v>2.1753</v>
      </c>
      <c r="J708" s="176">
        <v>3.8361999999999998</v>
      </c>
      <c r="K708" s="176">
        <v>6.2542</v>
      </c>
      <c r="L708" s="176">
        <v>11.289199999999999</v>
      </c>
      <c r="M708" s="176">
        <v>8.7874999999999996</v>
      </c>
      <c r="N708" s="176">
        <v>5.8316999999999997</v>
      </c>
      <c r="O708" s="176">
        <v>6.7321</v>
      </c>
      <c r="P708" s="176">
        <v>9.0305</v>
      </c>
      <c r="Q708" s="176">
        <v>8.0914999999999999</v>
      </c>
      <c r="R708" s="176">
        <v>8.3278999999999996</v>
      </c>
      <c r="S708" s="118" t="s">
        <v>1875</v>
      </c>
    </row>
    <row r="709" spans="1:19" x14ac:dyDescent="0.3">
      <c r="A709" s="172" t="s">
        <v>1867</v>
      </c>
      <c r="B709" s="172" t="s">
        <v>1791</v>
      </c>
      <c r="C709" s="172">
        <v>114982</v>
      </c>
      <c r="D709" s="175">
        <v>44174</v>
      </c>
      <c r="E709" s="176">
        <v>18.7012</v>
      </c>
      <c r="F709" s="176">
        <v>0.21329999999999999</v>
      </c>
      <c r="G709" s="176">
        <v>0.85799999999999998</v>
      </c>
      <c r="H709" s="176">
        <v>1.4802999999999999</v>
      </c>
      <c r="I709" s="176">
        <v>2.5392000000000001</v>
      </c>
      <c r="J709" s="176">
        <v>4.0788000000000002</v>
      </c>
      <c r="K709" s="176">
        <v>8.2990999999999993</v>
      </c>
      <c r="L709" s="176">
        <v>13.6188</v>
      </c>
      <c r="M709" s="176">
        <v>10.465199999999999</v>
      </c>
      <c r="N709" s="176">
        <v>9.7843</v>
      </c>
      <c r="O709" s="176">
        <v>5.6493000000000002</v>
      </c>
      <c r="P709" s="176">
        <v>5.6231999999999998</v>
      </c>
      <c r="Q709" s="176">
        <v>6.6191000000000004</v>
      </c>
      <c r="R709" s="176">
        <v>8.1302000000000003</v>
      </c>
      <c r="S709" s="118" t="s">
        <v>1875</v>
      </c>
    </row>
    <row r="710" spans="1:19" x14ac:dyDescent="0.3">
      <c r="A710" s="172" t="s">
        <v>1867</v>
      </c>
      <c r="B710" s="172" t="s">
        <v>1766</v>
      </c>
      <c r="C710" s="172">
        <v>118452</v>
      </c>
      <c r="D710" s="175">
        <v>44174</v>
      </c>
      <c r="E710" s="176">
        <v>20.169499999999999</v>
      </c>
      <c r="F710" s="176">
        <v>0.21609999999999999</v>
      </c>
      <c r="G710" s="176">
        <v>0.87019999999999997</v>
      </c>
      <c r="H710" s="176">
        <v>1.4981</v>
      </c>
      <c r="I710" s="176">
        <v>2.5743</v>
      </c>
      <c r="J710" s="176">
        <v>4.1548999999999996</v>
      </c>
      <c r="K710" s="176">
        <v>8.5713000000000008</v>
      </c>
      <c r="L710" s="176">
        <v>14.223699999999999</v>
      </c>
      <c r="M710" s="176">
        <v>11.298400000000001</v>
      </c>
      <c r="N710" s="176">
        <v>10.8385</v>
      </c>
      <c r="O710" s="176">
        <v>7.1756000000000002</v>
      </c>
      <c r="P710" s="176">
        <v>6.9405000000000001</v>
      </c>
      <c r="Q710" s="176">
        <v>7.2504999999999997</v>
      </c>
      <c r="R710" s="176">
        <v>9.3952000000000009</v>
      </c>
      <c r="S710" s="118"/>
    </row>
    <row r="711" spans="1:19" x14ac:dyDescent="0.3">
      <c r="A711" s="172" t="s">
        <v>1867</v>
      </c>
      <c r="B711" s="172" t="s">
        <v>1767</v>
      </c>
      <c r="C711" s="172">
        <v>118477</v>
      </c>
      <c r="D711" s="175">
        <v>44174</v>
      </c>
      <c r="E711" s="176">
        <v>23.77</v>
      </c>
      <c r="F711" s="176">
        <v>8.4199999999999997E-2</v>
      </c>
      <c r="G711" s="176">
        <v>0.59250000000000003</v>
      </c>
      <c r="H711" s="176">
        <v>1.02</v>
      </c>
      <c r="I711" s="176">
        <v>2.1486999999999998</v>
      </c>
      <c r="J711" s="176">
        <v>3.573</v>
      </c>
      <c r="K711" s="176">
        <v>6.5918999999999999</v>
      </c>
      <c r="L711" s="176">
        <v>12.175599999999999</v>
      </c>
      <c r="M711" s="176">
        <v>13.950100000000001</v>
      </c>
      <c r="N711" s="176">
        <v>11.4916</v>
      </c>
      <c r="O711" s="176">
        <v>6.9256000000000002</v>
      </c>
      <c r="P711" s="176">
        <v>6.9095000000000004</v>
      </c>
      <c r="Q711" s="176">
        <v>7.4432999999999998</v>
      </c>
      <c r="R711" s="176">
        <v>8.7363999999999997</v>
      </c>
      <c r="S711" s="118"/>
    </row>
    <row r="712" spans="1:19" x14ac:dyDescent="0.3">
      <c r="A712" s="172" t="s">
        <v>1867</v>
      </c>
      <c r="B712" s="172" t="s">
        <v>1792</v>
      </c>
      <c r="C712" s="172">
        <v>108995</v>
      </c>
      <c r="D712" s="175">
        <v>44174</v>
      </c>
      <c r="E712" s="176">
        <v>22.42</v>
      </c>
      <c r="F712" s="176">
        <v>4.4600000000000001E-2</v>
      </c>
      <c r="G712" s="176">
        <v>0.53810000000000002</v>
      </c>
      <c r="H712" s="176">
        <v>0.99099999999999999</v>
      </c>
      <c r="I712" s="176">
        <v>2.0482</v>
      </c>
      <c r="J712" s="176">
        <v>3.4133</v>
      </c>
      <c r="K712" s="176">
        <v>6.3063000000000002</v>
      </c>
      <c r="L712" s="176">
        <v>11.597799999999999</v>
      </c>
      <c r="M712" s="176">
        <v>13.061</v>
      </c>
      <c r="N712" s="176">
        <v>10.2804</v>
      </c>
      <c r="O712" s="176">
        <v>5.8117000000000001</v>
      </c>
      <c r="P712" s="176">
        <v>5.9321000000000002</v>
      </c>
      <c r="Q712" s="176">
        <v>6.6668000000000003</v>
      </c>
      <c r="R712" s="176">
        <v>7.6916000000000002</v>
      </c>
      <c r="S712" s="118" t="s">
        <v>1887</v>
      </c>
    </row>
    <row r="713" spans="1:19" x14ac:dyDescent="0.3">
      <c r="A713" s="172" t="s">
        <v>1867</v>
      </c>
      <c r="B713" s="172" t="s">
        <v>1768</v>
      </c>
      <c r="C713" s="172">
        <v>146457</v>
      </c>
      <c r="D713" s="175">
        <v>44174</v>
      </c>
      <c r="E713" s="176">
        <v>11.7234</v>
      </c>
      <c r="F713" s="176">
        <v>0.1444</v>
      </c>
      <c r="G713" s="176">
        <v>0.45929999999999999</v>
      </c>
      <c r="H713" s="176">
        <v>0.63180000000000003</v>
      </c>
      <c r="I713" s="176">
        <v>1.46</v>
      </c>
      <c r="J713" s="176">
        <v>2.3877999999999999</v>
      </c>
      <c r="K713" s="176">
        <v>5.5610999999999997</v>
      </c>
      <c r="L713" s="176">
        <v>10.7057</v>
      </c>
      <c r="M713" s="176">
        <v>10.151300000000001</v>
      </c>
      <c r="N713" s="176">
        <v>9.5082000000000004</v>
      </c>
      <c r="O713" s="176"/>
      <c r="P713" s="176"/>
      <c r="Q713" s="176">
        <v>9.4456000000000007</v>
      </c>
      <c r="R713" s="176"/>
      <c r="S713" s="118" t="s">
        <v>1887</v>
      </c>
    </row>
    <row r="714" spans="1:19" x14ac:dyDescent="0.3">
      <c r="A714" s="172" t="s">
        <v>1867</v>
      </c>
      <c r="B714" s="172" t="s">
        <v>1793</v>
      </c>
      <c r="C714" s="172">
        <v>146456</v>
      </c>
      <c r="D714" s="175">
        <v>44174</v>
      </c>
      <c r="E714" s="176">
        <v>11.355399999999999</v>
      </c>
      <c r="F714" s="176">
        <v>0.14019999999999999</v>
      </c>
      <c r="G714" s="176">
        <v>0.43519999999999998</v>
      </c>
      <c r="H714" s="176">
        <v>0.59889999999999999</v>
      </c>
      <c r="I714" s="176">
        <v>1.3929</v>
      </c>
      <c r="J714" s="176">
        <v>2.2429000000000001</v>
      </c>
      <c r="K714" s="176">
        <v>5.1113999999999997</v>
      </c>
      <c r="L714" s="176">
        <v>9.7616999999999994</v>
      </c>
      <c r="M714" s="176">
        <v>8.7264999999999997</v>
      </c>
      <c r="N714" s="176">
        <v>7.6096000000000004</v>
      </c>
      <c r="O714" s="176"/>
      <c r="P714" s="176"/>
      <c r="Q714" s="176">
        <v>7.4820000000000002</v>
      </c>
      <c r="R714" s="176"/>
      <c r="S714" s="118" t="s">
        <v>1874</v>
      </c>
    </row>
    <row r="715" spans="1:19" x14ac:dyDescent="0.3">
      <c r="A715" s="172" t="s">
        <v>1867</v>
      </c>
      <c r="B715" s="172" t="s">
        <v>1794</v>
      </c>
      <c r="C715" s="172">
        <v>131372</v>
      </c>
      <c r="D715" s="175">
        <v>44174</v>
      </c>
      <c r="E715" s="176">
        <v>16.286200000000001</v>
      </c>
      <c r="F715" s="176">
        <v>0.2296</v>
      </c>
      <c r="G715" s="176">
        <v>0.63149999999999995</v>
      </c>
      <c r="H715" s="176">
        <v>0.87460000000000004</v>
      </c>
      <c r="I715" s="176">
        <v>1.4293</v>
      </c>
      <c r="J715" s="176">
        <v>2.7980999999999998</v>
      </c>
      <c r="K715" s="176">
        <v>7.0179</v>
      </c>
      <c r="L715" s="176">
        <v>12.2288</v>
      </c>
      <c r="M715" s="176">
        <v>13.3119</v>
      </c>
      <c r="N715" s="176">
        <v>9.7431000000000001</v>
      </c>
      <c r="O715" s="176">
        <v>7.3155000000000001</v>
      </c>
      <c r="P715" s="176">
        <v>8.5551999999999992</v>
      </c>
      <c r="Q715" s="176">
        <v>8.2373999999999992</v>
      </c>
      <c r="R715" s="176">
        <v>9.0022000000000002</v>
      </c>
      <c r="S715" s="118" t="s">
        <v>1874</v>
      </c>
    </row>
    <row r="716" spans="1:19" x14ac:dyDescent="0.3">
      <c r="A716" s="172" t="s">
        <v>1867</v>
      </c>
      <c r="B716" s="172" t="s">
        <v>1769</v>
      </c>
      <c r="C716" s="172">
        <v>131373</v>
      </c>
      <c r="D716" s="175">
        <v>44174</v>
      </c>
      <c r="E716" s="176">
        <v>17.0459</v>
      </c>
      <c r="F716" s="176">
        <v>0.2329</v>
      </c>
      <c r="G716" s="176">
        <v>0.64480000000000004</v>
      </c>
      <c r="H716" s="176">
        <v>0.89319999999999999</v>
      </c>
      <c r="I716" s="176">
        <v>1.4666999999999999</v>
      </c>
      <c r="J716" s="176">
        <v>2.8795000000000002</v>
      </c>
      <c r="K716" s="176">
        <v>7.2736999999999998</v>
      </c>
      <c r="L716" s="176">
        <v>12.766500000000001</v>
      </c>
      <c r="M716" s="176">
        <v>14.125500000000001</v>
      </c>
      <c r="N716" s="176">
        <v>10.7812</v>
      </c>
      <c r="O716" s="176">
        <v>8.1719000000000008</v>
      </c>
      <c r="P716" s="176">
        <v>9.3887</v>
      </c>
      <c r="Q716" s="176">
        <v>9.0411999999999999</v>
      </c>
      <c r="R716" s="176">
        <v>9.9559999999999995</v>
      </c>
      <c r="S716" s="118"/>
    </row>
    <row r="717" spans="1:19" x14ac:dyDescent="0.3">
      <c r="A717" s="172" t="s">
        <v>1867</v>
      </c>
      <c r="B717" s="172" t="s">
        <v>1770</v>
      </c>
      <c r="C717" s="172">
        <v>119802</v>
      </c>
      <c r="D717" s="175">
        <v>44174</v>
      </c>
      <c r="E717" s="176">
        <v>20.791</v>
      </c>
      <c r="F717" s="176">
        <v>0.26040000000000002</v>
      </c>
      <c r="G717" s="176">
        <v>0.5222</v>
      </c>
      <c r="H717" s="176">
        <v>0.94189999999999996</v>
      </c>
      <c r="I717" s="176">
        <v>2.4843000000000002</v>
      </c>
      <c r="J717" s="176">
        <v>4.4668999999999999</v>
      </c>
      <c r="K717" s="176">
        <v>9.9006000000000007</v>
      </c>
      <c r="L717" s="176">
        <v>19.7638</v>
      </c>
      <c r="M717" s="176">
        <v>15.096299999999999</v>
      </c>
      <c r="N717" s="176">
        <v>11.4679</v>
      </c>
      <c r="O717" s="176">
        <v>5.44</v>
      </c>
      <c r="P717" s="176">
        <v>7.3132000000000001</v>
      </c>
      <c r="Q717" s="176">
        <v>8.2486999999999995</v>
      </c>
      <c r="R717" s="176">
        <v>7.9748000000000001</v>
      </c>
      <c r="S717" s="118"/>
    </row>
    <row r="718" spans="1:19" x14ac:dyDescent="0.3">
      <c r="A718" s="172" t="s">
        <v>1867</v>
      </c>
      <c r="B718" s="172" t="s">
        <v>1795</v>
      </c>
      <c r="C718" s="172">
        <v>115887</v>
      </c>
      <c r="D718" s="175">
        <v>44174</v>
      </c>
      <c r="E718" s="176">
        <v>19.52</v>
      </c>
      <c r="F718" s="176">
        <v>0.26200000000000001</v>
      </c>
      <c r="G718" s="176">
        <v>0.51490000000000002</v>
      </c>
      <c r="H718" s="176">
        <v>0.92549999999999999</v>
      </c>
      <c r="I718" s="176">
        <v>2.4563999999999999</v>
      </c>
      <c r="J718" s="176">
        <v>4.3962000000000003</v>
      </c>
      <c r="K718" s="176">
        <v>9.6629000000000005</v>
      </c>
      <c r="L718" s="176">
        <v>19.228000000000002</v>
      </c>
      <c r="M718" s="176">
        <v>14.3058</v>
      </c>
      <c r="N718" s="176">
        <v>10.444699999999999</v>
      </c>
      <c r="O718" s="176">
        <v>4.5389999999999997</v>
      </c>
      <c r="P718" s="176">
        <v>6.4260000000000002</v>
      </c>
      <c r="Q718" s="176">
        <v>7.5831</v>
      </c>
      <c r="R718" s="176">
        <v>6.9595000000000002</v>
      </c>
      <c r="S718" s="118" t="s">
        <v>1875</v>
      </c>
    </row>
    <row r="719" spans="1:19" x14ac:dyDescent="0.3">
      <c r="A719" s="172" t="s">
        <v>1867</v>
      </c>
      <c r="B719" s="172" t="s">
        <v>1771</v>
      </c>
      <c r="C719" s="172">
        <v>140444</v>
      </c>
      <c r="D719" s="175">
        <v>44174</v>
      </c>
      <c r="E719" s="176">
        <v>14.100099999999999</v>
      </c>
      <c r="F719" s="176">
        <v>0.39589999999999997</v>
      </c>
      <c r="G719" s="176">
        <v>0.99709999999999999</v>
      </c>
      <c r="H719" s="176">
        <v>1.6429</v>
      </c>
      <c r="I719" s="176">
        <v>2.9001999999999999</v>
      </c>
      <c r="J719" s="176">
        <v>4.3547000000000002</v>
      </c>
      <c r="K719" s="176">
        <v>10.8011</v>
      </c>
      <c r="L719" s="176">
        <v>19.3447</v>
      </c>
      <c r="M719" s="176">
        <v>17.9619</v>
      </c>
      <c r="N719" s="176">
        <v>13.935600000000001</v>
      </c>
      <c r="O719" s="176">
        <v>7.4469000000000003</v>
      </c>
      <c r="P719" s="176"/>
      <c r="Q719" s="176">
        <v>9.3228000000000009</v>
      </c>
      <c r="R719" s="176">
        <v>12.242900000000001</v>
      </c>
      <c r="S719" s="118" t="s">
        <v>1875</v>
      </c>
    </row>
    <row r="720" spans="1:19" x14ac:dyDescent="0.3">
      <c r="A720" s="172" t="s">
        <v>1867</v>
      </c>
      <c r="B720" s="172" t="s">
        <v>1796</v>
      </c>
      <c r="C720" s="172">
        <v>140447</v>
      </c>
      <c r="D720" s="175">
        <v>44174</v>
      </c>
      <c r="E720" s="176">
        <v>13.085100000000001</v>
      </c>
      <c r="F720" s="176">
        <v>0.3921</v>
      </c>
      <c r="G720" s="176">
        <v>0.97540000000000004</v>
      </c>
      <c r="H720" s="176">
        <v>1.6129</v>
      </c>
      <c r="I720" s="176">
        <v>2.8388</v>
      </c>
      <c r="J720" s="176">
        <v>4.2206000000000001</v>
      </c>
      <c r="K720" s="176">
        <v>10.365</v>
      </c>
      <c r="L720" s="176">
        <v>18.370100000000001</v>
      </c>
      <c r="M720" s="176">
        <v>16.496300000000002</v>
      </c>
      <c r="N720" s="176">
        <v>12.116400000000001</v>
      </c>
      <c r="O720" s="176">
        <v>5.4930000000000003</v>
      </c>
      <c r="P720" s="176"/>
      <c r="Q720" s="176">
        <v>7.2244999999999999</v>
      </c>
      <c r="R720" s="176">
        <v>10.4245</v>
      </c>
      <c r="S720" s="118"/>
    </row>
    <row r="721" spans="1:19" x14ac:dyDescent="0.3">
      <c r="A721" s="172" t="s">
        <v>1867</v>
      </c>
      <c r="B721" s="172" t="s">
        <v>1772</v>
      </c>
      <c r="C721" s="172">
        <v>145693</v>
      </c>
      <c r="D721" s="175">
        <v>44174</v>
      </c>
      <c r="E721" s="176">
        <v>12.737</v>
      </c>
      <c r="F721" s="176">
        <v>0.37040000000000001</v>
      </c>
      <c r="G721" s="176">
        <v>0.90310000000000001</v>
      </c>
      <c r="H721" s="176">
        <v>1.3366</v>
      </c>
      <c r="I721" s="176">
        <v>2.3462999999999998</v>
      </c>
      <c r="J721" s="176">
        <v>3.6118000000000001</v>
      </c>
      <c r="K721" s="176">
        <v>9.6221999999999994</v>
      </c>
      <c r="L721" s="176">
        <v>19.093</v>
      </c>
      <c r="M721" s="176">
        <v>18.616099999999999</v>
      </c>
      <c r="N721" s="176">
        <v>14.376799999999999</v>
      </c>
      <c r="O721" s="176"/>
      <c r="P721" s="176"/>
      <c r="Q721" s="176">
        <v>12.990600000000001</v>
      </c>
      <c r="R721" s="176"/>
      <c r="S721" s="118"/>
    </row>
    <row r="722" spans="1:19" x14ac:dyDescent="0.3">
      <c r="A722" s="172" t="s">
        <v>1867</v>
      </c>
      <c r="B722" s="172" t="s">
        <v>1797</v>
      </c>
      <c r="C722" s="172">
        <v>145695</v>
      </c>
      <c r="D722" s="175">
        <v>44174</v>
      </c>
      <c r="E722" s="176">
        <v>12.456</v>
      </c>
      <c r="F722" s="176">
        <v>0.36259999999999998</v>
      </c>
      <c r="G722" s="176">
        <v>0.88280000000000003</v>
      </c>
      <c r="H722" s="176">
        <v>1.3177000000000001</v>
      </c>
      <c r="I722" s="176">
        <v>2.2995999999999999</v>
      </c>
      <c r="J722" s="176">
        <v>3.5238999999999998</v>
      </c>
      <c r="K722" s="176">
        <v>9.3399000000000001</v>
      </c>
      <c r="L722" s="176">
        <v>18.470600000000001</v>
      </c>
      <c r="M722" s="176">
        <v>17.753799999999998</v>
      </c>
      <c r="N722" s="176">
        <v>13.246700000000001</v>
      </c>
      <c r="O722" s="176"/>
      <c r="P722" s="176"/>
      <c r="Q722" s="176">
        <v>11.725199999999999</v>
      </c>
      <c r="R722" s="176"/>
      <c r="S722" s="118" t="s">
        <v>1887</v>
      </c>
    </row>
    <row r="723" spans="1:19" x14ac:dyDescent="0.3">
      <c r="A723" s="172" t="s">
        <v>1867</v>
      </c>
      <c r="B723" s="172" t="s">
        <v>1798</v>
      </c>
      <c r="C723" s="172">
        <v>134593</v>
      </c>
      <c r="D723" s="175">
        <v>44174</v>
      </c>
      <c r="E723" s="176">
        <v>10.9291</v>
      </c>
      <c r="F723" s="176">
        <v>0.31850000000000001</v>
      </c>
      <c r="G723" s="176">
        <v>0.79500000000000004</v>
      </c>
      <c r="H723" s="176">
        <v>1.7464999999999999</v>
      </c>
      <c r="I723" s="176">
        <v>2.9173</v>
      </c>
      <c r="J723" s="176">
        <v>4.2862999999999998</v>
      </c>
      <c r="K723" s="176">
        <v>7.8522999999999996</v>
      </c>
      <c r="L723" s="176">
        <v>11.934900000000001</v>
      </c>
      <c r="M723" s="176">
        <v>10.309200000000001</v>
      </c>
      <c r="N723" s="176">
        <v>-6.0452000000000004</v>
      </c>
      <c r="O723" s="176">
        <v>-4.4204999999999997</v>
      </c>
      <c r="P723" s="176">
        <v>1.6672</v>
      </c>
      <c r="Q723" s="176">
        <v>1.6183000000000001</v>
      </c>
      <c r="R723" s="176">
        <v>-5.9568000000000003</v>
      </c>
      <c r="S723" s="118" t="s">
        <v>1887</v>
      </c>
    </row>
    <row r="724" spans="1:19" x14ac:dyDescent="0.3">
      <c r="A724" s="172" t="s">
        <v>1867</v>
      </c>
      <c r="B724" s="172" t="s">
        <v>1773</v>
      </c>
      <c r="C724" s="172">
        <v>134594</v>
      </c>
      <c r="D724" s="175">
        <v>44174</v>
      </c>
      <c r="E724" s="176">
        <v>11.5572</v>
      </c>
      <c r="F724" s="176">
        <v>0.31940000000000002</v>
      </c>
      <c r="G724" s="176">
        <v>0.80510000000000004</v>
      </c>
      <c r="H724" s="176">
        <v>1.7609999999999999</v>
      </c>
      <c r="I724" s="176">
        <v>2.9485000000000001</v>
      </c>
      <c r="J724" s="176">
        <v>4.3558000000000003</v>
      </c>
      <c r="K724" s="176">
        <v>8.0698000000000008</v>
      </c>
      <c r="L724" s="176">
        <v>12.3902</v>
      </c>
      <c r="M724" s="176">
        <v>11.016999999999999</v>
      </c>
      <c r="N724" s="176">
        <v>-5.2478999999999996</v>
      </c>
      <c r="O724" s="176">
        <v>-3.5556000000000001</v>
      </c>
      <c r="P724" s="176">
        <v>2.7002999999999999</v>
      </c>
      <c r="Q724" s="176">
        <v>2.6495000000000002</v>
      </c>
      <c r="R724" s="176">
        <v>-5.1736000000000004</v>
      </c>
      <c r="S724" s="118"/>
    </row>
    <row r="725" spans="1:19" x14ac:dyDescent="0.3">
      <c r="A725" s="172" t="s">
        <v>1867</v>
      </c>
      <c r="B725" s="172" t="s">
        <v>1799</v>
      </c>
      <c r="C725" s="172">
        <v>147700</v>
      </c>
      <c r="D725" s="175">
        <v>44174</v>
      </c>
      <c r="E725" s="176">
        <v>0.28849999999999998</v>
      </c>
      <c r="F725" s="176">
        <v>0</v>
      </c>
      <c r="G725" s="176">
        <v>0</v>
      </c>
      <c r="H725" s="176">
        <v>0</v>
      </c>
      <c r="I725" s="176">
        <v>0</v>
      </c>
      <c r="J725" s="176">
        <v>0</v>
      </c>
      <c r="K725" s="176">
        <v>0</v>
      </c>
      <c r="L725" s="176">
        <v>0</v>
      </c>
      <c r="M725" s="176">
        <v>0</v>
      </c>
      <c r="N725" s="176">
        <v>0</v>
      </c>
      <c r="O725" s="176"/>
      <c r="P725" s="176"/>
      <c r="Q725" s="176">
        <v>0</v>
      </c>
      <c r="R725" s="176"/>
      <c r="S725" s="118"/>
    </row>
    <row r="726" spans="1:19" x14ac:dyDescent="0.3">
      <c r="A726" s="172" t="s">
        <v>1867</v>
      </c>
      <c r="B726" s="172" t="s">
        <v>1774</v>
      </c>
      <c r="C726" s="172">
        <v>147697</v>
      </c>
      <c r="D726" s="175">
        <v>44174</v>
      </c>
      <c r="E726" s="176">
        <v>0.30209999999999998</v>
      </c>
      <c r="F726" s="176">
        <v>0</v>
      </c>
      <c r="G726" s="176">
        <v>0</v>
      </c>
      <c r="H726" s="176">
        <v>0</v>
      </c>
      <c r="I726" s="176">
        <v>0</v>
      </c>
      <c r="J726" s="176">
        <v>0</v>
      </c>
      <c r="K726" s="176">
        <v>0</v>
      </c>
      <c r="L726" s="176">
        <v>0</v>
      </c>
      <c r="M726" s="176">
        <v>0</v>
      </c>
      <c r="N726" s="176">
        <v>0</v>
      </c>
      <c r="O726" s="176"/>
      <c r="P726" s="176"/>
      <c r="Q726" s="176">
        <v>0</v>
      </c>
      <c r="R726" s="176"/>
      <c r="S726" s="118"/>
    </row>
    <row r="727" spans="1:19" x14ac:dyDescent="0.3">
      <c r="A727" s="172" t="s">
        <v>1867</v>
      </c>
      <c r="B727" s="172" t="s">
        <v>1800</v>
      </c>
      <c r="C727" s="172">
        <v>148280</v>
      </c>
      <c r="D727" s="175"/>
      <c r="E727" s="176"/>
      <c r="F727" s="176"/>
      <c r="G727" s="176"/>
      <c r="H727" s="176"/>
      <c r="I727" s="176"/>
      <c r="J727" s="176"/>
      <c r="K727" s="176"/>
      <c r="L727" s="176"/>
      <c r="M727" s="176"/>
      <c r="N727" s="176"/>
      <c r="O727" s="176"/>
      <c r="P727" s="176"/>
      <c r="Q727" s="176"/>
      <c r="R727" s="176"/>
      <c r="S727" s="118"/>
    </row>
    <row r="728" spans="1:19" x14ac:dyDescent="0.3">
      <c r="A728" s="172" t="s">
        <v>1867</v>
      </c>
      <c r="B728" s="172" t="s">
        <v>1775</v>
      </c>
      <c r="C728" s="172">
        <v>148274</v>
      </c>
      <c r="D728" s="175"/>
      <c r="E728" s="176"/>
      <c r="F728" s="176"/>
      <c r="G728" s="176"/>
      <c r="H728" s="176"/>
      <c r="I728" s="176"/>
      <c r="J728" s="176"/>
      <c r="K728" s="176"/>
      <c r="L728" s="176"/>
      <c r="M728" s="176"/>
      <c r="N728" s="176"/>
      <c r="O728" s="176"/>
      <c r="P728" s="176"/>
      <c r="Q728" s="176"/>
      <c r="R728" s="176"/>
      <c r="S728" s="118"/>
    </row>
    <row r="729" spans="1:19" x14ac:dyDescent="0.3">
      <c r="A729" s="172" t="s">
        <v>1867</v>
      </c>
      <c r="B729" s="172" t="s">
        <v>1801</v>
      </c>
      <c r="C729" s="172">
        <v>138372</v>
      </c>
      <c r="D729" s="175">
        <v>44174</v>
      </c>
      <c r="E729" s="176">
        <v>34.680599999999998</v>
      </c>
      <c r="F729" s="176">
        <v>0.1583</v>
      </c>
      <c r="G729" s="176">
        <v>0.501</v>
      </c>
      <c r="H729" s="176">
        <v>0.87409999999999999</v>
      </c>
      <c r="I729" s="176">
        <v>1.6165</v>
      </c>
      <c r="J729" s="176">
        <v>2.5817000000000001</v>
      </c>
      <c r="K729" s="176">
        <v>6.5979999999999999</v>
      </c>
      <c r="L729" s="176">
        <v>11.8019</v>
      </c>
      <c r="M729" s="176">
        <v>8.8924000000000003</v>
      </c>
      <c r="N729" s="176">
        <v>3.9727000000000001</v>
      </c>
      <c r="O729" s="176">
        <v>5.7107000000000001</v>
      </c>
      <c r="P729" s="176">
        <v>6.6997</v>
      </c>
      <c r="Q729" s="176">
        <v>7.6573000000000002</v>
      </c>
      <c r="R729" s="176">
        <v>6.9278000000000004</v>
      </c>
      <c r="S729" s="118"/>
    </row>
    <row r="730" spans="1:19" x14ac:dyDescent="0.3">
      <c r="A730" s="172" t="s">
        <v>1867</v>
      </c>
      <c r="B730" s="172" t="s">
        <v>1776</v>
      </c>
      <c r="C730" s="172">
        <v>138376</v>
      </c>
      <c r="D730" s="175">
        <v>44174</v>
      </c>
      <c r="E730" s="176">
        <v>37.6676</v>
      </c>
      <c r="F730" s="176">
        <v>0.16189999999999999</v>
      </c>
      <c r="G730" s="176">
        <v>0.52039999999999997</v>
      </c>
      <c r="H730" s="176">
        <v>0.90139999999999998</v>
      </c>
      <c r="I730" s="176">
        <v>1.6718999999999999</v>
      </c>
      <c r="J730" s="176">
        <v>2.6941999999999999</v>
      </c>
      <c r="K730" s="176">
        <v>6.9397000000000002</v>
      </c>
      <c r="L730" s="176">
        <v>12.508800000000001</v>
      </c>
      <c r="M730" s="176">
        <v>9.8748000000000005</v>
      </c>
      <c r="N730" s="176">
        <v>5.1826999999999996</v>
      </c>
      <c r="O730" s="176">
        <v>6.8676000000000004</v>
      </c>
      <c r="P730" s="176">
        <v>7.8357000000000001</v>
      </c>
      <c r="Q730" s="176">
        <v>9.0690000000000008</v>
      </c>
      <c r="R730" s="176">
        <v>8.0668000000000006</v>
      </c>
      <c r="S730" s="118"/>
    </row>
    <row r="731" spans="1:19" x14ac:dyDescent="0.3">
      <c r="A731" s="172" t="s">
        <v>1867</v>
      </c>
      <c r="B731" s="172" t="s">
        <v>1802</v>
      </c>
      <c r="C731" s="172">
        <v>101498</v>
      </c>
      <c r="D731" s="175">
        <v>44174</v>
      </c>
      <c r="E731" s="176">
        <v>41.7821</v>
      </c>
      <c r="F731" s="176">
        <v>0.17599999999999999</v>
      </c>
      <c r="G731" s="176">
        <v>0.46839999999999998</v>
      </c>
      <c r="H731" s="176">
        <v>1.1798</v>
      </c>
      <c r="I731" s="176">
        <v>2.4807000000000001</v>
      </c>
      <c r="J731" s="176">
        <v>4.2007000000000003</v>
      </c>
      <c r="K731" s="176">
        <v>9.4480000000000004</v>
      </c>
      <c r="L731" s="176">
        <v>16.749600000000001</v>
      </c>
      <c r="M731" s="176">
        <v>17.641400000000001</v>
      </c>
      <c r="N731" s="176">
        <v>13.710699999999999</v>
      </c>
      <c r="O731" s="176">
        <v>6.6108000000000002</v>
      </c>
      <c r="P731" s="176">
        <v>8.0059000000000005</v>
      </c>
      <c r="Q731" s="176">
        <v>8.0078999999999994</v>
      </c>
      <c r="R731" s="176">
        <v>9.3739000000000008</v>
      </c>
      <c r="S731" s="118"/>
    </row>
    <row r="732" spans="1:19" x14ac:dyDescent="0.3">
      <c r="A732" s="172" t="s">
        <v>1867</v>
      </c>
      <c r="B732" s="172" t="s">
        <v>1777</v>
      </c>
      <c r="C732" s="172">
        <v>119472</v>
      </c>
      <c r="D732" s="175">
        <v>44174</v>
      </c>
      <c r="E732" s="176">
        <v>45.023600000000002</v>
      </c>
      <c r="F732" s="176">
        <v>0.17960000000000001</v>
      </c>
      <c r="G732" s="176">
        <v>0.4859</v>
      </c>
      <c r="H732" s="176">
        <v>1.2045999999999999</v>
      </c>
      <c r="I732" s="176">
        <v>2.5310000000000001</v>
      </c>
      <c r="J732" s="176">
        <v>4.3121</v>
      </c>
      <c r="K732" s="176">
        <v>9.8103999999999996</v>
      </c>
      <c r="L732" s="176">
        <v>17.469799999999999</v>
      </c>
      <c r="M732" s="176">
        <v>18.6752</v>
      </c>
      <c r="N732" s="176">
        <v>15.034000000000001</v>
      </c>
      <c r="O732" s="176">
        <v>7.9733999999999998</v>
      </c>
      <c r="P732" s="176">
        <v>9.1448</v>
      </c>
      <c r="Q732" s="176">
        <v>8.1298999999999992</v>
      </c>
      <c r="R732" s="176">
        <v>10.685600000000001</v>
      </c>
      <c r="S732" s="118" t="s">
        <v>1875</v>
      </c>
    </row>
    <row r="733" spans="1:19" x14ac:dyDescent="0.3">
      <c r="A733" s="172" t="s">
        <v>1867</v>
      </c>
      <c r="B733" s="172" t="s">
        <v>1778</v>
      </c>
      <c r="C733" s="172">
        <v>134643</v>
      </c>
      <c r="D733" s="175">
        <v>44174</v>
      </c>
      <c r="E733" s="176">
        <v>16.153500000000001</v>
      </c>
      <c r="F733" s="176">
        <v>0.34410000000000002</v>
      </c>
      <c r="G733" s="176">
        <v>0.67689999999999995</v>
      </c>
      <c r="H733" s="176">
        <v>1.4336</v>
      </c>
      <c r="I733" s="176">
        <v>2.6126999999999998</v>
      </c>
      <c r="J733" s="176">
        <v>4.7256</v>
      </c>
      <c r="K733" s="176">
        <v>9.7965999999999998</v>
      </c>
      <c r="L733" s="176">
        <v>17.849399999999999</v>
      </c>
      <c r="M733" s="176">
        <v>16.450199999999999</v>
      </c>
      <c r="N733" s="176">
        <v>11.899699999999999</v>
      </c>
      <c r="O733" s="176">
        <v>7.8555999999999999</v>
      </c>
      <c r="P733" s="176">
        <v>9.5366</v>
      </c>
      <c r="Q733" s="176">
        <v>9.0376999999999992</v>
      </c>
      <c r="R733" s="176">
        <v>10.835000000000001</v>
      </c>
      <c r="S733" s="118" t="s">
        <v>1875</v>
      </c>
    </row>
    <row r="734" spans="1:19" x14ac:dyDescent="0.3">
      <c r="A734" s="172" t="s">
        <v>1867</v>
      </c>
      <c r="B734" s="172" t="s">
        <v>1803</v>
      </c>
      <c r="C734" s="172">
        <v>134644</v>
      </c>
      <c r="D734" s="175">
        <v>44174</v>
      </c>
      <c r="E734" s="176">
        <v>15.0252</v>
      </c>
      <c r="F734" s="176">
        <v>0.34189999999999998</v>
      </c>
      <c r="G734" s="176">
        <v>0.6673</v>
      </c>
      <c r="H734" s="176">
        <v>1.4195</v>
      </c>
      <c r="I734" s="176">
        <v>2.5842000000000001</v>
      </c>
      <c r="J734" s="176">
        <v>4.6643999999999997</v>
      </c>
      <c r="K734" s="176">
        <v>9.6074000000000002</v>
      </c>
      <c r="L734" s="176">
        <v>17.445900000000002</v>
      </c>
      <c r="M734" s="176">
        <v>15.8583</v>
      </c>
      <c r="N734" s="176">
        <v>11.166</v>
      </c>
      <c r="O734" s="176">
        <v>6.7088999999999999</v>
      </c>
      <c r="P734" s="176">
        <v>8.1755999999999993</v>
      </c>
      <c r="Q734" s="176">
        <v>7.6223999999999998</v>
      </c>
      <c r="R734" s="176">
        <v>10.0848</v>
      </c>
      <c r="S734" s="118"/>
    </row>
    <row r="735" spans="1:19" x14ac:dyDescent="0.3">
      <c r="A735" s="172" t="s">
        <v>1867</v>
      </c>
      <c r="B735" s="172" t="s">
        <v>1779</v>
      </c>
      <c r="C735" s="172">
        <v>145478</v>
      </c>
      <c r="D735" s="175">
        <v>44174</v>
      </c>
      <c r="E735" s="176">
        <v>11.838100000000001</v>
      </c>
      <c r="F735" s="176">
        <v>0.30759999999999998</v>
      </c>
      <c r="G735" s="176">
        <v>0.85709999999999997</v>
      </c>
      <c r="H735" s="176">
        <v>1.1484000000000001</v>
      </c>
      <c r="I735" s="176">
        <v>1.7910999999999999</v>
      </c>
      <c r="J735" s="176">
        <v>2.5840999999999998</v>
      </c>
      <c r="K735" s="176">
        <v>6.9202000000000004</v>
      </c>
      <c r="L735" s="176">
        <v>12.3682</v>
      </c>
      <c r="M735" s="176">
        <v>12.1425</v>
      </c>
      <c r="N735" s="176">
        <v>8.4521999999999995</v>
      </c>
      <c r="O735" s="176"/>
      <c r="P735" s="176"/>
      <c r="Q735" s="176">
        <v>8.7654999999999994</v>
      </c>
      <c r="R735" s="176">
        <v>8.7654999999999994</v>
      </c>
      <c r="S735" s="118"/>
    </row>
    <row r="736" spans="1:19" x14ac:dyDescent="0.3">
      <c r="A736" s="172" t="s">
        <v>1867</v>
      </c>
      <c r="B736" s="172" t="s">
        <v>1804</v>
      </c>
      <c r="C736" s="172">
        <v>145475</v>
      </c>
      <c r="D736" s="175">
        <v>44174</v>
      </c>
      <c r="E736" s="176">
        <v>11.4262</v>
      </c>
      <c r="F736" s="176">
        <v>0.3029</v>
      </c>
      <c r="G736" s="176">
        <v>0.8357</v>
      </c>
      <c r="H736" s="176">
        <v>1.1176999999999999</v>
      </c>
      <c r="I736" s="176">
        <v>1.7299</v>
      </c>
      <c r="J736" s="176">
        <v>2.4531999999999998</v>
      </c>
      <c r="K736" s="176">
        <v>6.5052000000000003</v>
      </c>
      <c r="L736" s="176">
        <v>11.488200000000001</v>
      </c>
      <c r="M736" s="176">
        <v>10.869400000000001</v>
      </c>
      <c r="N736" s="176">
        <v>6.6494</v>
      </c>
      <c r="O736" s="176"/>
      <c r="P736" s="176"/>
      <c r="Q736" s="176">
        <v>6.8642000000000003</v>
      </c>
      <c r="R736" s="176">
        <v>6.8642000000000003</v>
      </c>
      <c r="S736" s="118"/>
    </row>
    <row r="737" spans="1:19" x14ac:dyDescent="0.3">
      <c r="A737" s="172" t="s">
        <v>1867</v>
      </c>
      <c r="B737" s="172" t="s">
        <v>1780</v>
      </c>
      <c r="C737" s="172">
        <v>119960</v>
      </c>
      <c r="D737" s="175">
        <v>44174</v>
      </c>
      <c r="E737" s="176">
        <v>39.698099999999997</v>
      </c>
      <c r="F737" s="176">
        <v>0.29530000000000001</v>
      </c>
      <c r="G737" s="176">
        <v>0.77370000000000005</v>
      </c>
      <c r="H737" s="176">
        <v>1.1642999999999999</v>
      </c>
      <c r="I737" s="176">
        <v>1.9986999999999999</v>
      </c>
      <c r="J737" s="176">
        <v>2.8254000000000001</v>
      </c>
      <c r="K737" s="176">
        <v>7.5159000000000002</v>
      </c>
      <c r="L737" s="176">
        <v>13.301399999999999</v>
      </c>
      <c r="M737" s="176">
        <v>12.424200000000001</v>
      </c>
      <c r="N737" s="176">
        <v>9.6913999999999998</v>
      </c>
      <c r="O737" s="176">
        <v>6.9104000000000001</v>
      </c>
      <c r="P737" s="176">
        <v>7.9562999999999997</v>
      </c>
      <c r="Q737" s="176">
        <v>7.9676999999999998</v>
      </c>
      <c r="R737" s="176">
        <v>9.2243999999999993</v>
      </c>
      <c r="S737" s="118"/>
    </row>
    <row r="738" spans="1:19" x14ac:dyDescent="0.3">
      <c r="A738" s="172" t="s">
        <v>1867</v>
      </c>
      <c r="B738" s="172" t="s">
        <v>1805</v>
      </c>
      <c r="C738" s="172">
        <v>101906</v>
      </c>
      <c r="D738" s="175">
        <v>44174</v>
      </c>
      <c r="E738" s="176">
        <v>48.369374012003099</v>
      </c>
      <c r="F738" s="176">
        <v>0.29210000000000003</v>
      </c>
      <c r="G738" s="176">
        <v>0.75800000000000001</v>
      </c>
      <c r="H738" s="176">
        <v>1.1423000000000001</v>
      </c>
      <c r="I738" s="176">
        <v>1.9532</v>
      </c>
      <c r="J738" s="176">
        <v>2.7271000000000001</v>
      </c>
      <c r="K738" s="176">
        <v>7.2138</v>
      </c>
      <c r="L738" s="176">
        <v>12.6631</v>
      </c>
      <c r="M738" s="176">
        <v>11.4849</v>
      </c>
      <c r="N738" s="176">
        <v>8.4885000000000002</v>
      </c>
      <c r="O738" s="176">
        <v>5.7854999999999999</v>
      </c>
      <c r="P738" s="176">
        <v>6.8139000000000003</v>
      </c>
      <c r="Q738" s="176">
        <v>7.6920999999999999</v>
      </c>
      <c r="R738" s="176">
        <v>8.0593000000000004</v>
      </c>
      <c r="S738" s="118"/>
    </row>
    <row r="739" spans="1:19" x14ac:dyDescent="0.3">
      <c r="A739" s="172" t="s">
        <v>1867</v>
      </c>
      <c r="B739" s="172" t="s">
        <v>1781</v>
      </c>
      <c r="C739" s="172">
        <v>144312</v>
      </c>
      <c r="D739" s="175">
        <v>44174</v>
      </c>
      <c r="E739" s="176">
        <v>12.24</v>
      </c>
      <c r="F739" s="176">
        <v>0.32790000000000002</v>
      </c>
      <c r="G739" s="176">
        <v>0.74070000000000003</v>
      </c>
      <c r="H739" s="176">
        <v>0.99009999999999998</v>
      </c>
      <c r="I739" s="176">
        <v>1.7456</v>
      </c>
      <c r="J739" s="176">
        <v>2.6846000000000001</v>
      </c>
      <c r="K739" s="176">
        <v>7.0865999999999998</v>
      </c>
      <c r="L739" s="176">
        <v>13.019399999999999</v>
      </c>
      <c r="M739" s="176">
        <v>14.6067</v>
      </c>
      <c r="N739" s="176">
        <v>10.9701</v>
      </c>
      <c r="O739" s="176"/>
      <c r="P739" s="176"/>
      <c r="Q739" s="176">
        <v>9.0340000000000007</v>
      </c>
      <c r="R739" s="176">
        <v>9.7719000000000005</v>
      </c>
      <c r="S739" s="118"/>
    </row>
    <row r="740" spans="1:19" x14ac:dyDescent="0.3">
      <c r="A740" s="172" t="s">
        <v>1867</v>
      </c>
      <c r="B740" s="172" t="s">
        <v>1806</v>
      </c>
      <c r="C740" s="172">
        <v>144310</v>
      </c>
      <c r="D740" s="175">
        <v>44174</v>
      </c>
      <c r="E740" s="176">
        <v>12.06</v>
      </c>
      <c r="F740" s="176">
        <v>0.33279999999999998</v>
      </c>
      <c r="G740" s="176">
        <v>0.66779999999999995</v>
      </c>
      <c r="H740" s="176">
        <v>0.92049999999999998</v>
      </c>
      <c r="I740" s="176">
        <v>1.6862999999999999</v>
      </c>
      <c r="J740" s="176">
        <v>2.5510000000000002</v>
      </c>
      <c r="K740" s="176">
        <v>6.8201999999999998</v>
      </c>
      <c r="L740" s="176">
        <v>12.7103</v>
      </c>
      <c r="M740" s="176">
        <v>14.096500000000001</v>
      </c>
      <c r="N740" s="176">
        <v>10.4396</v>
      </c>
      <c r="O740" s="176"/>
      <c r="P740" s="176"/>
      <c r="Q740" s="176">
        <v>8.3449000000000009</v>
      </c>
      <c r="R740" s="176">
        <v>9.1257999999999999</v>
      </c>
      <c r="S740" s="118"/>
    </row>
    <row r="741" spans="1:19" x14ac:dyDescent="0.3">
      <c r="A741" s="172" t="s">
        <v>1867</v>
      </c>
      <c r="B741" s="172" t="s">
        <v>1782</v>
      </c>
      <c r="C741" s="172">
        <v>144490</v>
      </c>
      <c r="D741" s="175">
        <v>44174</v>
      </c>
      <c r="E741" s="176">
        <v>11.585800000000001</v>
      </c>
      <c r="F741" s="176">
        <v>0.26219999999999999</v>
      </c>
      <c r="G741" s="176">
        <v>0.69269999999999998</v>
      </c>
      <c r="H741" s="176">
        <v>1.3915</v>
      </c>
      <c r="I741" s="176">
        <v>2.5247000000000002</v>
      </c>
      <c r="J741" s="176">
        <v>4.3803000000000001</v>
      </c>
      <c r="K741" s="176">
        <v>8.7949999999999999</v>
      </c>
      <c r="L741" s="176">
        <v>13.975099999999999</v>
      </c>
      <c r="M741" s="176">
        <v>15.2334</v>
      </c>
      <c r="N741" s="176">
        <v>10.5199</v>
      </c>
      <c r="O741" s="176"/>
      <c r="P741" s="176"/>
      <c r="Q741" s="176">
        <v>6.6704999999999997</v>
      </c>
      <c r="R741" s="176">
        <v>8.0779999999999994</v>
      </c>
      <c r="S741" s="118"/>
    </row>
    <row r="742" spans="1:19" x14ac:dyDescent="0.3">
      <c r="A742" s="172" t="s">
        <v>1867</v>
      </c>
      <c r="B742" s="172" t="s">
        <v>1807</v>
      </c>
      <c r="C742" s="172">
        <v>144484</v>
      </c>
      <c r="D742" s="175">
        <v>44174</v>
      </c>
      <c r="E742" s="176">
        <v>11.333299999999999</v>
      </c>
      <c r="F742" s="176">
        <v>0.2601</v>
      </c>
      <c r="G742" s="176">
        <v>0.68140000000000001</v>
      </c>
      <c r="H742" s="176">
        <v>1.3748</v>
      </c>
      <c r="I742" s="176">
        <v>2.4914999999999998</v>
      </c>
      <c r="J742" s="176">
        <v>4.3091999999999997</v>
      </c>
      <c r="K742" s="176">
        <v>8.5638000000000005</v>
      </c>
      <c r="L742" s="176">
        <v>13.4998</v>
      </c>
      <c r="M742" s="176">
        <v>14.5275</v>
      </c>
      <c r="N742" s="176">
        <v>9.6477000000000004</v>
      </c>
      <c r="O742" s="176"/>
      <c r="P742" s="176"/>
      <c r="Q742" s="176">
        <v>5.6443000000000003</v>
      </c>
      <c r="R742" s="176">
        <v>7.1010999999999997</v>
      </c>
      <c r="S742" s="118" t="s">
        <v>1880</v>
      </c>
    </row>
    <row r="743" spans="1:19" x14ac:dyDescent="0.3">
      <c r="A743" s="177" t="s">
        <v>27</v>
      </c>
      <c r="B743" s="172"/>
      <c r="C743" s="172"/>
      <c r="D743" s="172"/>
      <c r="E743" s="172"/>
      <c r="F743" s="178">
        <v>0.25581666666666664</v>
      </c>
      <c r="G743" s="178">
        <v>0.64291874999999998</v>
      </c>
      <c r="H743" s="178">
        <v>1.0927520833333333</v>
      </c>
      <c r="I743" s="178">
        <v>2.0737020833333331</v>
      </c>
      <c r="J743" s="178">
        <v>3.4591916666666669</v>
      </c>
      <c r="K743" s="178">
        <v>7.7373229166666668</v>
      </c>
      <c r="L743" s="178">
        <v>13.626364583333332</v>
      </c>
      <c r="M743" s="178">
        <v>12.633172916666668</v>
      </c>
      <c r="N743" s="178">
        <v>9.0391645833333332</v>
      </c>
      <c r="O743" s="178">
        <v>5.9120281250000009</v>
      </c>
      <c r="P743" s="178">
        <v>7.7019071428571424</v>
      </c>
      <c r="Q743" s="178">
        <v>7.6527562500000004</v>
      </c>
      <c r="R743" s="178">
        <v>8.101504999999996</v>
      </c>
      <c r="S743" s="118" t="s">
        <v>1880</v>
      </c>
    </row>
    <row r="744" spans="1:19" x14ac:dyDescent="0.3">
      <c r="A744" s="177" t="s">
        <v>408</v>
      </c>
      <c r="B744" s="172"/>
      <c r="C744" s="172"/>
      <c r="D744" s="172"/>
      <c r="E744" s="172"/>
      <c r="F744" s="178">
        <v>0.27715000000000001</v>
      </c>
      <c r="G744" s="178">
        <v>0.67714999999999992</v>
      </c>
      <c r="H744" s="178">
        <v>1.1214499999999998</v>
      </c>
      <c r="I744" s="178">
        <v>2.1619999999999999</v>
      </c>
      <c r="J744" s="178">
        <v>3.6426500000000002</v>
      </c>
      <c r="K744" s="178">
        <v>8.0972500000000007</v>
      </c>
      <c r="L744" s="178">
        <v>13.400600000000001</v>
      </c>
      <c r="M744" s="178">
        <v>13.125</v>
      </c>
      <c r="N744" s="178">
        <v>10.1813</v>
      </c>
      <c r="O744" s="178">
        <v>6.4345999999999997</v>
      </c>
      <c r="P744" s="178">
        <v>8.179549999999999</v>
      </c>
      <c r="Q744" s="178">
        <v>7.9878</v>
      </c>
      <c r="R744" s="178">
        <v>8.7509499999999996</v>
      </c>
      <c r="S744" s="118"/>
    </row>
    <row r="745" spans="1:19" x14ac:dyDescent="0.3">
      <c r="A745" s="121"/>
      <c r="B745" s="121"/>
      <c r="C745" s="121"/>
      <c r="D745" s="122"/>
      <c r="E745" s="123"/>
      <c r="F745" s="123"/>
      <c r="G745" s="123"/>
      <c r="H745" s="123"/>
      <c r="I745" s="123"/>
      <c r="J745" s="123"/>
      <c r="K745" s="123"/>
      <c r="L745" s="123"/>
      <c r="M745" s="123"/>
      <c r="N745" s="123"/>
      <c r="O745" s="123"/>
      <c r="P745" s="123"/>
      <c r="Q745" s="123"/>
      <c r="R745" s="123"/>
      <c r="S745" s="118"/>
    </row>
    <row r="746" spans="1:19" x14ac:dyDescent="0.3">
      <c r="A746" s="174" t="s">
        <v>817</v>
      </c>
      <c r="B746" s="174"/>
      <c r="C746" s="174"/>
      <c r="D746" s="174"/>
      <c r="E746" s="174"/>
      <c r="F746" s="174"/>
      <c r="G746" s="174"/>
      <c r="H746" s="174"/>
      <c r="I746" s="174"/>
      <c r="J746" s="174"/>
      <c r="K746" s="174"/>
      <c r="L746" s="174"/>
      <c r="M746" s="174"/>
      <c r="N746" s="174"/>
      <c r="O746" s="174"/>
      <c r="P746" s="174"/>
      <c r="Q746" s="174"/>
      <c r="R746" s="174"/>
      <c r="S746" s="118"/>
    </row>
    <row r="747" spans="1:19" x14ac:dyDescent="0.3">
      <c r="A747" s="172" t="s">
        <v>818</v>
      </c>
      <c r="B747" s="172" t="s">
        <v>819</v>
      </c>
      <c r="C747" s="172">
        <v>122644</v>
      </c>
      <c r="D747" s="175">
        <v>44174</v>
      </c>
      <c r="E747" s="176">
        <v>264.22820000000002</v>
      </c>
      <c r="F747" s="176">
        <v>3.2465000000000002</v>
      </c>
      <c r="G747" s="176">
        <v>5.2142999999999997</v>
      </c>
      <c r="H747" s="176">
        <v>5.9012000000000002</v>
      </c>
      <c r="I747" s="176">
        <v>3.5045000000000002</v>
      </c>
      <c r="J747" s="176">
        <v>6.6702000000000004</v>
      </c>
      <c r="K747" s="176">
        <v>7.4286000000000003</v>
      </c>
      <c r="L747" s="176">
        <v>8.6433999999999997</v>
      </c>
      <c r="M747" s="176">
        <v>9.0503</v>
      </c>
      <c r="N747" s="176">
        <v>8.6623999999999999</v>
      </c>
      <c r="O747" s="176">
        <v>8.1835000000000004</v>
      </c>
      <c r="P747" s="176">
        <v>8.2608999999999995</v>
      </c>
      <c r="Q747" s="176">
        <v>8.6435999999999993</v>
      </c>
      <c r="R747" s="176">
        <v>8.7315000000000005</v>
      </c>
      <c r="S747" s="118"/>
    </row>
    <row r="748" spans="1:19" x14ac:dyDescent="0.3">
      <c r="A748" s="172" t="s">
        <v>818</v>
      </c>
      <c r="B748" s="172" t="s">
        <v>820</v>
      </c>
      <c r="C748" s="172">
        <v>122646</v>
      </c>
      <c r="D748" s="175">
        <v>44174</v>
      </c>
      <c r="E748" s="176">
        <v>268.93819999999999</v>
      </c>
      <c r="F748" s="176">
        <v>3.4203999999999999</v>
      </c>
      <c r="G748" s="176">
        <v>5.3838999999999997</v>
      </c>
      <c r="H748" s="176">
        <v>6.0717999999999996</v>
      </c>
      <c r="I748" s="176">
        <v>3.6753999999999998</v>
      </c>
      <c r="J748" s="176">
        <v>6.8414000000000001</v>
      </c>
      <c r="K748" s="176">
        <v>7.6028000000000002</v>
      </c>
      <c r="L748" s="176">
        <v>8.8232999999999997</v>
      </c>
      <c r="M748" s="176">
        <v>9.2433999999999994</v>
      </c>
      <c r="N748" s="176">
        <v>8.8693000000000008</v>
      </c>
      <c r="O748" s="176">
        <v>8.4220000000000006</v>
      </c>
      <c r="P748" s="176">
        <v>8.5082000000000004</v>
      </c>
      <c r="Q748" s="176">
        <v>8.9107000000000003</v>
      </c>
      <c r="R748" s="176">
        <v>8.9573</v>
      </c>
      <c r="S748" s="118"/>
    </row>
    <row r="749" spans="1:19" x14ac:dyDescent="0.3">
      <c r="A749" s="172" t="s">
        <v>818</v>
      </c>
      <c r="B749" s="172" t="s">
        <v>821</v>
      </c>
      <c r="C749" s="172">
        <v>101048</v>
      </c>
      <c r="D749" s="175">
        <v>44174</v>
      </c>
      <c r="E749" s="176">
        <v>31.0565</v>
      </c>
      <c r="F749" s="176">
        <v>14.343999999999999</v>
      </c>
      <c r="G749" s="176">
        <v>2.1396000000000002</v>
      </c>
      <c r="H749" s="176">
        <v>6.3205999999999998</v>
      </c>
      <c r="I749" s="176">
        <v>2.2433999999999998</v>
      </c>
      <c r="J749" s="176">
        <v>4.7786</v>
      </c>
      <c r="K749" s="176">
        <v>6.1607000000000003</v>
      </c>
      <c r="L749" s="176">
        <v>6.5674000000000001</v>
      </c>
      <c r="M749" s="176">
        <v>5.2625000000000002</v>
      </c>
      <c r="N749" s="176">
        <v>5.9218999999999999</v>
      </c>
      <c r="O749" s="176">
        <v>6.6795999999999998</v>
      </c>
      <c r="P749" s="176">
        <v>6.4641000000000002</v>
      </c>
      <c r="Q749" s="176">
        <v>5.9385000000000003</v>
      </c>
      <c r="R749" s="176">
        <v>6.7023000000000001</v>
      </c>
      <c r="S749" s="120"/>
    </row>
    <row r="750" spans="1:19" x14ac:dyDescent="0.3">
      <c r="A750" s="172" t="s">
        <v>818</v>
      </c>
      <c r="B750" s="172" t="s">
        <v>822</v>
      </c>
      <c r="C750" s="172">
        <v>118508</v>
      </c>
      <c r="D750" s="175">
        <v>44174</v>
      </c>
      <c r="E750" s="176">
        <v>32.837400000000002</v>
      </c>
      <c r="F750" s="176">
        <v>14.900700000000001</v>
      </c>
      <c r="G750" s="176">
        <v>2.7799</v>
      </c>
      <c r="H750" s="176">
        <v>6.9484000000000004</v>
      </c>
      <c r="I750" s="176">
        <v>2.8852000000000002</v>
      </c>
      <c r="J750" s="176">
        <v>5.4410999999999996</v>
      </c>
      <c r="K750" s="176">
        <v>6.8666</v>
      </c>
      <c r="L750" s="176">
        <v>7.3403999999999998</v>
      </c>
      <c r="M750" s="176">
        <v>6.0754000000000001</v>
      </c>
      <c r="N750" s="176">
        <v>6.6779999999999999</v>
      </c>
      <c r="O750" s="176">
        <v>7.3086000000000002</v>
      </c>
      <c r="P750" s="176">
        <v>7.1181000000000001</v>
      </c>
      <c r="Q750" s="176">
        <v>7.2870999999999997</v>
      </c>
      <c r="R750" s="176">
        <v>7.3590999999999998</v>
      </c>
      <c r="S750" s="118" t="s">
        <v>1876</v>
      </c>
    </row>
    <row r="751" spans="1:19" x14ac:dyDescent="0.3">
      <c r="A751" s="172" t="s">
        <v>818</v>
      </c>
      <c r="B751" s="172" t="s">
        <v>823</v>
      </c>
      <c r="C751" s="172">
        <v>106841</v>
      </c>
      <c r="D751" s="175">
        <v>44174</v>
      </c>
      <c r="E751" s="176">
        <v>37.549999999999997</v>
      </c>
      <c r="F751" s="176">
        <v>5.3470000000000004</v>
      </c>
      <c r="G751" s="176">
        <v>6.09</v>
      </c>
      <c r="H751" s="176">
        <v>8.6934000000000005</v>
      </c>
      <c r="I751" s="176">
        <v>7.5621</v>
      </c>
      <c r="J751" s="176">
        <v>8.8773999999999997</v>
      </c>
      <c r="K751" s="176">
        <v>9.1633999999999993</v>
      </c>
      <c r="L751" s="176">
        <v>9.8574000000000002</v>
      </c>
      <c r="M751" s="176">
        <v>9.6697000000000006</v>
      </c>
      <c r="N751" s="176">
        <v>9.1632999999999996</v>
      </c>
      <c r="O751" s="176">
        <v>8.1830999999999996</v>
      </c>
      <c r="P751" s="176">
        <v>8.1423000000000005</v>
      </c>
      <c r="Q751" s="176">
        <v>8.2927</v>
      </c>
      <c r="R751" s="176">
        <v>8.9077999999999999</v>
      </c>
      <c r="S751" s="118" t="s">
        <v>1876</v>
      </c>
    </row>
    <row r="752" spans="1:19" x14ac:dyDescent="0.3">
      <c r="A752" s="172" t="s">
        <v>818</v>
      </c>
      <c r="B752" s="172" t="s">
        <v>824</v>
      </c>
      <c r="C752" s="172">
        <v>118961</v>
      </c>
      <c r="D752" s="175">
        <v>44174</v>
      </c>
      <c r="E752" s="176">
        <v>37.896299999999997</v>
      </c>
      <c r="F752" s="176">
        <v>5.5872000000000002</v>
      </c>
      <c r="G752" s="176">
        <v>6.3238000000000003</v>
      </c>
      <c r="H752" s="176">
        <v>8.9451000000000001</v>
      </c>
      <c r="I752" s="176">
        <v>7.8179999999999996</v>
      </c>
      <c r="J752" s="176">
        <v>9.1280000000000001</v>
      </c>
      <c r="K752" s="176">
        <v>9.4200999999999997</v>
      </c>
      <c r="L752" s="176">
        <v>10.1168</v>
      </c>
      <c r="M752" s="176">
        <v>9.8998000000000008</v>
      </c>
      <c r="N752" s="176">
        <v>9.3797999999999995</v>
      </c>
      <c r="O752" s="176">
        <v>8.3657000000000004</v>
      </c>
      <c r="P752" s="176">
        <v>8.3007000000000009</v>
      </c>
      <c r="Q752" s="176">
        <v>8.6344999999999992</v>
      </c>
      <c r="R752" s="176">
        <v>9.0973000000000006</v>
      </c>
      <c r="S752" s="118" t="s">
        <v>1876</v>
      </c>
    </row>
    <row r="753" spans="1:19" x14ac:dyDescent="0.3">
      <c r="A753" s="172" t="s">
        <v>818</v>
      </c>
      <c r="B753" s="172" t="s">
        <v>825</v>
      </c>
      <c r="C753" s="172">
        <v>101802</v>
      </c>
      <c r="D753" s="175">
        <v>44174</v>
      </c>
      <c r="E753" s="176">
        <v>321.983</v>
      </c>
      <c r="F753" s="176">
        <v>20.484300000000001</v>
      </c>
      <c r="G753" s="176">
        <v>9.6892999999999994</v>
      </c>
      <c r="H753" s="176">
        <v>15.607699999999999</v>
      </c>
      <c r="I753" s="176">
        <v>10.728999999999999</v>
      </c>
      <c r="J753" s="176">
        <v>11.042</v>
      </c>
      <c r="K753" s="176">
        <v>9.6555</v>
      </c>
      <c r="L753" s="176">
        <v>11.0662</v>
      </c>
      <c r="M753" s="176">
        <v>9.7850000000000001</v>
      </c>
      <c r="N753" s="176">
        <v>9.3745999999999992</v>
      </c>
      <c r="O753" s="176">
        <v>7.9855999999999998</v>
      </c>
      <c r="P753" s="176">
        <v>7.9886999999999997</v>
      </c>
      <c r="Q753" s="176">
        <v>8.0676000000000005</v>
      </c>
      <c r="R753" s="176">
        <v>8.9443999999999999</v>
      </c>
      <c r="S753" s="118" t="s">
        <v>1876</v>
      </c>
    </row>
    <row r="754" spans="1:19" x14ac:dyDescent="0.3">
      <c r="A754" s="172" t="s">
        <v>818</v>
      </c>
      <c r="B754" s="172" t="s">
        <v>826</v>
      </c>
      <c r="C754" s="172">
        <v>120425</v>
      </c>
      <c r="D754" s="175">
        <v>44174</v>
      </c>
      <c r="E754" s="176">
        <v>341.02379999999999</v>
      </c>
      <c r="F754" s="176">
        <v>21.2151</v>
      </c>
      <c r="G754" s="176">
        <v>10.411799999999999</v>
      </c>
      <c r="H754" s="176">
        <v>16.330300000000001</v>
      </c>
      <c r="I754" s="176">
        <v>11.4519</v>
      </c>
      <c r="J754" s="176">
        <v>11.7684</v>
      </c>
      <c r="K754" s="176">
        <v>10.3934</v>
      </c>
      <c r="L754" s="176">
        <v>11.827400000000001</v>
      </c>
      <c r="M754" s="176">
        <v>10.5631</v>
      </c>
      <c r="N754" s="176">
        <v>10.1723</v>
      </c>
      <c r="O754" s="176">
        <v>8.7978000000000005</v>
      </c>
      <c r="P754" s="176">
        <v>8.8500999999999994</v>
      </c>
      <c r="Q754" s="176">
        <v>9.1128999999999998</v>
      </c>
      <c r="R754" s="176">
        <v>9.766</v>
      </c>
      <c r="S754" s="118" t="s">
        <v>1876</v>
      </c>
    </row>
    <row r="755" spans="1:19" x14ac:dyDescent="0.3">
      <c r="A755" s="172" t="s">
        <v>818</v>
      </c>
      <c r="B755" s="172" t="s">
        <v>827</v>
      </c>
      <c r="C755" s="172">
        <v>147269</v>
      </c>
      <c r="D755" s="175">
        <v>44174</v>
      </c>
      <c r="E755" s="176">
        <v>1158.9135000000001</v>
      </c>
      <c r="F755" s="176">
        <v>-25.405100000000001</v>
      </c>
      <c r="G755" s="176">
        <v>0.41389999999999999</v>
      </c>
      <c r="H755" s="176">
        <v>7.2972000000000001</v>
      </c>
      <c r="I755" s="176">
        <v>4.6894999999999998</v>
      </c>
      <c r="J755" s="176">
        <v>11.8026</v>
      </c>
      <c r="K755" s="176">
        <v>11.7521</v>
      </c>
      <c r="L755" s="176">
        <v>13.788399999999999</v>
      </c>
      <c r="M755" s="176">
        <v>12.4335</v>
      </c>
      <c r="N755" s="176">
        <v>11.7936</v>
      </c>
      <c r="O755" s="176"/>
      <c r="P755" s="176"/>
      <c r="Q755" s="176">
        <v>9.8141999999999996</v>
      </c>
      <c r="R755" s="176"/>
      <c r="S755" s="118" t="s">
        <v>1876</v>
      </c>
    </row>
    <row r="756" spans="1:19" x14ac:dyDescent="0.3">
      <c r="A756" s="172" t="s">
        <v>818</v>
      </c>
      <c r="B756" s="172" t="s">
        <v>828</v>
      </c>
      <c r="C756" s="172">
        <v>147266</v>
      </c>
      <c r="D756" s="175">
        <v>44174</v>
      </c>
      <c r="E756" s="176">
        <v>1153.1097</v>
      </c>
      <c r="F756" s="176">
        <v>-25.8047</v>
      </c>
      <c r="G756" s="176">
        <v>1.3899999999999999E-2</v>
      </c>
      <c r="H756" s="176">
        <v>6.8964999999999996</v>
      </c>
      <c r="I756" s="176">
        <v>4.2877000000000001</v>
      </c>
      <c r="J756" s="176">
        <v>11.398199999999999</v>
      </c>
      <c r="K756" s="176">
        <v>11.3407</v>
      </c>
      <c r="L756" s="176">
        <v>13.3606</v>
      </c>
      <c r="M756" s="176">
        <v>11.995100000000001</v>
      </c>
      <c r="N756" s="176">
        <v>11.368600000000001</v>
      </c>
      <c r="O756" s="176"/>
      <c r="P756" s="176"/>
      <c r="Q756" s="176">
        <v>9.4648000000000003</v>
      </c>
      <c r="R756" s="176"/>
      <c r="S756" s="118"/>
    </row>
    <row r="757" spans="1:19" x14ac:dyDescent="0.3">
      <c r="A757" s="172" t="s">
        <v>818</v>
      </c>
      <c r="B757" s="172" t="s">
        <v>829</v>
      </c>
      <c r="C757" s="172">
        <v>102673</v>
      </c>
      <c r="D757" s="175">
        <v>44174</v>
      </c>
      <c r="E757" s="176">
        <v>34.474800000000002</v>
      </c>
      <c r="F757" s="176">
        <v>4.3414000000000001</v>
      </c>
      <c r="G757" s="176">
        <v>3.0716999999999999</v>
      </c>
      <c r="H757" s="176">
        <v>8.7872000000000003</v>
      </c>
      <c r="I757" s="176">
        <v>1.786</v>
      </c>
      <c r="J757" s="176">
        <v>9.4175000000000004</v>
      </c>
      <c r="K757" s="176">
        <v>10.7653</v>
      </c>
      <c r="L757" s="176">
        <v>11.1822</v>
      </c>
      <c r="M757" s="176">
        <v>11.2692</v>
      </c>
      <c r="N757" s="176">
        <v>11.2905</v>
      </c>
      <c r="O757" s="176">
        <v>8.4396000000000004</v>
      </c>
      <c r="P757" s="176">
        <v>8.1988000000000003</v>
      </c>
      <c r="Q757" s="176">
        <v>7.8989000000000003</v>
      </c>
      <c r="R757" s="176">
        <v>10.263500000000001</v>
      </c>
      <c r="S757" s="118"/>
    </row>
    <row r="758" spans="1:19" x14ac:dyDescent="0.3">
      <c r="A758" s="172" t="s">
        <v>818</v>
      </c>
      <c r="B758" s="172" t="s">
        <v>830</v>
      </c>
      <c r="C758" s="172">
        <v>118656</v>
      </c>
      <c r="D758" s="175">
        <v>44174</v>
      </c>
      <c r="E758" s="176">
        <v>35.759799999999998</v>
      </c>
      <c r="F758" s="176">
        <v>4.6958000000000002</v>
      </c>
      <c r="G758" s="176">
        <v>3.4312</v>
      </c>
      <c r="H758" s="176">
        <v>9.1440000000000001</v>
      </c>
      <c r="I758" s="176">
        <v>2.1379000000000001</v>
      </c>
      <c r="J758" s="176">
        <v>9.7711000000000006</v>
      </c>
      <c r="K758" s="176">
        <v>11.125299999999999</v>
      </c>
      <c r="L758" s="176">
        <v>11.548500000000001</v>
      </c>
      <c r="M758" s="176">
        <v>11.643800000000001</v>
      </c>
      <c r="N758" s="176">
        <v>11.7013</v>
      </c>
      <c r="O758" s="176">
        <v>8.8986999999999998</v>
      </c>
      <c r="P758" s="176">
        <v>8.6685999999999996</v>
      </c>
      <c r="Q758" s="176">
        <v>8.9282000000000004</v>
      </c>
      <c r="R758" s="176">
        <v>10.7151</v>
      </c>
      <c r="S758" s="118"/>
    </row>
    <row r="759" spans="1:19" x14ac:dyDescent="0.3">
      <c r="A759" s="172" t="s">
        <v>818</v>
      </c>
      <c r="B759" s="172" t="s">
        <v>831</v>
      </c>
      <c r="C759" s="172">
        <v>145295</v>
      </c>
      <c r="D759" s="175">
        <v>44174</v>
      </c>
      <c r="E759" s="176">
        <v>1198.0120999999999</v>
      </c>
      <c r="F759" s="176">
        <v>5.3630000000000004</v>
      </c>
      <c r="G759" s="176">
        <v>4.3837999999999999</v>
      </c>
      <c r="H759" s="176">
        <v>5.5989000000000004</v>
      </c>
      <c r="I759" s="176">
        <v>2.5467</v>
      </c>
      <c r="J759" s="176">
        <v>5.0686999999999998</v>
      </c>
      <c r="K759" s="176">
        <v>6.5839999999999996</v>
      </c>
      <c r="L759" s="176">
        <v>7.556</v>
      </c>
      <c r="M759" s="176">
        <v>8.8241999999999994</v>
      </c>
      <c r="N759" s="176">
        <v>8.5289000000000001</v>
      </c>
      <c r="O759" s="176"/>
      <c r="P759" s="176"/>
      <c r="Q759" s="176">
        <v>8.9291999999999998</v>
      </c>
      <c r="R759" s="176">
        <v>8.9985999999999997</v>
      </c>
      <c r="S759" s="118"/>
    </row>
    <row r="760" spans="1:19" x14ac:dyDescent="0.3">
      <c r="A760" s="172" t="s">
        <v>818</v>
      </c>
      <c r="B760" s="172" t="s">
        <v>832</v>
      </c>
      <c r="C760" s="172">
        <v>145287</v>
      </c>
      <c r="D760" s="175">
        <v>44174</v>
      </c>
      <c r="E760" s="176">
        <v>1173.4574</v>
      </c>
      <c r="F760" s="176">
        <v>4.4546999999999999</v>
      </c>
      <c r="G760" s="176">
        <v>3.4735999999999998</v>
      </c>
      <c r="H760" s="176">
        <v>4.6881000000000004</v>
      </c>
      <c r="I760" s="176">
        <v>1.6357999999999999</v>
      </c>
      <c r="J760" s="176">
        <v>4.1551</v>
      </c>
      <c r="K760" s="176">
        <v>5.6525999999999996</v>
      </c>
      <c r="L760" s="176">
        <v>6.5949999999999998</v>
      </c>
      <c r="M760" s="176">
        <v>7.8265000000000002</v>
      </c>
      <c r="N760" s="176">
        <v>7.5110999999999999</v>
      </c>
      <c r="O760" s="176"/>
      <c r="P760" s="176"/>
      <c r="Q760" s="176">
        <v>7.8665000000000003</v>
      </c>
      <c r="R760" s="176">
        <v>7.9413</v>
      </c>
      <c r="S760" s="118" t="s">
        <v>1883</v>
      </c>
    </row>
    <row r="761" spans="1:19" x14ac:dyDescent="0.3">
      <c r="A761" s="177" t="s">
        <v>27</v>
      </c>
      <c r="B761" s="172"/>
      <c r="C761" s="172"/>
      <c r="D761" s="172"/>
      <c r="E761" s="172"/>
      <c r="F761" s="178">
        <v>4.0135928571428563</v>
      </c>
      <c r="G761" s="178">
        <v>4.4871928571428565</v>
      </c>
      <c r="H761" s="178">
        <v>8.3736000000000015</v>
      </c>
      <c r="I761" s="178">
        <v>4.7823642857142863</v>
      </c>
      <c r="J761" s="178">
        <v>8.2971642857142864</v>
      </c>
      <c r="K761" s="178">
        <v>8.8507928571428547</v>
      </c>
      <c r="L761" s="178">
        <v>9.8766428571428566</v>
      </c>
      <c r="M761" s="178">
        <v>9.5386785714285729</v>
      </c>
      <c r="N761" s="178">
        <v>9.3153999999999986</v>
      </c>
      <c r="O761" s="178">
        <v>8.1264199999999995</v>
      </c>
      <c r="P761" s="178">
        <v>8.0500500000000006</v>
      </c>
      <c r="Q761" s="178">
        <v>8.4135285714285697</v>
      </c>
      <c r="R761" s="178">
        <v>8.8653500000000012</v>
      </c>
      <c r="S761" s="118" t="s">
        <v>1883</v>
      </c>
    </row>
    <row r="762" spans="1:19" x14ac:dyDescent="0.3">
      <c r="A762" s="177" t="s">
        <v>408</v>
      </c>
      <c r="B762" s="172"/>
      <c r="C762" s="172"/>
      <c r="D762" s="172"/>
      <c r="E762" s="172"/>
      <c r="F762" s="178">
        <v>5.0213999999999999</v>
      </c>
      <c r="G762" s="178">
        <v>3.9287000000000001</v>
      </c>
      <c r="H762" s="178">
        <v>7.1227999999999998</v>
      </c>
      <c r="I762" s="178">
        <v>3.58995</v>
      </c>
      <c r="J762" s="178">
        <v>9.0027000000000008</v>
      </c>
      <c r="K762" s="178">
        <v>9.2917500000000004</v>
      </c>
      <c r="L762" s="178">
        <v>9.9870999999999999</v>
      </c>
      <c r="M762" s="178">
        <v>9.7273500000000013</v>
      </c>
      <c r="N762" s="178">
        <v>9.2689500000000002</v>
      </c>
      <c r="O762" s="178">
        <v>8.2745999999999995</v>
      </c>
      <c r="P762" s="178">
        <v>8.229849999999999</v>
      </c>
      <c r="Q762" s="178">
        <v>8.6390499999999992</v>
      </c>
      <c r="R762" s="178">
        <v>8.9508499999999991</v>
      </c>
      <c r="S762" s="118"/>
    </row>
    <row r="763" spans="1:19" x14ac:dyDescent="0.3">
      <c r="A763" s="121"/>
      <c r="B763" s="121"/>
      <c r="C763" s="121"/>
      <c r="D763" s="122"/>
      <c r="E763" s="123"/>
      <c r="F763" s="123"/>
      <c r="G763" s="123"/>
      <c r="H763" s="123"/>
      <c r="I763" s="123"/>
      <c r="J763" s="123"/>
      <c r="K763" s="123"/>
      <c r="L763" s="123"/>
      <c r="M763" s="123"/>
      <c r="N763" s="123"/>
      <c r="O763" s="123"/>
      <c r="P763" s="123"/>
      <c r="Q763" s="123"/>
      <c r="R763" s="123"/>
      <c r="S763" s="118"/>
    </row>
    <row r="764" spans="1:19" x14ac:dyDescent="0.3">
      <c r="A764" s="174" t="s">
        <v>833</v>
      </c>
      <c r="B764" s="174"/>
      <c r="C764" s="174"/>
      <c r="D764" s="174"/>
      <c r="E764" s="174"/>
      <c r="F764" s="174"/>
      <c r="G764" s="174"/>
      <c r="H764" s="174"/>
      <c r="I764" s="174"/>
      <c r="J764" s="174"/>
      <c r="K764" s="174"/>
      <c r="L764" s="174"/>
      <c r="M764" s="174"/>
      <c r="N764" s="174"/>
      <c r="O764" s="174"/>
      <c r="P764" s="174"/>
      <c r="Q764" s="174"/>
      <c r="R764" s="174"/>
      <c r="S764" s="118"/>
    </row>
    <row r="765" spans="1:19" x14ac:dyDescent="0.3">
      <c r="A765" s="172" t="s">
        <v>834</v>
      </c>
      <c r="B765" s="172" t="s">
        <v>835</v>
      </c>
      <c r="C765" s="172">
        <v>103309</v>
      </c>
      <c r="D765" s="175">
        <v>44174</v>
      </c>
      <c r="E765" s="176">
        <v>70.150400000000005</v>
      </c>
      <c r="F765" s="176">
        <v>0.86209999999999998</v>
      </c>
      <c r="G765" s="176">
        <v>1.7118</v>
      </c>
      <c r="H765" s="176">
        <v>2.9083999999999999</v>
      </c>
      <c r="I765" s="176">
        <v>5.5387000000000004</v>
      </c>
      <c r="J765" s="176">
        <v>8.0558999999999994</v>
      </c>
      <c r="K765" s="176">
        <v>19.686900000000001</v>
      </c>
      <c r="L765" s="176">
        <v>32.844999999999999</v>
      </c>
      <c r="M765" s="176">
        <v>24.029599999999999</v>
      </c>
      <c r="N765" s="176">
        <v>13.654500000000001</v>
      </c>
      <c r="O765" s="176">
        <v>6.8734999999999999</v>
      </c>
      <c r="P765" s="176">
        <v>11.484400000000001</v>
      </c>
      <c r="Q765" s="176">
        <v>13.734299999999999</v>
      </c>
      <c r="R765" s="176">
        <v>13.2165</v>
      </c>
      <c r="S765" s="118"/>
    </row>
    <row r="766" spans="1:19" x14ac:dyDescent="0.3">
      <c r="A766" s="172" t="s">
        <v>834</v>
      </c>
      <c r="B766" s="172" t="s">
        <v>836</v>
      </c>
      <c r="C766" s="172">
        <v>119564</v>
      </c>
      <c r="D766" s="175">
        <v>44174</v>
      </c>
      <c r="E766" s="176">
        <v>75.686999999999998</v>
      </c>
      <c r="F766" s="176">
        <v>0.86480000000000001</v>
      </c>
      <c r="G766" s="176">
        <v>1.7252000000000001</v>
      </c>
      <c r="H766" s="176">
        <v>2.9272999999999998</v>
      </c>
      <c r="I766" s="176">
        <v>5.5777999999999999</v>
      </c>
      <c r="J766" s="176">
        <v>8.1407000000000007</v>
      </c>
      <c r="K766" s="176">
        <v>19.9741</v>
      </c>
      <c r="L766" s="176">
        <v>33.493099999999998</v>
      </c>
      <c r="M766" s="176">
        <v>24.907800000000002</v>
      </c>
      <c r="N766" s="176">
        <v>14.695</v>
      </c>
      <c r="O766" s="176">
        <v>7.9175000000000004</v>
      </c>
      <c r="P766" s="176">
        <v>12.6663</v>
      </c>
      <c r="Q766" s="176">
        <v>14.274699999999999</v>
      </c>
      <c r="R766" s="176">
        <v>14.2308</v>
      </c>
      <c r="S766" s="118"/>
    </row>
    <row r="767" spans="1:19" x14ac:dyDescent="0.3">
      <c r="A767" s="172" t="s">
        <v>834</v>
      </c>
      <c r="B767" s="172" t="s">
        <v>837</v>
      </c>
      <c r="C767" s="172">
        <v>120468</v>
      </c>
      <c r="D767" s="175">
        <v>44174</v>
      </c>
      <c r="E767" s="176">
        <v>39.380000000000003</v>
      </c>
      <c r="F767" s="176">
        <v>0.97440000000000004</v>
      </c>
      <c r="G767" s="176">
        <v>1.8360000000000001</v>
      </c>
      <c r="H767" s="176">
        <v>2.6055000000000001</v>
      </c>
      <c r="I767" s="176">
        <v>5.3505000000000003</v>
      </c>
      <c r="J767" s="176">
        <v>10.898300000000001</v>
      </c>
      <c r="K767" s="176">
        <v>22.8322</v>
      </c>
      <c r="L767" s="176">
        <v>37.644199999999998</v>
      </c>
      <c r="M767" s="176">
        <v>23.293700000000001</v>
      </c>
      <c r="N767" s="176">
        <v>20.244299999999999</v>
      </c>
      <c r="O767" s="176">
        <v>13.1715</v>
      </c>
      <c r="P767" s="176">
        <v>17.724699999999999</v>
      </c>
      <c r="Q767" s="176">
        <v>16.560300000000002</v>
      </c>
      <c r="R767" s="176">
        <v>18.489100000000001</v>
      </c>
      <c r="S767" s="120"/>
    </row>
    <row r="768" spans="1:19" x14ac:dyDescent="0.3">
      <c r="A768" s="172" t="s">
        <v>834</v>
      </c>
      <c r="B768" s="172" t="s">
        <v>838</v>
      </c>
      <c r="C768" s="172">
        <v>117560</v>
      </c>
      <c r="D768" s="175">
        <v>44174</v>
      </c>
      <c r="E768" s="176">
        <v>35.75</v>
      </c>
      <c r="F768" s="176">
        <v>0.98870000000000002</v>
      </c>
      <c r="G768" s="176">
        <v>1.8228</v>
      </c>
      <c r="H768" s="176">
        <v>2.5825</v>
      </c>
      <c r="I768" s="176">
        <v>5.3018999999999998</v>
      </c>
      <c r="J768" s="176">
        <v>10.749700000000001</v>
      </c>
      <c r="K768" s="176">
        <v>22.389600000000002</v>
      </c>
      <c r="L768" s="176">
        <v>36.763599999999997</v>
      </c>
      <c r="M768" s="176">
        <v>22.1387</v>
      </c>
      <c r="N768" s="176">
        <v>18.810199999999998</v>
      </c>
      <c r="O768" s="176">
        <v>11.766999999999999</v>
      </c>
      <c r="P768" s="176">
        <v>16.298300000000001</v>
      </c>
      <c r="Q768" s="176">
        <v>16.2681</v>
      </c>
      <c r="R768" s="176">
        <v>16.9602</v>
      </c>
      <c r="S768" s="118" t="s">
        <v>1874</v>
      </c>
    </row>
    <row r="769" spans="1:19" x14ac:dyDescent="0.3">
      <c r="A769" s="172" t="s">
        <v>834</v>
      </c>
      <c r="B769" s="172" t="s">
        <v>839</v>
      </c>
      <c r="C769" s="172">
        <v>141813</v>
      </c>
      <c r="D769" s="175">
        <v>44174</v>
      </c>
      <c r="E769" s="176">
        <v>11.994</v>
      </c>
      <c r="F769" s="176">
        <v>0.78139999999999998</v>
      </c>
      <c r="G769" s="176">
        <v>1.4549000000000001</v>
      </c>
      <c r="H769" s="176">
        <v>2.5041000000000002</v>
      </c>
      <c r="I769" s="176">
        <v>5.3029000000000002</v>
      </c>
      <c r="J769" s="176">
        <v>7.6273999999999997</v>
      </c>
      <c r="K769" s="176">
        <v>19.581299999999999</v>
      </c>
      <c r="L769" s="176">
        <v>30.568300000000001</v>
      </c>
      <c r="M769" s="176">
        <v>25.3947</v>
      </c>
      <c r="N769" s="176">
        <v>17.323699999999999</v>
      </c>
      <c r="O769" s="176">
        <v>5.4459</v>
      </c>
      <c r="P769" s="176"/>
      <c r="Q769" s="176">
        <v>5.8879000000000001</v>
      </c>
      <c r="R769" s="176">
        <v>15.169600000000001</v>
      </c>
      <c r="S769" s="118" t="s">
        <v>1874</v>
      </c>
    </row>
    <row r="770" spans="1:19" x14ac:dyDescent="0.3">
      <c r="A770" s="172" t="s">
        <v>834</v>
      </c>
      <c r="B770" s="172" t="s">
        <v>840</v>
      </c>
      <c r="C770" s="172">
        <v>141812</v>
      </c>
      <c r="D770" s="175">
        <v>44174</v>
      </c>
      <c r="E770" s="176">
        <v>11.478999999999999</v>
      </c>
      <c r="F770" s="176">
        <v>0.77249999999999996</v>
      </c>
      <c r="G770" s="176">
        <v>1.4315</v>
      </c>
      <c r="H770" s="176">
        <v>2.4727999999999999</v>
      </c>
      <c r="I770" s="176">
        <v>5.2443</v>
      </c>
      <c r="J770" s="176">
        <v>7.5014000000000003</v>
      </c>
      <c r="K770" s="176">
        <v>19.1509</v>
      </c>
      <c r="L770" s="176">
        <v>29.632999999999999</v>
      </c>
      <c r="M770" s="176">
        <v>24.0839</v>
      </c>
      <c r="N770" s="176">
        <v>15.657400000000001</v>
      </c>
      <c r="O770" s="176">
        <v>4.0156000000000001</v>
      </c>
      <c r="P770" s="176"/>
      <c r="Q770" s="176">
        <v>4.4356999999999998</v>
      </c>
      <c r="R770" s="176">
        <v>13.63</v>
      </c>
      <c r="S770" s="118" t="s">
        <v>1874</v>
      </c>
    </row>
    <row r="771" spans="1:19" x14ac:dyDescent="0.3">
      <c r="A771" s="172" t="s">
        <v>834</v>
      </c>
      <c r="B771" s="172" t="s">
        <v>841</v>
      </c>
      <c r="C771" s="172">
        <v>119096</v>
      </c>
      <c r="D771" s="175">
        <v>44174</v>
      </c>
      <c r="E771" s="176">
        <v>28.757000000000001</v>
      </c>
      <c r="F771" s="176">
        <v>0.1812</v>
      </c>
      <c r="G771" s="176">
        <v>0.72499999999999998</v>
      </c>
      <c r="H771" s="176">
        <v>1.5037</v>
      </c>
      <c r="I771" s="176">
        <v>4.0411999999999999</v>
      </c>
      <c r="J771" s="176">
        <v>7.7161999999999997</v>
      </c>
      <c r="K771" s="176">
        <v>18.575800000000001</v>
      </c>
      <c r="L771" s="176">
        <v>32.155299999999997</v>
      </c>
      <c r="M771" s="176">
        <v>21.225000000000001</v>
      </c>
      <c r="N771" s="176">
        <v>8.5824999999999996</v>
      </c>
      <c r="O771" s="176">
        <v>7.3720999999999997</v>
      </c>
      <c r="P771" s="176">
        <v>11.322800000000001</v>
      </c>
      <c r="Q771" s="176">
        <v>12.7683</v>
      </c>
      <c r="R771" s="176">
        <v>13.532299999999999</v>
      </c>
      <c r="S771" s="118" t="s">
        <v>1874</v>
      </c>
    </row>
    <row r="772" spans="1:19" x14ac:dyDescent="0.3">
      <c r="A772" s="172" t="s">
        <v>834</v>
      </c>
      <c r="B772" s="172" t="s">
        <v>842</v>
      </c>
      <c r="C772" s="172">
        <v>112901</v>
      </c>
      <c r="D772" s="175">
        <v>44174</v>
      </c>
      <c r="E772" s="176">
        <v>27.039000000000001</v>
      </c>
      <c r="F772" s="176">
        <v>0.17780000000000001</v>
      </c>
      <c r="G772" s="176">
        <v>0.71140000000000003</v>
      </c>
      <c r="H772" s="176">
        <v>1.4824999999999999</v>
      </c>
      <c r="I772" s="176">
        <v>4.0002000000000004</v>
      </c>
      <c r="J772" s="176">
        <v>7.6222000000000003</v>
      </c>
      <c r="K772" s="176">
        <v>18.260100000000001</v>
      </c>
      <c r="L772" s="176">
        <v>31.442299999999999</v>
      </c>
      <c r="M772" s="176">
        <v>20.237500000000001</v>
      </c>
      <c r="N772" s="176">
        <v>7.3998999999999997</v>
      </c>
      <c r="O772" s="176">
        <v>6.3413000000000004</v>
      </c>
      <c r="P772" s="176">
        <v>10.349500000000001</v>
      </c>
      <c r="Q772" s="176">
        <v>9.9297000000000004</v>
      </c>
      <c r="R772" s="176">
        <v>12.318</v>
      </c>
      <c r="S772" s="118" t="s">
        <v>1891</v>
      </c>
    </row>
    <row r="773" spans="1:19" x14ac:dyDescent="0.3">
      <c r="A773" s="172" t="s">
        <v>834</v>
      </c>
      <c r="B773" s="172" t="s">
        <v>843</v>
      </c>
      <c r="C773" s="172">
        <v>105817</v>
      </c>
      <c r="D773" s="175">
        <v>44174</v>
      </c>
      <c r="E773" s="176">
        <v>45.824100000000001</v>
      </c>
      <c r="F773" s="176">
        <v>0.40339999999999998</v>
      </c>
      <c r="G773" s="176">
        <v>1.5069999999999999</v>
      </c>
      <c r="H773" s="176">
        <v>4.2125000000000004</v>
      </c>
      <c r="I773" s="176">
        <v>7.4688999999999997</v>
      </c>
      <c r="J773" s="176">
        <v>13.699299999999999</v>
      </c>
      <c r="K773" s="176">
        <v>27.112300000000001</v>
      </c>
      <c r="L773" s="176">
        <v>28.7563</v>
      </c>
      <c r="M773" s="176">
        <v>24.558199999999999</v>
      </c>
      <c r="N773" s="176">
        <v>10.208399999999999</v>
      </c>
      <c r="O773" s="176">
        <v>3.927</v>
      </c>
      <c r="P773" s="176">
        <v>9.9863999999999997</v>
      </c>
      <c r="Q773" s="176">
        <v>12.0459</v>
      </c>
      <c r="R773" s="176">
        <v>11.9633</v>
      </c>
      <c r="S773" s="118" t="s">
        <v>1891</v>
      </c>
    </row>
    <row r="774" spans="1:19" x14ac:dyDescent="0.3">
      <c r="A774" s="172" t="s">
        <v>834</v>
      </c>
      <c r="B774" s="172" t="s">
        <v>844</v>
      </c>
      <c r="C774" s="172">
        <v>118564</v>
      </c>
      <c r="D774" s="175">
        <v>44174</v>
      </c>
      <c r="E774" s="176">
        <v>49.723500000000001</v>
      </c>
      <c r="F774" s="176">
        <v>0.40550000000000003</v>
      </c>
      <c r="G774" s="176">
        <v>1.5187999999999999</v>
      </c>
      <c r="H774" s="176">
        <v>4.2291999999999996</v>
      </c>
      <c r="I774" s="176">
        <v>7.5034999999999998</v>
      </c>
      <c r="J774" s="176">
        <v>13.776999999999999</v>
      </c>
      <c r="K774" s="176">
        <v>27.3658</v>
      </c>
      <c r="L774" s="176">
        <v>29.272500000000001</v>
      </c>
      <c r="M774" s="176">
        <v>25.3337</v>
      </c>
      <c r="N774" s="176">
        <v>11.127599999999999</v>
      </c>
      <c r="O774" s="176">
        <v>4.9417</v>
      </c>
      <c r="P774" s="176">
        <v>11.156000000000001</v>
      </c>
      <c r="Q774" s="176">
        <v>16.664999999999999</v>
      </c>
      <c r="R774" s="176">
        <v>12.9802</v>
      </c>
      <c r="S774" s="118" t="s">
        <v>1877</v>
      </c>
    </row>
    <row r="775" spans="1:19" x14ac:dyDescent="0.3">
      <c r="A775" s="172" t="s">
        <v>834</v>
      </c>
      <c r="B775" s="172" t="s">
        <v>845</v>
      </c>
      <c r="C775" s="172">
        <v>102760</v>
      </c>
      <c r="D775" s="175">
        <v>44174</v>
      </c>
      <c r="E775" s="176">
        <v>77.575000000000003</v>
      </c>
      <c r="F775" s="176">
        <v>0.68920000000000003</v>
      </c>
      <c r="G775" s="176">
        <v>1.8914</v>
      </c>
      <c r="H775" s="176">
        <v>3.6434000000000002</v>
      </c>
      <c r="I775" s="176">
        <v>5.6433999999999997</v>
      </c>
      <c r="J775" s="176">
        <v>10.408200000000001</v>
      </c>
      <c r="K775" s="176">
        <v>16.498200000000001</v>
      </c>
      <c r="L775" s="176">
        <v>26.686199999999999</v>
      </c>
      <c r="M775" s="176">
        <v>19.867999999999999</v>
      </c>
      <c r="N775" s="176">
        <v>2.2837000000000001</v>
      </c>
      <c r="O775" s="176">
        <v>-2.7109999999999999</v>
      </c>
      <c r="P775" s="176">
        <v>5.5270000000000001</v>
      </c>
      <c r="Q775" s="176">
        <v>13.4466</v>
      </c>
      <c r="R775" s="176">
        <v>4.2693000000000003</v>
      </c>
      <c r="S775" s="118" t="s">
        <v>1877</v>
      </c>
    </row>
    <row r="776" spans="1:19" x14ac:dyDescent="0.3">
      <c r="A776" s="172" t="s">
        <v>834</v>
      </c>
      <c r="B776" s="172" t="s">
        <v>846</v>
      </c>
      <c r="C776" s="172">
        <v>118950</v>
      </c>
      <c r="D776" s="175">
        <v>44174</v>
      </c>
      <c r="E776" s="176">
        <v>83.097999999999999</v>
      </c>
      <c r="F776" s="176">
        <v>0.69310000000000005</v>
      </c>
      <c r="G776" s="176">
        <v>1.9056999999999999</v>
      </c>
      <c r="H776" s="176">
        <v>3.6625999999999999</v>
      </c>
      <c r="I776" s="176">
        <v>5.6822999999999997</v>
      </c>
      <c r="J776" s="176">
        <v>10.4968</v>
      </c>
      <c r="K776" s="176">
        <v>16.779599999999999</v>
      </c>
      <c r="L776" s="176">
        <v>27.286899999999999</v>
      </c>
      <c r="M776" s="176">
        <v>20.7592</v>
      </c>
      <c r="N776" s="176">
        <v>3.2709000000000001</v>
      </c>
      <c r="O776" s="176">
        <v>-1.7946</v>
      </c>
      <c r="P776" s="176">
        <v>6.6295000000000002</v>
      </c>
      <c r="Q776" s="176">
        <v>9.7150999999999996</v>
      </c>
      <c r="R776" s="176">
        <v>5.1970000000000001</v>
      </c>
      <c r="S776" s="118" t="s">
        <v>1894</v>
      </c>
    </row>
    <row r="777" spans="1:19" x14ac:dyDescent="0.3">
      <c r="A777" s="172" t="s">
        <v>834</v>
      </c>
      <c r="B777" s="172" t="s">
        <v>847</v>
      </c>
      <c r="C777" s="172">
        <v>148409</v>
      </c>
      <c r="D777" s="175">
        <v>44174</v>
      </c>
      <c r="E777" s="176">
        <v>12.044700000000001</v>
      </c>
      <c r="F777" s="176">
        <v>0.997</v>
      </c>
      <c r="G777" s="176">
        <v>1.6258999999999999</v>
      </c>
      <c r="H777" s="176">
        <v>3.0192000000000001</v>
      </c>
      <c r="I777" s="176">
        <v>5.3502999999999998</v>
      </c>
      <c r="J777" s="176">
        <v>8.0426000000000002</v>
      </c>
      <c r="K777" s="176">
        <v>19.930099999999999</v>
      </c>
      <c r="L777" s="176"/>
      <c r="M777" s="176"/>
      <c r="N777" s="176"/>
      <c r="O777" s="176"/>
      <c r="P777" s="176"/>
      <c r="Q777" s="176">
        <v>20.446999999999999</v>
      </c>
      <c r="R777" s="176"/>
      <c r="S777" s="118" t="s">
        <v>1894</v>
      </c>
    </row>
    <row r="778" spans="1:19" x14ac:dyDescent="0.3">
      <c r="A778" s="172" t="s">
        <v>834</v>
      </c>
      <c r="B778" s="172" t="s">
        <v>848</v>
      </c>
      <c r="C778" s="172">
        <v>111957</v>
      </c>
      <c r="D778" s="175">
        <v>44174</v>
      </c>
      <c r="E778" s="176">
        <v>35.46</v>
      </c>
      <c r="F778" s="176">
        <v>0.85319999999999996</v>
      </c>
      <c r="G778" s="176">
        <v>1.8966000000000001</v>
      </c>
      <c r="H778" s="176">
        <v>3.5327999999999999</v>
      </c>
      <c r="I778" s="176">
        <v>7.4545000000000003</v>
      </c>
      <c r="J778" s="176">
        <v>11.7554</v>
      </c>
      <c r="K778" s="176">
        <v>16.453199999999999</v>
      </c>
      <c r="L778" s="176">
        <v>26.1922</v>
      </c>
      <c r="M778" s="176">
        <v>34.521999999999998</v>
      </c>
      <c r="N778" s="176">
        <v>23.942699999999999</v>
      </c>
      <c r="O778" s="176">
        <v>7.0803000000000003</v>
      </c>
      <c r="P778" s="176">
        <v>10.8026</v>
      </c>
      <c r="Q778" s="176">
        <v>11.5906</v>
      </c>
      <c r="R778" s="176">
        <v>13.474500000000001</v>
      </c>
      <c r="S778" s="118" t="s">
        <v>1894</v>
      </c>
    </row>
    <row r="779" spans="1:19" x14ac:dyDescent="0.3">
      <c r="A779" s="172" t="s">
        <v>834</v>
      </c>
      <c r="B779" s="172" t="s">
        <v>849</v>
      </c>
      <c r="C779" s="172">
        <v>120722</v>
      </c>
      <c r="D779" s="175">
        <v>44174</v>
      </c>
      <c r="E779" s="176">
        <v>38.4</v>
      </c>
      <c r="F779" s="176">
        <v>0.86680000000000001</v>
      </c>
      <c r="G779" s="176">
        <v>1.9108000000000001</v>
      </c>
      <c r="H779" s="176">
        <v>3.5598999999999998</v>
      </c>
      <c r="I779" s="176">
        <v>7.4726999999999997</v>
      </c>
      <c r="J779" s="176">
        <v>11.855499999999999</v>
      </c>
      <c r="K779" s="176">
        <v>16.823899999999998</v>
      </c>
      <c r="L779" s="176">
        <v>26.9421</v>
      </c>
      <c r="M779" s="176">
        <v>35.689</v>
      </c>
      <c r="N779" s="176">
        <v>25.3264</v>
      </c>
      <c r="O779" s="176">
        <v>8.1777999999999995</v>
      </c>
      <c r="P779" s="176">
        <v>12.0573</v>
      </c>
      <c r="Q779" s="176">
        <v>12.2735</v>
      </c>
      <c r="R779" s="176">
        <v>14.6709</v>
      </c>
      <c r="S779" s="118" t="s">
        <v>1894</v>
      </c>
    </row>
    <row r="780" spans="1:19" x14ac:dyDescent="0.3">
      <c r="A780" s="172" t="s">
        <v>834</v>
      </c>
      <c r="B780" s="172" t="s">
        <v>850</v>
      </c>
      <c r="C780" s="172">
        <v>141920</v>
      </c>
      <c r="D780" s="175">
        <v>44174</v>
      </c>
      <c r="E780" s="176">
        <v>12.34</v>
      </c>
      <c r="F780" s="176">
        <v>0.81699999999999995</v>
      </c>
      <c r="G780" s="176">
        <v>1.6474</v>
      </c>
      <c r="H780" s="176">
        <v>2.7477</v>
      </c>
      <c r="I780" s="176">
        <v>5.2003000000000004</v>
      </c>
      <c r="J780" s="176">
        <v>8.4359000000000002</v>
      </c>
      <c r="K780" s="176">
        <v>17.973199999999999</v>
      </c>
      <c r="L780" s="176">
        <v>32.5456</v>
      </c>
      <c r="M780" s="176">
        <v>28.2744</v>
      </c>
      <c r="N780" s="176">
        <v>18.199200000000001</v>
      </c>
      <c r="O780" s="176">
        <v>7.0686</v>
      </c>
      <c r="P780" s="176"/>
      <c r="Q780" s="176">
        <v>7.1055999999999999</v>
      </c>
      <c r="R780" s="176">
        <v>12.967000000000001</v>
      </c>
      <c r="S780" s="118" t="s">
        <v>1877</v>
      </c>
    </row>
    <row r="781" spans="1:19" x14ac:dyDescent="0.3">
      <c r="A781" s="172" t="s">
        <v>834</v>
      </c>
      <c r="B781" s="172" t="s">
        <v>851</v>
      </c>
      <c r="C781" s="172">
        <v>141919</v>
      </c>
      <c r="D781" s="175">
        <v>44174</v>
      </c>
      <c r="E781" s="176">
        <v>11.71</v>
      </c>
      <c r="F781" s="176">
        <v>0.86129999999999995</v>
      </c>
      <c r="G781" s="176">
        <v>1.6493</v>
      </c>
      <c r="H781" s="176">
        <v>2.7193000000000001</v>
      </c>
      <c r="I781" s="176">
        <v>5.2111000000000001</v>
      </c>
      <c r="J781" s="176">
        <v>8.4259000000000004</v>
      </c>
      <c r="K781" s="176">
        <v>17.688400000000001</v>
      </c>
      <c r="L781" s="176">
        <v>32.018000000000001</v>
      </c>
      <c r="M781" s="176">
        <v>27.421099999999999</v>
      </c>
      <c r="N781" s="176">
        <v>17.217199999999998</v>
      </c>
      <c r="O781" s="176">
        <v>5.2877000000000001</v>
      </c>
      <c r="P781" s="176"/>
      <c r="Q781" s="176">
        <v>5.2888000000000002</v>
      </c>
      <c r="R781" s="176">
        <v>11.6219</v>
      </c>
      <c r="S781" s="118" t="s">
        <v>1881</v>
      </c>
    </row>
    <row r="782" spans="1:19" x14ac:dyDescent="0.3">
      <c r="A782" s="172" t="s">
        <v>834</v>
      </c>
      <c r="B782" s="172" t="s">
        <v>852</v>
      </c>
      <c r="C782" s="172">
        <v>118421</v>
      </c>
      <c r="D782" s="175">
        <v>44174</v>
      </c>
      <c r="E782" s="176">
        <v>48.6</v>
      </c>
      <c r="F782" s="176">
        <v>0.53790000000000004</v>
      </c>
      <c r="G782" s="176">
        <v>1.1868000000000001</v>
      </c>
      <c r="H782" s="176">
        <v>2.2726999999999999</v>
      </c>
      <c r="I782" s="176">
        <v>5.3544</v>
      </c>
      <c r="J782" s="176">
        <v>7.0484999999999998</v>
      </c>
      <c r="K782" s="176">
        <v>13.4984</v>
      </c>
      <c r="L782" s="176">
        <v>33.884300000000003</v>
      </c>
      <c r="M782" s="176">
        <v>23.538399999999999</v>
      </c>
      <c r="N782" s="176">
        <v>18.5077</v>
      </c>
      <c r="O782" s="176">
        <v>4.8051000000000004</v>
      </c>
      <c r="P782" s="176">
        <v>13.7997</v>
      </c>
      <c r="Q782" s="176">
        <v>11.8414</v>
      </c>
      <c r="R782" s="176">
        <v>13.9785</v>
      </c>
      <c r="S782" s="118" t="s">
        <v>1881</v>
      </c>
    </row>
    <row r="783" spans="1:19" x14ac:dyDescent="0.3">
      <c r="A783" s="172" t="s">
        <v>834</v>
      </c>
      <c r="B783" s="172" t="s">
        <v>853</v>
      </c>
      <c r="C783" s="172">
        <v>108592</v>
      </c>
      <c r="D783" s="175">
        <v>44174</v>
      </c>
      <c r="E783" s="176">
        <v>43.85</v>
      </c>
      <c r="F783" s="176">
        <v>0.52729999999999999</v>
      </c>
      <c r="G783" s="176">
        <v>1.1534</v>
      </c>
      <c r="H783" s="176">
        <v>2.2383000000000002</v>
      </c>
      <c r="I783" s="176">
        <v>5.3074000000000003</v>
      </c>
      <c r="J783" s="176">
        <v>6.9250999999999996</v>
      </c>
      <c r="K783" s="176">
        <v>13.1029</v>
      </c>
      <c r="L783" s="176">
        <v>32.959400000000002</v>
      </c>
      <c r="M783" s="176">
        <v>22.247</v>
      </c>
      <c r="N783" s="176">
        <v>16.902200000000001</v>
      </c>
      <c r="O783" s="176">
        <v>3.286</v>
      </c>
      <c r="P783" s="176">
        <v>12.062799999999999</v>
      </c>
      <c r="Q783" s="176">
        <v>10.544600000000001</v>
      </c>
      <c r="R783" s="176">
        <v>12.440799999999999</v>
      </c>
      <c r="S783" s="118" t="s">
        <v>1882</v>
      </c>
    </row>
    <row r="784" spans="1:19" x14ac:dyDescent="0.3">
      <c r="A784" s="172" t="s">
        <v>834</v>
      </c>
      <c r="B784" s="172" t="s">
        <v>854</v>
      </c>
      <c r="C784" s="172">
        <v>131580</v>
      </c>
      <c r="D784" s="175">
        <v>44174</v>
      </c>
      <c r="E784" s="176">
        <v>23.617599999999999</v>
      </c>
      <c r="F784" s="176">
        <v>0.9446</v>
      </c>
      <c r="G784" s="176">
        <v>1.2176</v>
      </c>
      <c r="H784" s="176">
        <v>2.0265</v>
      </c>
      <c r="I784" s="176">
        <v>5.0586000000000002</v>
      </c>
      <c r="J784" s="176">
        <v>8.5098000000000003</v>
      </c>
      <c r="K784" s="176">
        <v>22.623200000000001</v>
      </c>
      <c r="L784" s="176">
        <v>38.718200000000003</v>
      </c>
      <c r="M784" s="176">
        <v>25.724499999999999</v>
      </c>
      <c r="N784" s="176">
        <v>25.5594</v>
      </c>
      <c r="O784" s="176">
        <v>14.858499999999999</v>
      </c>
      <c r="P784" s="176">
        <v>17.604099999999999</v>
      </c>
      <c r="Q784" s="176">
        <v>15.089399999999999</v>
      </c>
      <c r="R784" s="176">
        <v>27.273099999999999</v>
      </c>
      <c r="S784" s="118" t="s">
        <v>1882</v>
      </c>
    </row>
    <row r="785" spans="1:19" x14ac:dyDescent="0.3">
      <c r="A785" s="172" t="s">
        <v>834</v>
      </c>
      <c r="B785" s="172" t="s">
        <v>855</v>
      </c>
      <c r="C785" s="172">
        <v>131578</v>
      </c>
      <c r="D785" s="175">
        <v>44174</v>
      </c>
      <c r="E785" s="176">
        <v>21.835599999999999</v>
      </c>
      <c r="F785" s="176">
        <v>0.94120000000000004</v>
      </c>
      <c r="G785" s="176">
        <v>1.2003999999999999</v>
      </c>
      <c r="H785" s="176">
        <v>2.0021</v>
      </c>
      <c r="I785" s="176">
        <v>5.0086000000000004</v>
      </c>
      <c r="J785" s="176">
        <v>8.3975000000000009</v>
      </c>
      <c r="K785" s="176">
        <v>22.226900000000001</v>
      </c>
      <c r="L785" s="176">
        <v>37.800600000000003</v>
      </c>
      <c r="M785" s="176">
        <v>24.454799999999999</v>
      </c>
      <c r="N785" s="176">
        <v>23.844999999999999</v>
      </c>
      <c r="O785" s="176">
        <v>13.1839</v>
      </c>
      <c r="P785" s="176">
        <v>16.096800000000002</v>
      </c>
      <c r="Q785" s="176">
        <v>13.622400000000001</v>
      </c>
      <c r="R785" s="176">
        <v>25.4603</v>
      </c>
      <c r="S785" s="118" t="s">
        <v>1881</v>
      </c>
    </row>
    <row r="786" spans="1:19" x14ac:dyDescent="0.3">
      <c r="A786" s="172" t="s">
        <v>834</v>
      </c>
      <c r="B786" s="172" t="s">
        <v>856</v>
      </c>
      <c r="C786" s="172">
        <v>107410</v>
      </c>
      <c r="D786" s="175">
        <v>44174</v>
      </c>
      <c r="E786" s="176">
        <v>9.6386000000000003</v>
      </c>
      <c r="F786" s="176">
        <v>0.48060000000000003</v>
      </c>
      <c r="G786" s="176">
        <v>0.61899999999999999</v>
      </c>
      <c r="H786" s="176">
        <v>2.6475</v>
      </c>
      <c r="I786" s="176">
        <v>5.9291999999999998</v>
      </c>
      <c r="J786" s="176">
        <v>12.212400000000001</v>
      </c>
      <c r="K786" s="176">
        <v>22.1158</v>
      </c>
      <c r="L786" s="176">
        <v>29.956299999999999</v>
      </c>
      <c r="M786" s="176">
        <v>11.032299999999999</v>
      </c>
      <c r="N786" s="176">
        <v>4.6866000000000003</v>
      </c>
      <c r="O786" s="176">
        <v>3.4474999999999998</v>
      </c>
      <c r="P786" s="176">
        <v>12.071</v>
      </c>
      <c r="Q786" s="176">
        <v>-0.2878</v>
      </c>
      <c r="R786" s="176">
        <v>8.5348000000000006</v>
      </c>
      <c r="S786" s="118" t="s">
        <v>1881</v>
      </c>
    </row>
    <row r="787" spans="1:19" x14ac:dyDescent="0.3">
      <c r="A787" s="172" t="s">
        <v>834</v>
      </c>
      <c r="B787" s="172" t="s">
        <v>857</v>
      </c>
      <c r="C787" s="172">
        <v>120488</v>
      </c>
      <c r="D787" s="175">
        <v>44174</v>
      </c>
      <c r="E787" s="176">
        <v>10.6762</v>
      </c>
      <c r="F787" s="176">
        <v>0.48470000000000002</v>
      </c>
      <c r="G787" s="176">
        <v>0.63439999999999996</v>
      </c>
      <c r="H787" s="176">
        <v>2.6686000000000001</v>
      </c>
      <c r="I787" s="176">
        <v>5.9736000000000002</v>
      </c>
      <c r="J787" s="176">
        <v>12.3148</v>
      </c>
      <c r="K787" s="176">
        <v>22.456</v>
      </c>
      <c r="L787" s="176">
        <v>30.7621</v>
      </c>
      <c r="M787" s="176">
        <v>12.1897</v>
      </c>
      <c r="N787" s="176">
        <v>6.2667999999999999</v>
      </c>
      <c r="O787" s="176">
        <v>4.9661</v>
      </c>
      <c r="P787" s="176">
        <v>13.713200000000001</v>
      </c>
      <c r="Q787" s="176">
        <v>13.571</v>
      </c>
      <c r="R787" s="176">
        <v>10.4086</v>
      </c>
      <c r="S787" s="118" t="s">
        <v>1877</v>
      </c>
    </row>
    <row r="788" spans="1:19" x14ac:dyDescent="0.3">
      <c r="A788" s="172" t="s">
        <v>834</v>
      </c>
      <c r="B788" s="172" t="s">
        <v>858</v>
      </c>
      <c r="C788" s="172">
        <v>147473</v>
      </c>
      <c r="D788" s="175">
        <v>44174</v>
      </c>
      <c r="E788" s="176">
        <v>12.404</v>
      </c>
      <c r="F788" s="176">
        <v>0.64910000000000001</v>
      </c>
      <c r="G788" s="176">
        <v>1.6637999999999999</v>
      </c>
      <c r="H788" s="176">
        <v>2.8098000000000001</v>
      </c>
      <c r="I788" s="176">
        <v>5.4044999999999996</v>
      </c>
      <c r="J788" s="176">
        <v>8.2657000000000007</v>
      </c>
      <c r="K788" s="176">
        <v>20.170500000000001</v>
      </c>
      <c r="L788" s="176">
        <v>33.405000000000001</v>
      </c>
      <c r="M788" s="176">
        <v>23.854199999999999</v>
      </c>
      <c r="N788" s="176">
        <v>14.724399999999999</v>
      </c>
      <c r="O788" s="176"/>
      <c r="P788" s="176"/>
      <c r="Q788" s="176">
        <v>16.600200000000001</v>
      </c>
      <c r="R788" s="176"/>
      <c r="S788" s="118" t="s">
        <v>1877</v>
      </c>
    </row>
    <row r="789" spans="1:19" x14ac:dyDescent="0.3">
      <c r="A789" s="172" t="s">
        <v>834</v>
      </c>
      <c r="B789" s="172" t="s">
        <v>859</v>
      </c>
      <c r="C789" s="172">
        <v>147477</v>
      </c>
      <c r="D789" s="175">
        <v>44174</v>
      </c>
      <c r="E789" s="176">
        <v>12.101000000000001</v>
      </c>
      <c r="F789" s="176">
        <v>0.64039999999999997</v>
      </c>
      <c r="G789" s="176">
        <v>1.6377999999999999</v>
      </c>
      <c r="H789" s="176">
        <v>2.7772999999999999</v>
      </c>
      <c r="I789" s="176">
        <v>5.3360000000000003</v>
      </c>
      <c r="J789" s="176">
        <v>8.1121999999999996</v>
      </c>
      <c r="K789" s="176">
        <v>19.646000000000001</v>
      </c>
      <c r="L789" s="176">
        <v>32.251399999999997</v>
      </c>
      <c r="M789" s="176">
        <v>22.232299999999999</v>
      </c>
      <c r="N789" s="176">
        <v>12.7247</v>
      </c>
      <c r="O789" s="176"/>
      <c r="P789" s="176"/>
      <c r="Q789" s="176">
        <v>14.5625</v>
      </c>
      <c r="R789" s="176"/>
      <c r="S789" s="118" t="s">
        <v>1888</v>
      </c>
    </row>
    <row r="790" spans="1:19" x14ac:dyDescent="0.3">
      <c r="A790" s="172" t="s">
        <v>834</v>
      </c>
      <c r="B790" s="172" t="s">
        <v>860</v>
      </c>
      <c r="C790" s="172">
        <v>145376</v>
      </c>
      <c r="D790" s="175">
        <v>44174</v>
      </c>
      <c r="E790" s="176">
        <v>13.121</v>
      </c>
      <c r="F790" s="176">
        <v>0.4209</v>
      </c>
      <c r="G790" s="176">
        <v>1.3439000000000001</v>
      </c>
      <c r="H790" s="176">
        <v>2.4198</v>
      </c>
      <c r="I790" s="176">
        <v>5.7975000000000003</v>
      </c>
      <c r="J790" s="176">
        <v>7.2065000000000001</v>
      </c>
      <c r="K790" s="176">
        <v>13.858000000000001</v>
      </c>
      <c r="L790" s="176">
        <v>27.972300000000001</v>
      </c>
      <c r="M790" s="176">
        <v>23.201899999999998</v>
      </c>
      <c r="N790" s="176">
        <v>13.8087</v>
      </c>
      <c r="O790" s="176"/>
      <c r="P790" s="176"/>
      <c r="Q790" s="176">
        <v>13.837400000000001</v>
      </c>
      <c r="R790" s="176">
        <v>14.2333</v>
      </c>
      <c r="S790" s="118" t="s">
        <v>1888</v>
      </c>
    </row>
    <row r="791" spans="1:19" x14ac:dyDescent="0.3">
      <c r="A791" s="172" t="s">
        <v>834</v>
      </c>
      <c r="B791" s="172" t="s">
        <v>861</v>
      </c>
      <c r="C791" s="172">
        <v>145378</v>
      </c>
      <c r="D791" s="175">
        <v>44174</v>
      </c>
      <c r="E791" s="176">
        <v>12.819000000000001</v>
      </c>
      <c r="F791" s="176">
        <v>0.4073</v>
      </c>
      <c r="G791" s="176">
        <v>1.3199000000000001</v>
      </c>
      <c r="H791" s="176">
        <v>2.3881999999999999</v>
      </c>
      <c r="I791" s="176">
        <v>5.7499000000000002</v>
      </c>
      <c r="J791" s="176">
        <v>7.1017000000000001</v>
      </c>
      <c r="K791" s="176">
        <v>13.5329</v>
      </c>
      <c r="L791" s="176">
        <v>27.235700000000001</v>
      </c>
      <c r="M791" s="176">
        <v>22.143899999999999</v>
      </c>
      <c r="N791" s="176">
        <v>12.496700000000001</v>
      </c>
      <c r="O791" s="176"/>
      <c r="P791" s="176"/>
      <c r="Q791" s="176">
        <v>12.579599999999999</v>
      </c>
      <c r="R791" s="176">
        <v>12.9724</v>
      </c>
      <c r="S791" s="118" t="s">
        <v>1891</v>
      </c>
    </row>
    <row r="792" spans="1:19" x14ac:dyDescent="0.3">
      <c r="A792" s="172" t="s">
        <v>834</v>
      </c>
      <c r="B792" s="172" t="s">
        <v>862</v>
      </c>
      <c r="C792" s="172">
        <v>147206</v>
      </c>
      <c r="D792" s="175">
        <v>44174</v>
      </c>
      <c r="E792" s="176">
        <v>14.284000000000001</v>
      </c>
      <c r="F792" s="176">
        <v>0.52780000000000005</v>
      </c>
      <c r="G792" s="176">
        <v>1.0827</v>
      </c>
      <c r="H792" s="176">
        <v>1.9849000000000001</v>
      </c>
      <c r="I792" s="176">
        <v>4.4151999999999996</v>
      </c>
      <c r="J792" s="176">
        <v>7.5278999999999998</v>
      </c>
      <c r="K792" s="176">
        <v>18.963899999999999</v>
      </c>
      <c r="L792" s="176">
        <v>42.611800000000002</v>
      </c>
      <c r="M792" s="176">
        <v>33.757800000000003</v>
      </c>
      <c r="N792" s="176">
        <v>21.856300000000001</v>
      </c>
      <c r="O792" s="176"/>
      <c r="P792" s="176"/>
      <c r="Q792" s="176">
        <v>25.3996</v>
      </c>
      <c r="R792" s="176"/>
      <c r="S792" s="118" t="s">
        <v>1891</v>
      </c>
    </row>
    <row r="793" spans="1:19" x14ac:dyDescent="0.3">
      <c r="A793" s="172" t="s">
        <v>834</v>
      </c>
      <c r="B793" s="172" t="s">
        <v>863</v>
      </c>
      <c r="C793" s="172">
        <v>147203</v>
      </c>
      <c r="D793" s="175">
        <v>44174</v>
      </c>
      <c r="E793" s="176">
        <v>13.917</v>
      </c>
      <c r="F793" s="176">
        <v>0.52729999999999999</v>
      </c>
      <c r="G793" s="176">
        <v>1.0602</v>
      </c>
      <c r="H793" s="176">
        <v>1.956</v>
      </c>
      <c r="I793" s="176">
        <v>4.3487999999999998</v>
      </c>
      <c r="J793" s="176">
        <v>7.4008000000000003</v>
      </c>
      <c r="K793" s="176">
        <v>18.513200000000001</v>
      </c>
      <c r="L793" s="176">
        <v>41.519199999999998</v>
      </c>
      <c r="M793" s="176">
        <v>32.165199999999999</v>
      </c>
      <c r="N793" s="176">
        <v>19.943100000000001</v>
      </c>
      <c r="O793" s="176"/>
      <c r="P793" s="176"/>
      <c r="Q793" s="176">
        <v>23.3446</v>
      </c>
      <c r="R793" s="176"/>
      <c r="S793" s="118" t="s">
        <v>1894</v>
      </c>
    </row>
    <row r="794" spans="1:19" x14ac:dyDescent="0.3">
      <c r="A794" s="172" t="s">
        <v>834</v>
      </c>
      <c r="B794" s="172" t="s">
        <v>864</v>
      </c>
      <c r="C794" s="172">
        <v>122389</v>
      </c>
      <c r="D794" s="175">
        <v>44174</v>
      </c>
      <c r="E794" s="176">
        <v>30.498200000000001</v>
      </c>
      <c r="F794" s="176">
        <v>0.54059999999999997</v>
      </c>
      <c r="G794" s="176">
        <v>1.4034</v>
      </c>
      <c r="H794" s="176">
        <v>2.0118999999999998</v>
      </c>
      <c r="I794" s="176">
        <v>3.8900999999999999</v>
      </c>
      <c r="J794" s="176">
        <v>7.7183999999999999</v>
      </c>
      <c r="K794" s="176">
        <v>21.080300000000001</v>
      </c>
      <c r="L794" s="176">
        <v>31.220199999999998</v>
      </c>
      <c r="M794" s="176">
        <v>25.6037</v>
      </c>
      <c r="N794" s="176">
        <v>18.335799999999999</v>
      </c>
      <c r="O794" s="176">
        <v>10.5884</v>
      </c>
      <c r="P794" s="176">
        <v>14.2766</v>
      </c>
      <c r="Q794" s="176">
        <v>15.8461</v>
      </c>
      <c r="R794" s="176">
        <v>17.172499999999999</v>
      </c>
      <c r="S794" s="118" t="s">
        <v>1894</v>
      </c>
    </row>
    <row r="795" spans="1:19" x14ac:dyDescent="0.3">
      <c r="A795" s="172" t="s">
        <v>834</v>
      </c>
      <c r="B795" s="172" t="s">
        <v>865</v>
      </c>
      <c r="C795" s="172">
        <v>122387</v>
      </c>
      <c r="D795" s="175">
        <v>44174</v>
      </c>
      <c r="E795" s="176">
        <v>27.527000000000001</v>
      </c>
      <c r="F795" s="176">
        <v>0.53800000000000003</v>
      </c>
      <c r="G795" s="176">
        <v>1.3877999999999999</v>
      </c>
      <c r="H795" s="176">
        <v>1.9896</v>
      </c>
      <c r="I795" s="176">
        <v>3.8449</v>
      </c>
      <c r="J795" s="176">
        <v>7.6159999999999997</v>
      </c>
      <c r="K795" s="176">
        <v>20.7118</v>
      </c>
      <c r="L795" s="176">
        <v>30.3596</v>
      </c>
      <c r="M795" s="176">
        <v>24.3506</v>
      </c>
      <c r="N795" s="176">
        <v>16.801200000000001</v>
      </c>
      <c r="O795" s="176">
        <v>9.2117000000000004</v>
      </c>
      <c r="P795" s="176">
        <v>12.796900000000001</v>
      </c>
      <c r="Q795" s="176">
        <v>14.2903</v>
      </c>
      <c r="R795" s="176">
        <v>15.7658</v>
      </c>
      <c r="S795" s="118" t="s">
        <v>1891</v>
      </c>
    </row>
    <row r="796" spans="1:19" x14ac:dyDescent="0.3">
      <c r="A796" s="172" t="s">
        <v>834</v>
      </c>
      <c r="B796" s="172" t="s">
        <v>866</v>
      </c>
      <c r="C796" s="172">
        <v>104637</v>
      </c>
      <c r="D796" s="175">
        <v>44174</v>
      </c>
      <c r="E796" s="176">
        <v>53.6464</v>
      </c>
      <c r="F796" s="176">
        <v>0.51239999999999997</v>
      </c>
      <c r="G796" s="176">
        <v>2.0541999999999998</v>
      </c>
      <c r="H796" s="176">
        <v>3.6941999999999999</v>
      </c>
      <c r="I796" s="176">
        <v>7.0705</v>
      </c>
      <c r="J796" s="176">
        <v>12.5146</v>
      </c>
      <c r="K796" s="176">
        <v>20.819500000000001</v>
      </c>
      <c r="L796" s="176">
        <v>37.393900000000002</v>
      </c>
      <c r="M796" s="176">
        <v>29.541899999999998</v>
      </c>
      <c r="N796" s="176">
        <v>16.4985</v>
      </c>
      <c r="O796" s="176">
        <v>2.8881999999999999</v>
      </c>
      <c r="P796" s="176">
        <v>10.3253</v>
      </c>
      <c r="Q796" s="176">
        <v>12.7828</v>
      </c>
      <c r="R796" s="176">
        <v>11.717000000000001</v>
      </c>
      <c r="S796" s="118" t="s">
        <v>1891</v>
      </c>
    </row>
    <row r="797" spans="1:19" x14ac:dyDescent="0.3">
      <c r="A797" s="172" t="s">
        <v>834</v>
      </c>
      <c r="B797" s="172" t="s">
        <v>867</v>
      </c>
      <c r="C797" s="172">
        <v>118692</v>
      </c>
      <c r="D797" s="175">
        <v>44174</v>
      </c>
      <c r="E797" s="176">
        <v>57.179499999999997</v>
      </c>
      <c r="F797" s="176">
        <v>0.51490000000000002</v>
      </c>
      <c r="G797" s="176">
        <v>2.0667</v>
      </c>
      <c r="H797" s="176">
        <v>3.7105999999999999</v>
      </c>
      <c r="I797" s="176">
        <v>7.1013999999999999</v>
      </c>
      <c r="J797" s="176">
        <v>12.586399999999999</v>
      </c>
      <c r="K797" s="176">
        <v>21.0381</v>
      </c>
      <c r="L797" s="176">
        <v>37.8523</v>
      </c>
      <c r="M797" s="176">
        <v>30.1875</v>
      </c>
      <c r="N797" s="176">
        <v>17.2913</v>
      </c>
      <c r="O797" s="176">
        <v>3.6747999999999998</v>
      </c>
      <c r="P797" s="176">
        <v>11.2803</v>
      </c>
      <c r="Q797" s="176">
        <v>16.253900000000002</v>
      </c>
      <c r="R797" s="176">
        <v>12.47</v>
      </c>
      <c r="S797" s="118" t="s">
        <v>1874</v>
      </c>
    </row>
    <row r="798" spans="1:19" x14ac:dyDescent="0.3">
      <c r="A798" s="172" t="s">
        <v>834</v>
      </c>
      <c r="B798" s="172" t="s">
        <v>868</v>
      </c>
      <c r="C798" s="172">
        <v>103335</v>
      </c>
      <c r="D798" s="175">
        <v>44174</v>
      </c>
      <c r="E798" s="176">
        <v>79.55</v>
      </c>
      <c r="F798" s="176">
        <v>0.50539999999999996</v>
      </c>
      <c r="G798" s="176">
        <v>1.4539</v>
      </c>
      <c r="H798" s="176">
        <v>2.1837</v>
      </c>
      <c r="I798" s="176">
        <v>4.8642000000000003</v>
      </c>
      <c r="J798" s="176">
        <v>9.8909000000000002</v>
      </c>
      <c r="K798" s="176">
        <v>18.448499999999999</v>
      </c>
      <c r="L798" s="176">
        <v>31.4224</v>
      </c>
      <c r="M798" s="176">
        <v>23.2378</v>
      </c>
      <c r="N798" s="176">
        <v>17.0886</v>
      </c>
      <c r="O798" s="176">
        <v>9.2780000000000005</v>
      </c>
      <c r="P798" s="176">
        <v>12.5593</v>
      </c>
      <c r="Q798" s="176">
        <v>14.734400000000001</v>
      </c>
      <c r="R798" s="176">
        <v>14.2471</v>
      </c>
      <c r="S798" s="118" t="s">
        <v>1874</v>
      </c>
    </row>
    <row r="799" spans="1:19" x14ac:dyDescent="0.3">
      <c r="A799" s="172" t="s">
        <v>834</v>
      </c>
      <c r="B799" s="172" t="s">
        <v>869</v>
      </c>
      <c r="C799" s="172">
        <v>119464</v>
      </c>
      <c r="D799" s="175">
        <v>44174</v>
      </c>
      <c r="E799" s="176">
        <v>84.06</v>
      </c>
      <c r="F799" s="176">
        <v>0.51419999999999999</v>
      </c>
      <c r="G799" s="176">
        <v>1.4726999999999999</v>
      </c>
      <c r="H799" s="176">
        <v>2.2006000000000001</v>
      </c>
      <c r="I799" s="176">
        <v>4.9044999999999996</v>
      </c>
      <c r="J799" s="176">
        <v>9.9686000000000003</v>
      </c>
      <c r="K799" s="176">
        <v>18.712</v>
      </c>
      <c r="L799" s="176">
        <v>32.003799999999998</v>
      </c>
      <c r="M799" s="176">
        <v>24.000599999999999</v>
      </c>
      <c r="N799" s="176">
        <v>18.045200000000001</v>
      </c>
      <c r="O799" s="176">
        <v>10.135199999999999</v>
      </c>
      <c r="P799" s="176">
        <v>13.3972</v>
      </c>
      <c r="Q799" s="176">
        <v>13.377800000000001</v>
      </c>
      <c r="R799" s="176">
        <v>15.025700000000001</v>
      </c>
      <c r="S799" s="118" t="s">
        <v>1881</v>
      </c>
    </row>
    <row r="800" spans="1:19" x14ac:dyDescent="0.3">
      <c r="A800" s="172" t="s">
        <v>834</v>
      </c>
      <c r="B800" s="172" t="s">
        <v>870</v>
      </c>
      <c r="C800" s="172">
        <v>109275</v>
      </c>
      <c r="D800" s="175">
        <v>44174</v>
      </c>
      <c r="E800" s="176">
        <v>38.285200000000003</v>
      </c>
      <c r="F800" s="176">
        <v>0.2482</v>
      </c>
      <c r="G800" s="176">
        <v>1.8047</v>
      </c>
      <c r="H800" s="176">
        <v>3.4157000000000002</v>
      </c>
      <c r="I800" s="176">
        <v>9.1331000000000007</v>
      </c>
      <c r="J800" s="176">
        <v>10.813599999999999</v>
      </c>
      <c r="K800" s="176">
        <v>20.211500000000001</v>
      </c>
      <c r="L800" s="176">
        <v>31.2422</v>
      </c>
      <c r="M800" s="176">
        <v>36.619199999999999</v>
      </c>
      <c r="N800" s="176">
        <v>19.716799999999999</v>
      </c>
      <c r="O800" s="176">
        <v>5.6627000000000001</v>
      </c>
      <c r="P800" s="176">
        <v>11.292</v>
      </c>
      <c r="Q800" s="176">
        <v>11.468999999999999</v>
      </c>
      <c r="R800" s="176">
        <v>12.537599999999999</v>
      </c>
      <c r="S800" s="118" t="s">
        <v>1881</v>
      </c>
    </row>
    <row r="801" spans="1:19" x14ac:dyDescent="0.3">
      <c r="A801" s="172" t="s">
        <v>834</v>
      </c>
      <c r="B801" s="172" t="s">
        <v>871</v>
      </c>
      <c r="C801" s="172">
        <v>120834</v>
      </c>
      <c r="D801" s="175">
        <v>44174</v>
      </c>
      <c r="E801" s="176">
        <v>39.119599999999998</v>
      </c>
      <c r="F801" s="176">
        <v>0.254</v>
      </c>
      <c r="G801" s="176">
        <v>1.8331</v>
      </c>
      <c r="H801" s="176">
        <v>3.4561999999999999</v>
      </c>
      <c r="I801" s="176">
        <v>9.2188999999999997</v>
      </c>
      <c r="J801" s="176">
        <v>10.9971</v>
      </c>
      <c r="K801" s="176">
        <v>20.771599999999999</v>
      </c>
      <c r="L801" s="176">
        <v>32.437800000000003</v>
      </c>
      <c r="M801" s="176">
        <v>38.152700000000003</v>
      </c>
      <c r="N801" s="176">
        <v>21.5547</v>
      </c>
      <c r="O801" s="176">
        <v>6.8064</v>
      </c>
      <c r="P801" s="176">
        <v>12.0122</v>
      </c>
      <c r="Q801" s="176">
        <v>15.355700000000001</v>
      </c>
      <c r="R801" s="176">
        <v>14.036199999999999</v>
      </c>
      <c r="S801" s="118" t="s">
        <v>1903</v>
      </c>
    </row>
    <row r="802" spans="1:19" x14ac:dyDescent="0.3">
      <c r="A802" s="172" t="s">
        <v>834</v>
      </c>
      <c r="B802" s="172" t="s">
        <v>872</v>
      </c>
      <c r="C802" s="172">
        <v>119727</v>
      </c>
      <c r="D802" s="175">
        <v>44174</v>
      </c>
      <c r="E802" s="176">
        <v>185.33930000000001</v>
      </c>
      <c r="F802" s="176">
        <v>0.6079</v>
      </c>
      <c r="G802" s="176">
        <v>1.377</v>
      </c>
      <c r="H802" s="176">
        <v>2.3788</v>
      </c>
      <c r="I802" s="176">
        <v>5.0993000000000004</v>
      </c>
      <c r="J802" s="176">
        <v>9.6638999999999999</v>
      </c>
      <c r="K802" s="176">
        <v>18.389900000000001</v>
      </c>
      <c r="L802" s="176">
        <v>29.4711</v>
      </c>
      <c r="M802" s="176">
        <v>18.114899999999999</v>
      </c>
      <c r="N802" s="176">
        <v>15.475199999999999</v>
      </c>
      <c r="O802" s="176">
        <v>10.005100000000001</v>
      </c>
      <c r="P802" s="176">
        <v>15.239599999999999</v>
      </c>
      <c r="Q802" s="176">
        <v>14.9095</v>
      </c>
      <c r="R802" s="176">
        <v>17.307600000000001</v>
      </c>
      <c r="S802" s="118" t="s">
        <v>1903</v>
      </c>
    </row>
    <row r="803" spans="1:19" x14ac:dyDescent="0.3">
      <c r="A803" s="172" t="s">
        <v>834</v>
      </c>
      <c r="B803" s="172" t="s">
        <v>873</v>
      </c>
      <c r="C803" s="172">
        <v>102756</v>
      </c>
      <c r="D803" s="175">
        <v>44174</v>
      </c>
      <c r="E803" s="176">
        <v>172.39420000000001</v>
      </c>
      <c r="F803" s="176">
        <v>0.60499999999999998</v>
      </c>
      <c r="G803" s="176">
        <v>1.3626</v>
      </c>
      <c r="H803" s="176">
        <v>2.3584000000000001</v>
      </c>
      <c r="I803" s="176">
        <v>5.0574000000000003</v>
      </c>
      <c r="J803" s="176">
        <v>9.5703999999999994</v>
      </c>
      <c r="K803" s="176">
        <v>18.093599999999999</v>
      </c>
      <c r="L803" s="176">
        <v>28.813700000000001</v>
      </c>
      <c r="M803" s="176">
        <v>17.185600000000001</v>
      </c>
      <c r="N803" s="176">
        <v>14.271599999999999</v>
      </c>
      <c r="O803" s="176">
        <v>8.89</v>
      </c>
      <c r="P803" s="176">
        <v>14.1373</v>
      </c>
      <c r="Q803" s="176">
        <v>19.2499</v>
      </c>
      <c r="R803" s="176">
        <v>16.1387</v>
      </c>
      <c r="S803" s="118" t="s">
        <v>1904</v>
      </c>
    </row>
    <row r="804" spans="1:19" x14ac:dyDescent="0.3">
      <c r="A804" s="172" t="s">
        <v>834</v>
      </c>
      <c r="B804" s="172" t="s">
        <v>874</v>
      </c>
      <c r="C804" s="172">
        <v>101537</v>
      </c>
      <c r="D804" s="175">
        <v>44174</v>
      </c>
      <c r="E804" s="176">
        <v>209.53559999999999</v>
      </c>
      <c r="F804" s="176">
        <v>0.87639999999999996</v>
      </c>
      <c r="G804" s="176">
        <v>2.3353999999999999</v>
      </c>
      <c r="H804" s="176">
        <v>3.3692000000000002</v>
      </c>
      <c r="I804" s="176">
        <v>5.9561999999999999</v>
      </c>
      <c r="J804" s="176">
        <v>7.7846000000000002</v>
      </c>
      <c r="K804" s="176">
        <v>17.2395</v>
      </c>
      <c r="L804" s="176">
        <v>27.4313</v>
      </c>
      <c r="M804" s="176">
        <v>20.329999999999998</v>
      </c>
      <c r="N804" s="176">
        <v>9.8270999999999997</v>
      </c>
      <c r="O804" s="176">
        <v>8.7689000000000004</v>
      </c>
      <c r="P804" s="176">
        <v>12.3156</v>
      </c>
      <c r="Q804" s="176">
        <v>18.0059</v>
      </c>
      <c r="R804" s="176">
        <v>12.586</v>
      </c>
      <c r="S804" s="118" t="s">
        <v>1904</v>
      </c>
    </row>
    <row r="805" spans="1:19" x14ac:dyDescent="0.3">
      <c r="A805" s="172" t="s">
        <v>834</v>
      </c>
      <c r="B805" s="172" t="s">
        <v>875</v>
      </c>
      <c r="C805" s="172">
        <v>119578</v>
      </c>
      <c r="D805" s="175">
        <v>44174</v>
      </c>
      <c r="E805" s="176">
        <v>221.94409999999999</v>
      </c>
      <c r="F805" s="176">
        <v>0.87909999999999999</v>
      </c>
      <c r="G805" s="176">
        <v>2.3492000000000002</v>
      </c>
      <c r="H805" s="176">
        <v>3.3887</v>
      </c>
      <c r="I805" s="176">
        <v>5.9968000000000004</v>
      </c>
      <c r="J805" s="176">
        <v>7.8726000000000003</v>
      </c>
      <c r="K805" s="176">
        <v>17.5305</v>
      </c>
      <c r="L805" s="176">
        <v>28.066199999999998</v>
      </c>
      <c r="M805" s="176">
        <v>21.2029</v>
      </c>
      <c r="N805" s="176">
        <v>10.847099999999999</v>
      </c>
      <c r="O805" s="176">
        <v>9.9992000000000001</v>
      </c>
      <c r="P805" s="176">
        <v>13.2996</v>
      </c>
      <c r="Q805" s="176">
        <v>11.823399999999999</v>
      </c>
      <c r="R805" s="176">
        <v>13.5128</v>
      </c>
      <c r="S805" s="118" t="s">
        <v>1881</v>
      </c>
    </row>
    <row r="806" spans="1:19" x14ac:dyDescent="0.3">
      <c r="A806" s="172" t="s">
        <v>834</v>
      </c>
      <c r="B806" s="172" t="s">
        <v>876</v>
      </c>
      <c r="C806" s="172">
        <v>147757</v>
      </c>
      <c r="D806" s="175">
        <v>44174</v>
      </c>
      <c r="E806" s="176">
        <v>11.213100000000001</v>
      </c>
      <c r="F806" s="176">
        <v>0.67520000000000002</v>
      </c>
      <c r="G806" s="176">
        <v>1.6526000000000001</v>
      </c>
      <c r="H806" s="176">
        <v>3.1052</v>
      </c>
      <c r="I806" s="176">
        <v>5.6224999999999996</v>
      </c>
      <c r="J806" s="176">
        <v>7.7582000000000004</v>
      </c>
      <c r="K806" s="176">
        <v>19.2883</v>
      </c>
      <c r="L806" s="176">
        <v>34.816600000000001</v>
      </c>
      <c r="M806" s="176">
        <v>25.537099999999999</v>
      </c>
      <c r="N806" s="176">
        <v>12.1557</v>
      </c>
      <c r="O806" s="176"/>
      <c r="P806" s="176"/>
      <c r="Q806" s="176">
        <v>11.957599999999999</v>
      </c>
      <c r="R806" s="176"/>
      <c r="S806" s="118" t="s">
        <v>1881</v>
      </c>
    </row>
    <row r="807" spans="1:19" x14ac:dyDescent="0.3">
      <c r="A807" s="172" t="s">
        <v>834</v>
      </c>
      <c r="B807" s="172" t="s">
        <v>877</v>
      </c>
      <c r="C807" s="172">
        <v>147760</v>
      </c>
      <c r="D807" s="175">
        <v>44174</v>
      </c>
      <c r="E807" s="176">
        <v>10.978199999999999</v>
      </c>
      <c r="F807" s="176">
        <v>0.6694</v>
      </c>
      <c r="G807" s="176">
        <v>1.6254999999999999</v>
      </c>
      <c r="H807" s="176">
        <v>3.0661999999999998</v>
      </c>
      <c r="I807" s="176">
        <v>5.5392999999999999</v>
      </c>
      <c r="J807" s="176">
        <v>7.5766999999999998</v>
      </c>
      <c r="K807" s="176">
        <v>18.768000000000001</v>
      </c>
      <c r="L807" s="176">
        <v>33.658799999999999</v>
      </c>
      <c r="M807" s="176">
        <v>23.657599999999999</v>
      </c>
      <c r="N807" s="176">
        <v>9.8247999999999998</v>
      </c>
      <c r="O807" s="176"/>
      <c r="P807" s="176"/>
      <c r="Q807" s="176">
        <v>9.6435999999999993</v>
      </c>
      <c r="R807" s="176"/>
      <c r="S807" s="118" t="s">
        <v>1874</v>
      </c>
    </row>
    <row r="808" spans="1:19" x14ac:dyDescent="0.3">
      <c r="A808" s="172" t="s">
        <v>834</v>
      </c>
      <c r="B808" s="172" t="s">
        <v>878</v>
      </c>
      <c r="C808" s="172">
        <v>147492</v>
      </c>
      <c r="D808" s="175">
        <v>44174</v>
      </c>
      <c r="E808" s="176">
        <v>13.25</v>
      </c>
      <c r="F808" s="176">
        <v>0.37880000000000003</v>
      </c>
      <c r="G808" s="176">
        <v>1.8447</v>
      </c>
      <c r="H808" s="176">
        <v>2.3957000000000002</v>
      </c>
      <c r="I808" s="176">
        <v>4.9089</v>
      </c>
      <c r="J808" s="176">
        <v>5.7462</v>
      </c>
      <c r="K808" s="176">
        <v>17.049499999999998</v>
      </c>
      <c r="L808" s="176">
        <v>32.235500000000002</v>
      </c>
      <c r="M808" s="176">
        <v>28.391500000000001</v>
      </c>
      <c r="N808" s="176">
        <v>19.154699999999998</v>
      </c>
      <c r="O808" s="176"/>
      <c r="P808" s="176"/>
      <c r="Q808" s="176">
        <v>23.2163</v>
      </c>
      <c r="R808" s="176"/>
      <c r="S808" s="118" t="s">
        <v>1874</v>
      </c>
    </row>
    <row r="809" spans="1:19" x14ac:dyDescent="0.3">
      <c r="A809" s="172" t="s">
        <v>834</v>
      </c>
      <c r="B809" s="172" t="s">
        <v>879</v>
      </c>
      <c r="C809" s="172">
        <v>147490</v>
      </c>
      <c r="D809" s="175">
        <v>44174</v>
      </c>
      <c r="E809" s="176">
        <v>13.08</v>
      </c>
      <c r="F809" s="176">
        <v>0.38369999999999999</v>
      </c>
      <c r="G809" s="176">
        <v>1.8692</v>
      </c>
      <c r="H809" s="176">
        <v>2.3473999999999999</v>
      </c>
      <c r="I809" s="176">
        <v>4.8076999999999996</v>
      </c>
      <c r="J809" s="176">
        <v>5.6543000000000001</v>
      </c>
      <c r="K809" s="176">
        <v>16.785699999999999</v>
      </c>
      <c r="L809" s="176">
        <v>31.589500000000001</v>
      </c>
      <c r="M809" s="176">
        <v>27.485399999999998</v>
      </c>
      <c r="N809" s="176">
        <v>18.0505</v>
      </c>
      <c r="O809" s="176"/>
      <c r="P809" s="176"/>
      <c r="Q809" s="176">
        <v>22.041599999999999</v>
      </c>
      <c r="R809" s="176"/>
      <c r="S809" s="118" t="s">
        <v>1877</v>
      </c>
    </row>
    <row r="810" spans="1:19" x14ac:dyDescent="0.3">
      <c r="A810" s="177" t="s">
        <v>27</v>
      </c>
      <c r="B810" s="172"/>
      <c r="C810" s="172"/>
      <c r="D810" s="172"/>
      <c r="E810" s="172"/>
      <c r="F810" s="178">
        <v>0.62181555555555568</v>
      </c>
      <c r="G810" s="178">
        <v>1.5329800000000002</v>
      </c>
      <c r="H810" s="178">
        <v>2.7461599999999988</v>
      </c>
      <c r="I810" s="178">
        <v>5.6454200000000014</v>
      </c>
      <c r="J810" s="178">
        <v>9.1103066666666646</v>
      </c>
      <c r="K810" s="178">
        <v>19.171591111111109</v>
      </c>
      <c r="L810" s="178">
        <v>32.121268181818174</v>
      </c>
      <c r="M810" s="178">
        <v>24.815397727272728</v>
      </c>
      <c r="N810" s="178">
        <v>15.32281818181818</v>
      </c>
      <c r="O810" s="178">
        <v>6.9216941176470588</v>
      </c>
      <c r="P810" s="178">
        <v>12.476143333333335</v>
      </c>
      <c r="Q810" s="178">
        <v>13.735551111111112</v>
      </c>
      <c r="R810" s="178">
        <v>13.958594444444444</v>
      </c>
      <c r="S810" s="118" t="s">
        <v>1877</v>
      </c>
    </row>
    <row r="811" spans="1:19" x14ac:dyDescent="0.3">
      <c r="A811" s="177" t="s">
        <v>408</v>
      </c>
      <c r="B811" s="172"/>
      <c r="C811" s="172"/>
      <c r="D811" s="172"/>
      <c r="E811" s="172"/>
      <c r="F811" s="178">
        <v>0.60499999999999998</v>
      </c>
      <c r="G811" s="178">
        <v>1.6254999999999999</v>
      </c>
      <c r="H811" s="178">
        <v>2.6475</v>
      </c>
      <c r="I811" s="178">
        <v>5.3505000000000003</v>
      </c>
      <c r="J811" s="178">
        <v>8.2657000000000007</v>
      </c>
      <c r="K811" s="178">
        <v>18.963899999999999</v>
      </c>
      <c r="L811" s="178">
        <v>31.79665</v>
      </c>
      <c r="M811" s="178">
        <v>24.056750000000001</v>
      </c>
      <c r="N811" s="178">
        <v>16.649850000000001</v>
      </c>
      <c r="O811" s="178">
        <v>6.97105</v>
      </c>
      <c r="P811" s="178">
        <v>12.193300000000001</v>
      </c>
      <c r="Q811" s="178">
        <v>13.622400000000001</v>
      </c>
      <c r="R811" s="178">
        <v>13.522549999999999</v>
      </c>
      <c r="S811" s="118" t="s">
        <v>1881</v>
      </c>
    </row>
    <row r="812" spans="1:19" x14ac:dyDescent="0.3">
      <c r="A812" s="121"/>
      <c r="B812" s="121"/>
      <c r="C812" s="121"/>
      <c r="D812" s="122"/>
      <c r="E812" s="123"/>
      <c r="F812" s="123"/>
      <c r="G812" s="123"/>
      <c r="H812" s="123"/>
      <c r="I812" s="123"/>
      <c r="J812" s="123"/>
      <c r="K812" s="123"/>
      <c r="L812" s="123"/>
      <c r="M812" s="123"/>
      <c r="N812" s="123"/>
      <c r="O812" s="123"/>
      <c r="P812" s="123"/>
      <c r="Q812" s="123"/>
      <c r="R812" s="123"/>
      <c r="S812" s="118" t="s">
        <v>1881</v>
      </c>
    </row>
    <row r="813" spans="1:19" x14ac:dyDescent="0.3">
      <c r="A813" s="174" t="s">
        <v>880</v>
      </c>
      <c r="B813" s="174"/>
      <c r="C813" s="174"/>
      <c r="D813" s="174"/>
      <c r="E813" s="174"/>
      <c r="F813" s="174"/>
      <c r="G813" s="174"/>
      <c r="H813" s="174"/>
      <c r="I813" s="174"/>
      <c r="J813" s="174"/>
      <c r="K813" s="174"/>
      <c r="L813" s="174"/>
      <c r="M813" s="174"/>
      <c r="N813" s="174"/>
      <c r="O813" s="174"/>
      <c r="P813" s="174"/>
      <c r="Q813" s="174"/>
      <c r="R813" s="174"/>
      <c r="S813" s="118"/>
    </row>
    <row r="814" spans="1:19" x14ac:dyDescent="0.3">
      <c r="A814" s="172" t="s">
        <v>881</v>
      </c>
      <c r="B814" s="172" t="s">
        <v>882</v>
      </c>
      <c r="C814" s="172">
        <v>131301</v>
      </c>
      <c r="D814" s="175">
        <v>44174</v>
      </c>
      <c r="E814" s="176">
        <v>17.758800000000001</v>
      </c>
      <c r="F814" s="176">
        <v>75.586399999999998</v>
      </c>
      <c r="G814" s="176">
        <v>-1.1096999999999999</v>
      </c>
      <c r="H814" s="176">
        <v>9.2064000000000004</v>
      </c>
      <c r="I814" s="176">
        <v>0.52859999999999996</v>
      </c>
      <c r="J814" s="176">
        <v>2.7948</v>
      </c>
      <c r="K814" s="176">
        <v>7.7375999999999996</v>
      </c>
      <c r="L814" s="176">
        <v>4.9574999999999996</v>
      </c>
      <c r="M814" s="176">
        <v>8.3551000000000002</v>
      </c>
      <c r="N814" s="176">
        <v>12.780200000000001</v>
      </c>
      <c r="O814" s="176">
        <v>9.1666000000000007</v>
      </c>
      <c r="P814" s="176">
        <v>9.4354999999999993</v>
      </c>
      <c r="Q814" s="176">
        <v>9.6919000000000004</v>
      </c>
      <c r="R814" s="176">
        <v>11.8156</v>
      </c>
      <c r="S814" s="118"/>
    </row>
    <row r="815" spans="1:19" x14ac:dyDescent="0.3">
      <c r="A815" s="172" t="s">
        <v>881</v>
      </c>
      <c r="B815" s="172" t="s">
        <v>883</v>
      </c>
      <c r="C815" s="172">
        <v>131297</v>
      </c>
      <c r="D815" s="175">
        <v>44174</v>
      </c>
      <c r="E815" s="176">
        <v>17.498799999999999</v>
      </c>
      <c r="F815" s="176">
        <v>75.455100000000002</v>
      </c>
      <c r="G815" s="176">
        <v>-1.2929999999999999</v>
      </c>
      <c r="H815" s="176">
        <v>9.0145</v>
      </c>
      <c r="I815" s="176">
        <v>0.3427</v>
      </c>
      <c r="J815" s="176">
        <v>2.5920000000000001</v>
      </c>
      <c r="K815" s="176">
        <v>7.5357000000000003</v>
      </c>
      <c r="L815" s="176">
        <v>4.7530999999999999</v>
      </c>
      <c r="M815" s="176">
        <v>8.1531000000000002</v>
      </c>
      <c r="N815" s="176">
        <v>12.5589</v>
      </c>
      <c r="O815" s="176">
        <v>8.9222999999999999</v>
      </c>
      <c r="P815" s="176">
        <v>9.1789000000000005</v>
      </c>
      <c r="Q815" s="176">
        <v>9.4316999999999993</v>
      </c>
      <c r="R815" s="176">
        <v>11.570499999999999</v>
      </c>
      <c r="S815" s="118"/>
    </row>
    <row r="816" spans="1:19" x14ac:dyDescent="0.3">
      <c r="A816" s="172" t="s">
        <v>881</v>
      </c>
      <c r="B816" s="172" t="s">
        <v>884</v>
      </c>
      <c r="C816" s="172">
        <v>131051</v>
      </c>
      <c r="D816" s="175">
        <v>44174</v>
      </c>
      <c r="E816" s="176">
        <v>19.105899999999998</v>
      </c>
      <c r="F816" s="176">
        <v>61.043799999999997</v>
      </c>
      <c r="G816" s="176">
        <v>2.2549999999999999</v>
      </c>
      <c r="H816" s="176">
        <v>13.132899999999999</v>
      </c>
      <c r="I816" s="176">
        <v>2.0211000000000001</v>
      </c>
      <c r="J816" s="176">
        <v>6.4337</v>
      </c>
      <c r="K816" s="176">
        <v>12.0623</v>
      </c>
      <c r="L816" s="176">
        <v>7.9438000000000004</v>
      </c>
      <c r="M816" s="176">
        <v>10.593500000000001</v>
      </c>
      <c r="N816" s="176">
        <v>14.8309</v>
      </c>
      <c r="O816" s="176">
        <v>11.5495</v>
      </c>
      <c r="P816" s="176">
        <v>10.825799999999999</v>
      </c>
      <c r="Q816" s="176">
        <v>10.920400000000001</v>
      </c>
      <c r="R816" s="176">
        <v>13.803900000000001</v>
      </c>
      <c r="S816" s="120"/>
    </row>
    <row r="817" spans="1:19" x14ac:dyDescent="0.3">
      <c r="A817" s="172" t="s">
        <v>881</v>
      </c>
      <c r="B817" s="172" t="s">
        <v>885</v>
      </c>
      <c r="C817" s="172">
        <v>131061</v>
      </c>
      <c r="D817" s="175">
        <v>44174</v>
      </c>
      <c r="E817" s="176">
        <v>19.3918</v>
      </c>
      <c r="F817" s="176">
        <v>61.275500000000001</v>
      </c>
      <c r="G817" s="176">
        <v>2.4477000000000002</v>
      </c>
      <c r="H817" s="176">
        <v>13.290100000000001</v>
      </c>
      <c r="I817" s="176">
        <v>2.1798000000000002</v>
      </c>
      <c r="J817" s="176">
        <v>6.5983000000000001</v>
      </c>
      <c r="K817" s="176">
        <v>12.225899999999999</v>
      </c>
      <c r="L817" s="176">
        <v>8.1102000000000007</v>
      </c>
      <c r="M817" s="176">
        <v>10.7666</v>
      </c>
      <c r="N817" s="176">
        <v>15.0151</v>
      </c>
      <c r="O817" s="176">
        <v>11.7668</v>
      </c>
      <c r="P817" s="176">
        <v>11.067600000000001</v>
      </c>
      <c r="Q817" s="176">
        <v>11.1845</v>
      </c>
      <c r="R817" s="176">
        <v>14.020200000000001</v>
      </c>
      <c r="S817" s="118" t="s">
        <v>1905</v>
      </c>
    </row>
    <row r="818" spans="1:19" x14ac:dyDescent="0.3">
      <c r="A818" s="172" t="s">
        <v>881</v>
      </c>
      <c r="B818" s="172" t="s">
        <v>886</v>
      </c>
      <c r="C818" s="172">
        <v>118387</v>
      </c>
      <c r="D818" s="175">
        <v>44174</v>
      </c>
      <c r="E818" s="176">
        <v>36.194699999999997</v>
      </c>
      <c r="F818" s="176">
        <v>46.0426</v>
      </c>
      <c r="G818" s="176">
        <v>-1.8752</v>
      </c>
      <c r="H818" s="176">
        <v>14.866300000000001</v>
      </c>
      <c r="I818" s="176">
        <v>3.2454000000000001</v>
      </c>
      <c r="J818" s="176">
        <v>7.0491999999999999</v>
      </c>
      <c r="K818" s="176">
        <v>12.680400000000001</v>
      </c>
      <c r="L818" s="176">
        <v>7.5872999999999999</v>
      </c>
      <c r="M818" s="176">
        <v>10.4252</v>
      </c>
      <c r="N818" s="176">
        <v>14.8667</v>
      </c>
      <c r="O818" s="176">
        <v>12.824999999999999</v>
      </c>
      <c r="P818" s="176">
        <v>11.2179</v>
      </c>
      <c r="Q818" s="176">
        <v>11.0663</v>
      </c>
      <c r="R818" s="176">
        <v>14.3962</v>
      </c>
      <c r="S818" s="118" t="s">
        <v>1905</v>
      </c>
    </row>
    <row r="819" spans="1:19" x14ac:dyDescent="0.3">
      <c r="A819" s="172" t="s">
        <v>881</v>
      </c>
      <c r="B819" s="172" t="s">
        <v>887</v>
      </c>
      <c r="C819" s="172">
        <v>108753</v>
      </c>
      <c r="D819" s="175">
        <v>44174</v>
      </c>
      <c r="E819" s="176">
        <v>35.884399999999999</v>
      </c>
      <c r="F819" s="176">
        <v>45.931399999999996</v>
      </c>
      <c r="G819" s="176">
        <v>-1.9931000000000001</v>
      </c>
      <c r="H819" s="176">
        <v>14.732100000000001</v>
      </c>
      <c r="I819" s="176">
        <v>3.1133000000000002</v>
      </c>
      <c r="J819" s="176">
        <v>6.915</v>
      </c>
      <c r="K819" s="176">
        <v>12.543799999999999</v>
      </c>
      <c r="L819" s="176">
        <v>7.4512</v>
      </c>
      <c r="M819" s="176">
        <v>10.2799</v>
      </c>
      <c r="N819" s="176">
        <v>14.7112</v>
      </c>
      <c r="O819" s="176">
        <v>12.7005</v>
      </c>
      <c r="P819" s="176">
        <v>11.0817</v>
      </c>
      <c r="Q819" s="176">
        <v>7.0453999999999999</v>
      </c>
      <c r="R819" s="176">
        <v>14.248699999999999</v>
      </c>
      <c r="S819" s="118" t="s">
        <v>1905</v>
      </c>
    </row>
    <row r="820" spans="1:19" x14ac:dyDescent="0.3">
      <c r="A820" s="172" t="s">
        <v>881</v>
      </c>
      <c r="B820" s="172" t="s">
        <v>888</v>
      </c>
      <c r="C820" s="172">
        <v>101002</v>
      </c>
      <c r="D820" s="175">
        <v>44174</v>
      </c>
      <c r="E820" s="176">
        <v>49.768700000000003</v>
      </c>
      <c r="F820" s="176">
        <v>58.545200000000001</v>
      </c>
      <c r="G820" s="176">
        <v>-0.49869999999999998</v>
      </c>
      <c r="H820" s="176">
        <v>12.339700000000001</v>
      </c>
      <c r="I820" s="176">
        <v>3.8035000000000001</v>
      </c>
      <c r="J820" s="176">
        <v>6.2263999999999999</v>
      </c>
      <c r="K820" s="176">
        <v>10.6714</v>
      </c>
      <c r="L820" s="176">
        <v>6.7266000000000004</v>
      </c>
      <c r="M820" s="176">
        <v>8.8001000000000005</v>
      </c>
      <c r="N820" s="176">
        <v>12.7354</v>
      </c>
      <c r="O820" s="176">
        <v>10.974399999999999</v>
      </c>
      <c r="P820" s="176">
        <v>10.5115</v>
      </c>
      <c r="Q820" s="176">
        <v>8.3678000000000008</v>
      </c>
      <c r="R820" s="176">
        <v>12.114100000000001</v>
      </c>
      <c r="S820" s="118" t="s">
        <v>1905</v>
      </c>
    </row>
    <row r="821" spans="1:19" x14ac:dyDescent="0.3">
      <c r="A821" s="172" t="s">
        <v>881</v>
      </c>
      <c r="B821" s="172" t="s">
        <v>889</v>
      </c>
      <c r="C821" s="172">
        <v>120137</v>
      </c>
      <c r="D821" s="175">
        <v>44174</v>
      </c>
      <c r="E821" s="176">
        <v>51.005099999999999</v>
      </c>
      <c r="F821" s="176">
        <v>58.918500000000002</v>
      </c>
      <c r="G821" s="176">
        <v>-0.18609999999999999</v>
      </c>
      <c r="H821" s="176">
        <v>12.6561</v>
      </c>
      <c r="I821" s="176">
        <v>4.1212999999999997</v>
      </c>
      <c r="J821" s="176">
        <v>6.5374999999999996</v>
      </c>
      <c r="K821" s="176">
        <v>10.9895</v>
      </c>
      <c r="L821" s="176">
        <v>7.0433000000000003</v>
      </c>
      <c r="M821" s="176">
        <v>9.1245999999999992</v>
      </c>
      <c r="N821" s="176">
        <v>13.077299999999999</v>
      </c>
      <c r="O821" s="176">
        <v>11.333299999999999</v>
      </c>
      <c r="P821" s="176">
        <v>10.882999999999999</v>
      </c>
      <c r="Q821" s="176">
        <v>10.708600000000001</v>
      </c>
      <c r="R821" s="176">
        <v>12.454599999999999</v>
      </c>
      <c r="S821" s="118" t="s">
        <v>1905</v>
      </c>
    </row>
    <row r="822" spans="1:19" x14ac:dyDescent="0.3">
      <c r="A822" s="177" t="s">
        <v>27</v>
      </c>
      <c r="B822" s="172"/>
      <c r="C822" s="172"/>
      <c r="D822" s="172"/>
      <c r="E822" s="172"/>
      <c r="F822" s="178">
        <v>60.349812499999999</v>
      </c>
      <c r="G822" s="178">
        <v>-0.28163749999999999</v>
      </c>
      <c r="H822" s="178">
        <v>12.404762499999999</v>
      </c>
      <c r="I822" s="178">
        <v>2.4194624999999998</v>
      </c>
      <c r="J822" s="178">
        <v>5.6433624999999994</v>
      </c>
      <c r="K822" s="178">
        <v>10.805824999999999</v>
      </c>
      <c r="L822" s="178">
        <v>6.821625</v>
      </c>
      <c r="M822" s="178">
        <v>9.562262500000001</v>
      </c>
      <c r="N822" s="178">
        <v>13.8219625</v>
      </c>
      <c r="O822" s="178">
        <v>11.154800000000002</v>
      </c>
      <c r="P822" s="178">
        <v>10.525237499999999</v>
      </c>
      <c r="Q822" s="178">
        <v>9.8020750000000003</v>
      </c>
      <c r="R822" s="178">
        <v>13.052975</v>
      </c>
      <c r="S822" s="118" t="s">
        <v>1905</v>
      </c>
    </row>
    <row r="823" spans="1:19" x14ac:dyDescent="0.3">
      <c r="A823" s="177" t="s">
        <v>408</v>
      </c>
      <c r="B823" s="172"/>
      <c r="C823" s="172"/>
      <c r="D823" s="172"/>
      <c r="E823" s="172"/>
      <c r="F823" s="178">
        <v>59.98115</v>
      </c>
      <c r="G823" s="178">
        <v>-0.80419999999999991</v>
      </c>
      <c r="H823" s="178">
        <v>12.894500000000001</v>
      </c>
      <c r="I823" s="178">
        <v>2.6465500000000004</v>
      </c>
      <c r="J823" s="178">
        <v>6.4855999999999998</v>
      </c>
      <c r="K823" s="178">
        <v>11.5259</v>
      </c>
      <c r="L823" s="178">
        <v>7.2472500000000002</v>
      </c>
      <c r="M823" s="178">
        <v>9.7022499999999994</v>
      </c>
      <c r="N823" s="178">
        <v>13.89425</v>
      </c>
      <c r="O823" s="178">
        <v>11.4414</v>
      </c>
      <c r="P823" s="178">
        <v>10.854399999999998</v>
      </c>
      <c r="Q823" s="178">
        <v>10.20025</v>
      </c>
      <c r="R823" s="178">
        <v>13.129249999999999</v>
      </c>
      <c r="S823" s="118" t="s">
        <v>1905</v>
      </c>
    </row>
    <row r="824" spans="1:19" x14ac:dyDescent="0.3">
      <c r="A824" s="121"/>
      <c r="B824" s="121"/>
      <c r="C824" s="121"/>
      <c r="D824" s="122"/>
      <c r="E824" s="123"/>
      <c r="F824" s="123"/>
      <c r="G824" s="123"/>
      <c r="H824" s="123"/>
      <c r="I824" s="123"/>
      <c r="J824" s="123"/>
      <c r="K824" s="123"/>
      <c r="L824" s="123"/>
      <c r="M824" s="123"/>
      <c r="N824" s="123"/>
      <c r="O824" s="123"/>
      <c r="P824" s="123"/>
      <c r="Q824" s="123"/>
      <c r="R824" s="123"/>
      <c r="S824" s="118" t="s">
        <v>1905</v>
      </c>
    </row>
    <row r="825" spans="1:19" x14ac:dyDescent="0.3">
      <c r="A825" s="174" t="s">
        <v>890</v>
      </c>
      <c r="B825" s="174"/>
      <c r="C825" s="174"/>
      <c r="D825" s="174"/>
      <c r="E825" s="174"/>
      <c r="F825" s="174"/>
      <c r="G825" s="174"/>
      <c r="H825" s="174"/>
      <c r="I825" s="174"/>
      <c r="J825" s="174"/>
      <c r="K825" s="174"/>
      <c r="L825" s="174"/>
      <c r="M825" s="174"/>
      <c r="N825" s="174"/>
      <c r="O825" s="174"/>
      <c r="P825" s="174"/>
      <c r="Q825" s="174"/>
      <c r="R825" s="174"/>
      <c r="S825" s="118"/>
    </row>
    <row r="826" spans="1:19" x14ac:dyDescent="0.3">
      <c r="A826" s="172" t="s">
        <v>891</v>
      </c>
      <c r="B826" s="172" t="s">
        <v>892</v>
      </c>
      <c r="C826" s="172">
        <v>115127</v>
      </c>
      <c r="D826" s="175">
        <v>44174</v>
      </c>
      <c r="E826" s="176">
        <v>4544.0123999999996</v>
      </c>
      <c r="F826" s="176">
        <v>-155.02080000000001</v>
      </c>
      <c r="G826" s="176">
        <v>56.812600000000003</v>
      </c>
      <c r="H826" s="176">
        <v>57.9358</v>
      </c>
      <c r="I826" s="176">
        <v>38.252699999999997</v>
      </c>
      <c r="J826" s="176">
        <v>-63.482700000000001</v>
      </c>
      <c r="K826" s="176">
        <v>-16.360600000000002</v>
      </c>
      <c r="L826" s="176">
        <v>10.9155</v>
      </c>
      <c r="M826" s="176">
        <v>13.2629</v>
      </c>
      <c r="N826" s="176">
        <v>30.204699999999999</v>
      </c>
      <c r="O826" s="176">
        <v>19.169</v>
      </c>
      <c r="P826" s="176">
        <v>12.882300000000001</v>
      </c>
      <c r="Q826" s="176">
        <v>7.7164000000000001</v>
      </c>
      <c r="R826" s="176">
        <v>25.364000000000001</v>
      </c>
      <c r="S826" s="118"/>
    </row>
    <row r="827" spans="1:19" x14ac:dyDescent="0.3">
      <c r="A827" s="172" t="s">
        <v>891</v>
      </c>
      <c r="B827" s="172" t="s">
        <v>893</v>
      </c>
      <c r="C827" s="172">
        <v>116796</v>
      </c>
      <c r="D827" s="175">
        <v>44174</v>
      </c>
      <c r="E827" s="176">
        <v>15.331899999999999</v>
      </c>
      <c r="F827" s="176">
        <v>-255.0778</v>
      </c>
      <c r="G827" s="176">
        <v>5.2888999999999999</v>
      </c>
      <c r="H827" s="176">
        <v>80.114099999999993</v>
      </c>
      <c r="I827" s="176">
        <v>41.249699999999997</v>
      </c>
      <c r="J827" s="176">
        <v>-62.682299999999998</v>
      </c>
      <c r="K827" s="176">
        <v>-14.0463</v>
      </c>
      <c r="L827" s="176">
        <v>10.999000000000001</v>
      </c>
      <c r="M827" s="176">
        <v>14.8995</v>
      </c>
      <c r="N827" s="176">
        <v>27.574300000000001</v>
      </c>
      <c r="O827" s="176">
        <v>17.470800000000001</v>
      </c>
      <c r="P827" s="176">
        <v>13.839499999999999</v>
      </c>
      <c r="Q827" s="176">
        <v>5.0176999999999996</v>
      </c>
      <c r="R827" s="176">
        <v>23.903400000000001</v>
      </c>
      <c r="S827" s="118"/>
    </row>
    <row r="828" spans="1:19" x14ac:dyDescent="0.3">
      <c r="A828" s="172" t="s">
        <v>891</v>
      </c>
      <c r="B828" s="172" t="s">
        <v>894</v>
      </c>
      <c r="C828" s="172">
        <v>113434</v>
      </c>
      <c r="D828" s="175">
        <v>44174</v>
      </c>
      <c r="E828" s="176">
        <v>43.066800000000001</v>
      </c>
      <c r="F828" s="176">
        <v>-154.86019999999999</v>
      </c>
      <c r="G828" s="176">
        <v>56.781399999999998</v>
      </c>
      <c r="H828" s="176">
        <v>57.866999999999997</v>
      </c>
      <c r="I828" s="176">
        <v>38.368000000000002</v>
      </c>
      <c r="J828" s="176">
        <v>-62.5321</v>
      </c>
      <c r="K828" s="176">
        <v>-16.099299999999999</v>
      </c>
      <c r="L828" s="176">
        <v>10.9985</v>
      </c>
      <c r="M828" s="176">
        <v>12.7637</v>
      </c>
      <c r="N828" s="176">
        <v>29.606200000000001</v>
      </c>
      <c r="O828" s="176">
        <v>19.178999999999998</v>
      </c>
      <c r="P828" s="176">
        <v>12.2803</v>
      </c>
      <c r="Q828" s="176">
        <v>7.7576000000000001</v>
      </c>
      <c r="R828" s="176">
        <v>25.2226</v>
      </c>
      <c r="S828" s="120"/>
    </row>
    <row r="829" spans="1:19" x14ac:dyDescent="0.3">
      <c r="A829" s="172" t="s">
        <v>891</v>
      </c>
      <c r="B829" s="172" t="s">
        <v>895</v>
      </c>
      <c r="C829" s="172">
        <v>115897</v>
      </c>
      <c r="D829" s="175">
        <v>44174</v>
      </c>
      <c r="E829" s="176">
        <v>15.2782</v>
      </c>
      <c r="F829" s="176">
        <v>-16.715499999999999</v>
      </c>
      <c r="G829" s="176">
        <v>26.277999999999999</v>
      </c>
      <c r="H829" s="176">
        <v>49.926299999999998</v>
      </c>
      <c r="I829" s="176">
        <v>27.992999999999999</v>
      </c>
      <c r="J829" s="176">
        <v>-62.282200000000003</v>
      </c>
      <c r="K829" s="176">
        <v>-12.951599999999999</v>
      </c>
      <c r="L829" s="176">
        <v>10.584199999999999</v>
      </c>
      <c r="M829" s="176">
        <v>16.746300000000002</v>
      </c>
      <c r="N829" s="176">
        <v>30.0457</v>
      </c>
      <c r="O829" s="176">
        <v>19.601800000000001</v>
      </c>
      <c r="P829" s="176">
        <v>12.9161</v>
      </c>
      <c r="Q829" s="176">
        <v>4.7436999999999996</v>
      </c>
      <c r="R829" s="176">
        <v>24.636399999999998</v>
      </c>
      <c r="S829" s="118"/>
    </row>
    <row r="830" spans="1:19" x14ac:dyDescent="0.3">
      <c r="A830" s="172" t="s">
        <v>891</v>
      </c>
      <c r="B830" s="172" t="s">
        <v>896</v>
      </c>
      <c r="C830" s="172">
        <v>106597</v>
      </c>
      <c r="D830" s="175">
        <v>44174</v>
      </c>
      <c r="E830" s="176">
        <v>18.997199999999999</v>
      </c>
      <c r="F830" s="176">
        <v>-755.81859999999995</v>
      </c>
      <c r="G830" s="176">
        <v>44.420999999999999</v>
      </c>
      <c r="H830" s="176">
        <v>10.754200000000001</v>
      </c>
      <c r="I830" s="176">
        <v>147.22069999999999</v>
      </c>
      <c r="J830" s="176">
        <v>-85.786900000000003</v>
      </c>
      <c r="K830" s="176">
        <v>-51.352200000000003</v>
      </c>
      <c r="L830" s="176">
        <v>13.614800000000001</v>
      </c>
      <c r="M830" s="176">
        <v>37.363799999999998</v>
      </c>
      <c r="N830" s="176">
        <v>41.123100000000001</v>
      </c>
      <c r="O830" s="176">
        <v>18.6981</v>
      </c>
      <c r="P830" s="176">
        <v>17.719100000000001</v>
      </c>
      <c r="Q830" s="176">
        <v>4.9635999999999996</v>
      </c>
      <c r="R830" s="176">
        <v>34.996899999999997</v>
      </c>
      <c r="S830" s="118"/>
    </row>
    <row r="831" spans="1:19" x14ac:dyDescent="0.3">
      <c r="A831" s="172" t="s">
        <v>891</v>
      </c>
      <c r="B831" s="172" t="s">
        <v>897</v>
      </c>
      <c r="C831" s="172">
        <v>113049</v>
      </c>
      <c r="D831" s="175">
        <v>44174</v>
      </c>
      <c r="E831" s="176">
        <v>4430.3050000000003</v>
      </c>
      <c r="F831" s="176">
        <v>-155.0428</v>
      </c>
      <c r="G831" s="176">
        <v>56.735100000000003</v>
      </c>
      <c r="H831" s="176">
        <v>57.862200000000001</v>
      </c>
      <c r="I831" s="176">
        <v>38.340899999999998</v>
      </c>
      <c r="J831" s="176">
        <v>-63.313200000000002</v>
      </c>
      <c r="K831" s="176">
        <v>-16.4922</v>
      </c>
      <c r="L831" s="176">
        <v>10.7608</v>
      </c>
      <c r="M831" s="176">
        <v>13.0524</v>
      </c>
      <c r="N831" s="176">
        <v>29.956900000000001</v>
      </c>
      <c r="O831" s="176">
        <v>18.777899999999999</v>
      </c>
      <c r="P831" s="176">
        <v>12.9156</v>
      </c>
      <c r="Q831" s="176">
        <v>9.1072000000000006</v>
      </c>
      <c r="R831" s="176">
        <v>24.8552</v>
      </c>
      <c r="S831" s="118"/>
    </row>
    <row r="832" spans="1:19" x14ac:dyDescent="0.3">
      <c r="A832" s="172" t="s">
        <v>891</v>
      </c>
      <c r="B832" s="172" t="s">
        <v>898</v>
      </c>
      <c r="C832" s="172">
        <v>115934</v>
      </c>
      <c r="D832" s="175">
        <v>44174</v>
      </c>
      <c r="E832" s="176">
        <v>15.792999999999999</v>
      </c>
      <c r="F832" s="176">
        <v>-162.89920000000001</v>
      </c>
      <c r="G832" s="176">
        <v>17.792899999999999</v>
      </c>
      <c r="H832" s="176">
        <v>63.055399999999999</v>
      </c>
      <c r="I832" s="176">
        <v>31.663</v>
      </c>
      <c r="J832" s="176">
        <v>-68.306799999999996</v>
      </c>
      <c r="K832" s="176">
        <v>-15.252599999999999</v>
      </c>
      <c r="L832" s="176">
        <v>10.068099999999999</v>
      </c>
      <c r="M832" s="176">
        <v>17.003900000000002</v>
      </c>
      <c r="N832" s="176">
        <v>30.163499999999999</v>
      </c>
      <c r="O832" s="176">
        <v>18.703700000000001</v>
      </c>
      <c r="P832" s="176">
        <v>12.8056</v>
      </c>
      <c r="Q832" s="176">
        <v>5.1429</v>
      </c>
      <c r="R832" s="176">
        <v>24.775400000000001</v>
      </c>
      <c r="S832" s="118"/>
    </row>
    <row r="833" spans="1:19" x14ac:dyDescent="0.3">
      <c r="A833" s="172" t="s">
        <v>891</v>
      </c>
      <c r="B833" s="172" t="s">
        <v>899</v>
      </c>
      <c r="C833" s="172">
        <v>113076</v>
      </c>
      <c r="D833" s="175">
        <v>44174</v>
      </c>
      <c r="E833" s="176">
        <v>44.217799999999997</v>
      </c>
      <c r="F833" s="176">
        <v>-155.51150000000001</v>
      </c>
      <c r="G833" s="176">
        <v>56.868000000000002</v>
      </c>
      <c r="H833" s="176">
        <v>58.08</v>
      </c>
      <c r="I833" s="176">
        <v>38.149900000000002</v>
      </c>
      <c r="J833" s="176">
        <v>-62.864699999999999</v>
      </c>
      <c r="K833" s="176">
        <v>-16.369599999999998</v>
      </c>
      <c r="L833" s="176">
        <v>10.6707</v>
      </c>
      <c r="M833" s="176">
        <v>12.5726</v>
      </c>
      <c r="N833" s="176">
        <v>29.271000000000001</v>
      </c>
      <c r="O833" s="176">
        <v>18.843</v>
      </c>
      <c r="P833" s="176">
        <v>12.5855</v>
      </c>
      <c r="Q833" s="176">
        <v>8.5871999999999993</v>
      </c>
      <c r="R833" s="176">
        <v>24.885899999999999</v>
      </c>
      <c r="S833" s="118"/>
    </row>
    <row r="834" spans="1:19" x14ac:dyDescent="0.3">
      <c r="A834" s="172" t="s">
        <v>891</v>
      </c>
      <c r="B834" s="172" t="s">
        <v>900</v>
      </c>
      <c r="C834" s="172">
        <v>115833</v>
      </c>
      <c r="D834" s="175">
        <v>44174</v>
      </c>
      <c r="E834" s="176">
        <v>16.335000000000001</v>
      </c>
      <c r="F834" s="176">
        <v>-123.371</v>
      </c>
      <c r="G834" s="176">
        <v>46.095799999999997</v>
      </c>
      <c r="H834" s="176">
        <v>56.727499999999999</v>
      </c>
      <c r="I834" s="176">
        <v>34.6252</v>
      </c>
      <c r="J834" s="176">
        <v>-65.870500000000007</v>
      </c>
      <c r="K834" s="176">
        <v>-15.006399999999999</v>
      </c>
      <c r="L834" s="176">
        <v>9.9368999999999996</v>
      </c>
      <c r="M834" s="176">
        <v>16.137799999999999</v>
      </c>
      <c r="N834" s="176">
        <v>29.255800000000001</v>
      </c>
      <c r="O834" s="176">
        <v>18.409400000000002</v>
      </c>
      <c r="P834" s="176">
        <v>12.700100000000001</v>
      </c>
      <c r="Q834" s="176">
        <v>5.4973000000000001</v>
      </c>
      <c r="R834" s="176">
        <v>24.211500000000001</v>
      </c>
      <c r="S834" s="118"/>
    </row>
    <row r="835" spans="1:19" x14ac:dyDescent="0.3">
      <c r="A835" s="172" t="s">
        <v>891</v>
      </c>
      <c r="B835" s="172" t="s">
        <v>901</v>
      </c>
      <c r="C835" s="172">
        <v>115939</v>
      </c>
      <c r="D835" s="175">
        <v>44174</v>
      </c>
      <c r="E835" s="176">
        <v>4583.5619999999999</v>
      </c>
      <c r="F835" s="176">
        <v>-156.53290000000001</v>
      </c>
      <c r="G835" s="176">
        <v>57.659599999999998</v>
      </c>
      <c r="H835" s="176">
        <v>58.794899999999998</v>
      </c>
      <c r="I835" s="176">
        <v>39.0503</v>
      </c>
      <c r="J835" s="176">
        <v>-63.712299999999999</v>
      </c>
      <c r="K835" s="176">
        <v>-16.394400000000001</v>
      </c>
      <c r="L835" s="176">
        <v>10.5228</v>
      </c>
      <c r="M835" s="176">
        <v>12.723699999999999</v>
      </c>
      <c r="N835" s="176">
        <v>29.3096</v>
      </c>
      <c r="O835" s="176">
        <v>19.138100000000001</v>
      </c>
      <c r="P835" s="176">
        <v>13.1145</v>
      </c>
      <c r="Q835" s="176">
        <v>5.1584000000000003</v>
      </c>
      <c r="R835" s="176">
        <v>24.981400000000001</v>
      </c>
      <c r="S835" s="118"/>
    </row>
    <row r="836" spans="1:19" x14ac:dyDescent="0.3">
      <c r="A836" s="172" t="s">
        <v>891</v>
      </c>
      <c r="B836" s="172" t="s">
        <v>902</v>
      </c>
      <c r="C836" s="172">
        <v>117714</v>
      </c>
      <c r="D836" s="175">
        <v>44174</v>
      </c>
      <c r="E836" s="176">
        <v>13.5593</v>
      </c>
      <c r="F836" s="176">
        <v>-273.84750000000003</v>
      </c>
      <c r="G836" s="176">
        <v>25.445900000000002</v>
      </c>
      <c r="H836" s="176">
        <v>53.300199999999997</v>
      </c>
      <c r="I836" s="176">
        <v>-0.92259999999999998</v>
      </c>
      <c r="J836" s="176">
        <v>-50.2547</v>
      </c>
      <c r="K836" s="176">
        <v>-16.039300000000001</v>
      </c>
      <c r="L836" s="176">
        <v>-23.8034</v>
      </c>
      <c r="M836" s="176">
        <v>11.092499999999999</v>
      </c>
      <c r="N836" s="176">
        <v>27.558299999999999</v>
      </c>
      <c r="O836" s="176">
        <v>17.459</v>
      </c>
      <c r="P836" s="176">
        <v>11.184200000000001</v>
      </c>
      <c r="Q836" s="176">
        <v>3.7246999999999999</v>
      </c>
      <c r="R836" s="176">
        <v>23.363900000000001</v>
      </c>
      <c r="S836" s="118"/>
    </row>
    <row r="837" spans="1:19" x14ac:dyDescent="0.3">
      <c r="A837" s="172" t="s">
        <v>891</v>
      </c>
      <c r="B837" s="172" t="s">
        <v>903</v>
      </c>
      <c r="C837" s="172">
        <v>112368</v>
      </c>
      <c r="D837" s="175">
        <v>44174</v>
      </c>
      <c r="E837" s="176">
        <v>4483.4773999999998</v>
      </c>
      <c r="F837" s="176">
        <v>-155.62700000000001</v>
      </c>
      <c r="G837" s="176">
        <v>57.214599999999997</v>
      </c>
      <c r="H837" s="176">
        <v>58.333599999999997</v>
      </c>
      <c r="I837" s="176">
        <v>38.716799999999999</v>
      </c>
      <c r="J837" s="176">
        <v>-63.404000000000003</v>
      </c>
      <c r="K837" s="176">
        <v>-16.351199999999999</v>
      </c>
      <c r="L837" s="176">
        <v>10.9054</v>
      </c>
      <c r="M837" s="176">
        <v>12.991099999999999</v>
      </c>
      <c r="N837" s="176">
        <v>30.163599999999999</v>
      </c>
      <c r="O837" s="176">
        <v>19.207799999999999</v>
      </c>
      <c r="P837" s="176">
        <v>12.929600000000001</v>
      </c>
      <c r="Q837" s="176">
        <v>9.5403000000000002</v>
      </c>
      <c r="R837" s="176">
        <v>25.4208</v>
      </c>
      <c r="S837" s="118"/>
    </row>
    <row r="838" spans="1:19" x14ac:dyDescent="0.3">
      <c r="A838" s="172" t="s">
        <v>891</v>
      </c>
      <c r="B838" s="172" t="s">
        <v>904</v>
      </c>
      <c r="C838" s="172">
        <v>116077</v>
      </c>
      <c r="D838" s="175">
        <v>44174</v>
      </c>
      <c r="E838" s="176">
        <v>14.9733</v>
      </c>
      <c r="F838" s="176">
        <v>-416.18579999999997</v>
      </c>
      <c r="G838" s="176">
        <v>75.462400000000002</v>
      </c>
      <c r="H838" s="176">
        <v>83.105099999999993</v>
      </c>
      <c r="I838" s="176">
        <v>30.528199999999998</v>
      </c>
      <c r="J838" s="176">
        <v>-63.038800000000002</v>
      </c>
      <c r="K838" s="176">
        <v>-14.902799999999999</v>
      </c>
      <c r="L838" s="176">
        <v>11.6005</v>
      </c>
      <c r="M838" s="176">
        <v>18.4285</v>
      </c>
      <c r="N838" s="176">
        <v>30.021899999999999</v>
      </c>
      <c r="O838" s="176">
        <v>18.655100000000001</v>
      </c>
      <c r="P838" s="176">
        <v>15.0479</v>
      </c>
      <c r="Q838" s="176">
        <v>4.5774999999999997</v>
      </c>
      <c r="R838" s="176">
        <v>24.421299999999999</v>
      </c>
      <c r="S838" s="118"/>
    </row>
    <row r="839" spans="1:19" x14ac:dyDescent="0.3">
      <c r="A839" s="172" t="s">
        <v>891</v>
      </c>
      <c r="B839" s="172" t="s">
        <v>905</v>
      </c>
      <c r="C839" s="172">
        <v>106193</v>
      </c>
      <c r="D839" s="175">
        <v>44174</v>
      </c>
      <c r="E839" s="176">
        <v>432.09160000000003</v>
      </c>
      <c r="F839" s="176">
        <v>-155.0138</v>
      </c>
      <c r="G839" s="176">
        <v>56.786799999999999</v>
      </c>
      <c r="H839" s="176">
        <v>57.955500000000001</v>
      </c>
      <c r="I839" s="176">
        <v>38.387599999999999</v>
      </c>
      <c r="J839" s="176">
        <v>-63.323</v>
      </c>
      <c r="K839" s="176">
        <v>-16.47</v>
      </c>
      <c r="L839" s="176">
        <v>10.801399999999999</v>
      </c>
      <c r="M839" s="176">
        <v>13.004099999999999</v>
      </c>
      <c r="N839" s="176">
        <v>29.923999999999999</v>
      </c>
      <c r="O839" s="176">
        <v>19.102900000000002</v>
      </c>
      <c r="P839" s="176">
        <v>12.827299999999999</v>
      </c>
      <c r="Q839" s="176">
        <v>12.628500000000001</v>
      </c>
      <c r="R839" s="176">
        <v>25.238499999999998</v>
      </c>
      <c r="S839" s="118"/>
    </row>
    <row r="840" spans="1:19" x14ac:dyDescent="0.3">
      <c r="A840" s="172" t="s">
        <v>891</v>
      </c>
      <c r="B840" s="172" t="s">
        <v>906</v>
      </c>
      <c r="C840" s="172">
        <v>114758</v>
      </c>
      <c r="D840" s="175">
        <v>44174</v>
      </c>
      <c r="E840" s="176">
        <v>20.446400000000001</v>
      </c>
      <c r="F840" s="176">
        <v>-193.1969</v>
      </c>
      <c r="G840" s="176">
        <v>19.761500000000002</v>
      </c>
      <c r="H840" s="176">
        <v>77.882300000000001</v>
      </c>
      <c r="I840" s="176">
        <v>31.632200000000001</v>
      </c>
      <c r="J840" s="176">
        <v>-66.89</v>
      </c>
      <c r="K840" s="176">
        <v>-15.153600000000001</v>
      </c>
      <c r="L840" s="176">
        <v>10.9664</v>
      </c>
      <c r="M840" s="176">
        <v>16.5669</v>
      </c>
      <c r="N840" s="176">
        <v>29.258700000000001</v>
      </c>
      <c r="O840" s="176">
        <v>19.460699999999999</v>
      </c>
      <c r="P840" s="176">
        <v>13.0305</v>
      </c>
      <c r="Q840" s="176">
        <v>7.6375000000000002</v>
      </c>
      <c r="R840" s="176">
        <v>25.659099999999999</v>
      </c>
      <c r="S840" s="118"/>
    </row>
    <row r="841" spans="1:19" x14ac:dyDescent="0.3">
      <c r="A841" s="172" t="s">
        <v>891</v>
      </c>
      <c r="B841" s="172" t="s">
        <v>907</v>
      </c>
      <c r="C841" s="172">
        <v>140088</v>
      </c>
      <c r="D841" s="175">
        <v>44174</v>
      </c>
      <c r="E841" s="176">
        <v>43.360799999999998</v>
      </c>
      <c r="F841" s="176">
        <v>-190.5874</v>
      </c>
      <c r="G841" s="176">
        <v>56.872199999999999</v>
      </c>
      <c r="H841" s="176">
        <v>58.011200000000002</v>
      </c>
      <c r="I841" s="176">
        <v>26.9602</v>
      </c>
      <c r="J841" s="176">
        <v>-62.9756</v>
      </c>
      <c r="K841" s="176">
        <v>-15.788</v>
      </c>
      <c r="L841" s="176">
        <v>11.1974</v>
      </c>
      <c r="M841" s="176">
        <v>13.033899999999999</v>
      </c>
      <c r="N841" s="176">
        <v>30.039400000000001</v>
      </c>
      <c r="O841" s="176">
        <v>18.9909</v>
      </c>
      <c r="P841" s="176">
        <v>12.866300000000001</v>
      </c>
      <c r="Q841" s="176">
        <v>11.695499999999999</v>
      </c>
      <c r="R841" s="176">
        <v>24.9682</v>
      </c>
      <c r="S841" s="118"/>
    </row>
    <row r="842" spans="1:19" x14ac:dyDescent="0.3">
      <c r="A842" s="172" t="s">
        <v>891</v>
      </c>
      <c r="B842" s="172" t="s">
        <v>908</v>
      </c>
      <c r="C842" s="172">
        <v>114616</v>
      </c>
      <c r="D842" s="175">
        <v>44174</v>
      </c>
      <c r="E842" s="176">
        <v>20.2789</v>
      </c>
      <c r="F842" s="176">
        <v>-134.85239999999999</v>
      </c>
      <c r="G842" s="176">
        <v>20.0337</v>
      </c>
      <c r="H842" s="176">
        <v>42.2254</v>
      </c>
      <c r="I842" s="176">
        <v>30.158899999999999</v>
      </c>
      <c r="J842" s="176">
        <v>-70.572299999999998</v>
      </c>
      <c r="K842" s="176">
        <v>-16.048400000000001</v>
      </c>
      <c r="L842" s="176">
        <v>10.2239</v>
      </c>
      <c r="M842" s="176">
        <v>15.929399999999999</v>
      </c>
      <c r="N842" s="176">
        <v>29.482800000000001</v>
      </c>
      <c r="O842" s="176">
        <v>18.423200000000001</v>
      </c>
      <c r="P842" s="176">
        <v>12.6257</v>
      </c>
      <c r="Q842" s="176">
        <v>7.5068999999999999</v>
      </c>
      <c r="R842" s="176">
        <v>24.705100000000002</v>
      </c>
      <c r="S842" s="118"/>
    </row>
    <row r="843" spans="1:19" x14ac:dyDescent="0.3">
      <c r="A843" s="172" t="s">
        <v>891</v>
      </c>
      <c r="B843" s="172" t="s">
        <v>909</v>
      </c>
      <c r="C843" s="172">
        <v>107693</v>
      </c>
      <c r="D843" s="175">
        <v>44174</v>
      </c>
      <c r="E843" s="176">
        <v>2149.5713999999998</v>
      </c>
      <c r="F843" s="176">
        <v>-156.58340000000001</v>
      </c>
      <c r="G843" s="176">
        <v>57.120800000000003</v>
      </c>
      <c r="H843" s="176">
        <v>58.250300000000003</v>
      </c>
      <c r="I843" s="176">
        <v>39.174300000000002</v>
      </c>
      <c r="J843" s="176">
        <v>-63.7286</v>
      </c>
      <c r="K843" s="176">
        <v>-16.728300000000001</v>
      </c>
      <c r="L843" s="176">
        <v>10.551399999999999</v>
      </c>
      <c r="M843" s="176">
        <v>12.7523</v>
      </c>
      <c r="N843" s="176">
        <v>29.652899999999999</v>
      </c>
      <c r="O843" s="176">
        <v>18.910299999999999</v>
      </c>
      <c r="P843" s="176">
        <v>12.724299999999999</v>
      </c>
      <c r="Q843" s="176">
        <v>10.581799999999999</v>
      </c>
      <c r="R843" s="176">
        <v>24.965</v>
      </c>
      <c r="S843" s="118"/>
    </row>
    <row r="844" spans="1:19" x14ac:dyDescent="0.3">
      <c r="A844" s="172" t="s">
        <v>891</v>
      </c>
      <c r="B844" s="172" t="s">
        <v>910</v>
      </c>
      <c r="C844" s="172">
        <v>115132</v>
      </c>
      <c r="D844" s="175">
        <v>44174</v>
      </c>
      <c r="E844" s="176">
        <v>19.9269</v>
      </c>
      <c r="F844" s="176">
        <v>-236.21530000000001</v>
      </c>
      <c r="G844" s="176">
        <v>15.418699999999999</v>
      </c>
      <c r="H844" s="176">
        <v>45.026499999999999</v>
      </c>
      <c r="I844" s="176">
        <v>30.898900000000001</v>
      </c>
      <c r="J844" s="176">
        <v>-70.587199999999996</v>
      </c>
      <c r="K844" s="176">
        <v>-15.8307</v>
      </c>
      <c r="L844" s="176">
        <v>9.7180999999999997</v>
      </c>
      <c r="M844" s="176">
        <v>16.267900000000001</v>
      </c>
      <c r="N844" s="176">
        <v>29.115200000000002</v>
      </c>
      <c r="O844" s="176">
        <v>18.7346</v>
      </c>
      <c r="P844" s="176">
        <v>12.804399999999999</v>
      </c>
      <c r="Q844" s="176">
        <v>7.4729000000000001</v>
      </c>
      <c r="R844" s="176">
        <v>24.799800000000001</v>
      </c>
      <c r="S844" s="118"/>
    </row>
    <row r="845" spans="1:19" x14ac:dyDescent="0.3">
      <c r="A845" s="172" t="s">
        <v>891</v>
      </c>
      <c r="B845" s="172" t="s">
        <v>911</v>
      </c>
      <c r="C845" s="172">
        <v>115676</v>
      </c>
      <c r="D845" s="175">
        <v>44174</v>
      </c>
      <c r="E845" s="176">
        <v>15.3908</v>
      </c>
      <c r="F845" s="176">
        <v>-132.79599999999999</v>
      </c>
      <c r="G845" s="176">
        <v>43.322899999999997</v>
      </c>
      <c r="H845" s="176">
        <v>74.011700000000005</v>
      </c>
      <c r="I845" s="176">
        <v>25.9878</v>
      </c>
      <c r="J845" s="176">
        <v>-65.470399999999998</v>
      </c>
      <c r="K845" s="176">
        <v>-13.807399999999999</v>
      </c>
      <c r="L845" s="176">
        <v>10.7155</v>
      </c>
      <c r="M845" s="176">
        <v>16.929099999999998</v>
      </c>
      <c r="N845" s="176">
        <v>29.9178</v>
      </c>
      <c r="O845" s="176">
        <v>18.9101</v>
      </c>
      <c r="P845" s="176">
        <v>12.8796</v>
      </c>
      <c r="Q845" s="176">
        <v>4.7721999999999998</v>
      </c>
      <c r="R845" s="176">
        <v>25.2181</v>
      </c>
      <c r="S845" s="118"/>
    </row>
    <row r="846" spans="1:19" x14ac:dyDescent="0.3">
      <c r="A846" s="172" t="s">
        <v>891</v>
      </c>
      <c r="B846" s="172" t="s">
        <v>912</v>
      </c>
      <c r="C846" s="172">
        <v>111954</v>
      </c>
      <c r="D846" s="175">
        <v>44174</v>
      </c>
      <c r="E846" s="176">
        <v>4434.7060000000001</v>
      </c>
      <c r="F846" s="176">
        <v>-155.61670000000001</v>
      </c>
      <c r="G846" s="176">
        <v>57.0154</v>
      </c>
      <c r="H846" s="176">
        <v>58.154200000000003</v>
      </c>
      <c r="I846" s="176">
        <v>38.5261</v>
      </c>
      <c r="J846" s="176">
        <v>-63.473999999999997</v>
      </c>
      <c r="K846" s="176">
        <v>-16.478100000000001</v>
      </c>
      <c r="L846" s="176">
        <v>10.8497</v>
      </c>
      <c r="M846" s="176">
        <v>13.0146</v>
      </c>
      <c r="N846" s="176">
        <v>30.023599999999998</v>
      </c>
      <c r="O846" s="176">
        <v>19.030200000000001</v>
      </c>
      <c r="P846" s="176">
        <v>12.7951</v>
      </c>
      <c r="Q846" s="176">
        <v>10.0589</v>
      </c>
      <c r="R846" s="176">
        <v>25.273700000000002</v>
      </c>
      <c r="S846" s="118"/>
    </row>
    <row r="847" spans="1:19" x14ac:dyDescent="0.3">
      <c r="A847" s="172" t="s">
        <v>891</v>
      </c>
      <c r="B847" s="172" t="s">
        <v>913</v>
      </c>
      <c r="C847" s="172">
        <v>105463</v>
      </c>
      <c r="D847" s="175">
        <v>44174</v>
      </c>
      <c r="E847" s="176">
        <v>4347.8582999999999</v>
      </c>
      <c r="F847" s="176">
        <v>-158.49359999999999</v>
      </c>
      <c r="G847" s="176">
        <v>57.332900000000002</v>
      </c>
      <c r="H847" s="176">
        <v>58.466299999999997</v>
      </c>
      <c r="I847" s="176">
        <v>38.571599999999997</v>
      </c>
      <c r="J847" s="176">
        <v>-64.9298</v>
      </c>
      <c r="K847" s="176">
        <v>-17.3</v>
      </c>
      <c r="L847" s="176">
        <v>10.320600000000001</v>
      </c>
      <c r="M847" s="176">
        <v>12.465400000000001</v>
      </c>
      <c r="N847" s="176">
        <v>29.455500000000001</v>
      </c>
      <c r="O847" s="176">
        <v>18.977799999999998</v>
      </c>
      <c r="P847" s="176">
        <v>12.916399999999999</v>
      </c>
      <c r="Q847" s="176">
        <v>11.8064</v>
      </c>
      <c r="R847" s="176">
        <v>24.931000000000001</v>
      </c>
      <c r="S847" s="118"/>
    </row>
    <row r="848" spans="1:19" x14ac:dyDescent="0.3">
      <c r="A848" s="177" t="s">
        <v>27</v>
      </c>
      <c r="B848" s="172"/>
      <c r="C848" s="172"/>
      <c r="D848" s="172"/>
      <c r="E848" s="172"/>
      <c r="F848" s="178">
        <v>-202.26664090909082</v>
      </c>
      <c r="G848" s="178">
        <v>43.932777272727265</v>
      </c>
      <c r="H848" s="178">
        <v>57.992713636363646</v>
      </c>
      <c r="I848" s="178">
        <v>38.342427272727271</v>
      </c>
      <c r="J848" s="178">
        <v>-64.976459090909074</v>
      </c>
      <c r="K848" s="178">
        <v>-17.32831818181818</v>
      </c>
      <c r="L848" s="178">
        <v>9.2326454545454553</v>
      </c>
      <c r="M848" s="178">
        <v>15.409195454545452</v>
      </c>
      <c r="N848" s="178">
        <v>30.051113636363631</v>
      </c>
      <c r="O848" s="178">
        <v>18.81151818181818</v>
      </c>
      <c r="P848" s="178">
        <v>13.108631818181816</v>
      </c>
      <c r="Q848" s="178">
        <v>7.531595454545454</v>
      </c>
      <c r="R848" s="178">
        <v>25.308963636363636</v>
      </c>
      <c r="S848" s="118"/>
    </row>
    <row r="849" spans="1:19" x14ac:dyDescent="0.3">
      <c r="A849" s="177" t="s">
        <v>408</v>
      </c>
      <c r="B849" s="172"/>
      <c r="C849" s="172"/>
      <c r="D849" s="172"/>
      <c r="E849" s="172"/>
      <c r="F849" s="178">
        <v>-156.07995</v>
      </c>
      <c r="G849" s="178">
        <v>56.758250000000004</v>
      </c>
      <c r="H849" s="178">
        <v>58.0456</v>
      </c>
      <c r="I849" s="178">
        <v>38.201300000000003</v>
      </c>
      <c r="J849" s="178">
        <v>-63.478349999999999</v>
      </c>
      <c r="K849" s="178">
        <v>-16.07385</v>
      </c>
      <c r="L849" s="178">
        <v>10.738150000000001</v>
      </c>
      <c r="M849" s="178">
        <v>13.15765</v>
      </c>
      <c r="N849" s="178">
        <v>29.785350000000001</v>
      </c>
      <c r="O849" s="178">
        <v>18.9102</v>
      </c>
      <c r="P849" s="178">
        <v>12.872949999999999</v>
      </c>
      <c r="Q849" s="178">
        <v>7.5722000000000005</v>
      </c>
      <c r="R849" s="178">
        <v>24.948</v>
      </c>
      <c r="S849" s="118"/>
    </row>
    <row r="850" spans="1:19" x14ac:dyDescent="0.3">
      <c r="A850" s="121"/>
      <c r="B850" s="121"/>
      <c r="C850" s="121"/>
      <c r="D850" s="122"/>
      <c r="E850" s="123"/>
      <c r="F850" s="123"/>
      <c r="G850" s="123"/>
      <c r="H850" s="123"/>
      <c r="I850" s="123"/>
      <c r="J850" s="123"/>
      <c r="K850" s="123"/>
      <c r="L850" s="123"/>
      <c r="M850" s="123"/>
      <c r="N850" s="123"/>
      <c r="O850" s="123"/>
      <c r="P850" s="123"/>
      <c r="Q850" s="123"/>
      <c r="R850" s="123"/>
      <c r="S850" s="118"/>
    </row>
    <row r="851" spans="1:19" x14ac:dyDescent="0.3">
      <c r="A851" s="174" t="s">
        <v>914</v>
      </c>
      <c r="B851" s="174"/>
      <c r="C851" s="174"/>
      <c r="D851" s="174"/>
      <c r="E851" s="174"/>
      <c r="F851" s="174"/>
      <c r="G851" s="174"/>
      <c r="H851" s="174"/>
      <c r="I851" s="174"/>
      <c r="J851" s="174"/>
      <c r="K851" s="174"/>
      <c r="L851" s="174"/>
      <c r="M851" s="174"/>
      <c r="N851" s="174"/>
      <c r="O851" s="174"/>
      <c r="P851" s="174"/>
      <c r="Q851" s="174"/>
      <c r="R851" s="174"/>
      <c r="S851" s="118"/>
    </row>
    <row r="852" spans="1:19" x14ac:dyDescent="0.3">
      <c r="A852" s="172" t="s">
        <v>915</v>
      </c>
      <c r="B852" s="172" t="s">
        <v>916</v>
      </c>
      <c r="C852" s="172">
        <v>100034</v>
      </c>
      <c r="D852" s="175">
        <v>44174</v>
      </c>
      <c r="E852" s="176">
        <v>575.64797274790703</v>
      </c>
      <c r="F852" s="176">
        <v>0.66400000000000003</v>
      </c>
      <c r="G852" s="176">
        <v>0.83130000000000004</v>
      </c>
      <c r="H852" s="176">
        <v>1.6127</v>
      </c>
      <c r="I852" s="176">
        <v>5.3643000000000001</v>
      </c>
      <c r="J852" s="176">
        <v>8.4375999999999998</v>
      </c>
      <c r="K852" s="176">
        <v>23.3537</v>
      </c>
      <c r="L852" s="176">
        <v>38.889800000000001</v>
      </c>
      <c r="M852" s="176">
        <v>22.987200000000001</v>
      </c>
      <c r="N852" s="176">
        <v>15.556900000000001</v>
      </c>
      <c r="O852" s="176">
        <v>2.8007</v>
      </c>
      <c r="P852" s="176">
        <v>11.2621</v>
      </c>
      <c r="Q852" s="176">
        <v>17.004200000000001</v>
      </c>
      <c r="R852" s="176">
        <v>12.370799999999999</v>
      </c>
      <c r="S852" s="118"/>
    </row>
    <row r="853" spans="1:19" x14ac:dyDescent="0.3">
      <c r="A853" s="172" t="s">
        <v>915</v>
      </c>
      <c r="B853" s="172" t="s">
        <v>917</v>
      </c>
      <c r="C853" s="172">
        <v>119433</v>
      </c>
      <c r="D853" s="175">
        <v>44174</v>
      </c>
      <c r="E853" s="176">
        <v>246.68796532638601</v>
      </c>
      <c r="F853" s="176">
        <v>0.6663</v>
      </c>
      <c r="G853" s="176">
        <v>0.84319999999999995</v>
      </c>
      <c r="H853" s="176">
        <v>1.6358999999999999</v>
      </c>
      <c r="I853" s="176">
        <v>5.4131</v>
      </c>
      <c r="J853" s="176">
        <v>8.5298999999999996</v>
      </c>
      <c r="K853" s="176">
        <v>23.6602</v>
      </c>
      <c r="L853" s="176">
        <v>39.5702</v>
      </c>
      <c r="M853" s="176">
        <v>23.8843</v>
      </c>
      <c r="N853" s="176">
        <v>16.654499999999999</v>
      </c>
      <c r="O853" s="176">
        <v>4.1146000000000003</v>
      </c>
      <c r="P853" s="176">
        <v>12.650600000000001</v>
      </c>
      <c r="Q853" s="176">
        <v>15.440899999999999</v>
      </c>
      <c r="R853" s="176">
        <v>13.8691</v>
      </c>
      <c r="S853" s="118"/>
    </row>
    <row r="854" spans="1:19" x14ac:dyDescent="0.3">
      <c r="A854" s="172" t="s">
        <v>915</v>
      </c>
      <c r="B854" s="172" t="s">
        <v>918</v>
      </c>
      <c r="C854" s="172">
        <v>145110</v>
      </c>
      <c r="D854" s="175">
        <v>44174</v>
      </c>
      <c r="E854" s="176">
        <v>14.91</v>
      </c>
      <c r="F854" s="176">
        <v>0.47170000000000001</v>
      </c>
      <c r="G854" s="176">
        <v>0.87960000000000005</v>
      </c>
      <c r="H854" s="176">
        <v>1.4976</v>
      </c>
      <c r="I854" s="176">
        <v>3.7578</v>
      </c>
      <c r="J854" s="176">
        <v>8.9116</v>
      </c>
      <c r="K854" s="176">
        <v>18.6158</v>
      </c>
      <c r="L854" s="176">
        <v>32.533299999999997</v>
      </c>
      <c r="M854" s="176">
        <v>27.0017</v>
      </c>
      <c r="N854" s="176">
        <v>25.3995</v>
      </c>
      <c r="O854" s="176"/>
      <c r="P854" s="176"/>
      <c r="Q854" s="176">
        <v>20.582100000000001</v>
      </c>
      <c r="R854" s="176">
        <v>20.927700000000002</v>
      </c>
      <c r="S854" s="120"/>
    </row>
    <row r="855" spans="1:19" x14ac:dyDescent="0.3">
      <c r="A855" s="172" t="s">
        <v>915</v>
      </c>
      <c r="B855" s="172" t="s">
        <v>919</v>
      </c>
      <c r="C855" s="172">
        <v>145112</v>
      </c>
      <c r="D855" s="175">
        <v>44174</v>
      </c>
      <c r="E855" s="176">
        <v>14.36</v>
      </c>
      <c r="F855" s="176">
        <v>0.41959999999999997</v>
      </c>
      <c r="G855" s="176">
        <v>0.91359999999999997</v>
      </c>
      <c r="H855" s="176">
        <v>1.4841</v>
      </c>
      <c r="I855" s="176">
        <v>3.6823000000000001</v>
      </c>
      <c r="J855" s="176">
        <v>8.7879000000000005</v>
      </c>
      <c r="K855" s="176">
        <v>18.189299999999999</v>
      </c>
      <c r="L855" s="176">
        <v>31.622399999999999</v>
      </c>
      <c r="M855" s="176">
        <v>25.5245</v>
      </c>
      <c r="N855" s="176">
        <v>23.473800000000001</v>
      </c>
      <c r="O855" s="176"/>
      <c r="P855" s="176"/>
      <c r="Q855" s="176">
        <v>18.4772</v>
      </c>
      <c r="R855" s="176">
        <v>18.86</v>
      </c>
      <c r="S855" s="118" t="s">
        <v>1906</v>
      </c>
    </row>
    <row r="856" spans="1:19" x14ac:dyDescent="0.3">
      <c r="A856" s="172" t="s">
        <v>915</v>
      </c>
      <c r="B856" s="172" t="s">
        <v>920</v>
      </c>
      <c r="C856" s="172">
        <v>119350</v>
      </c>
      <c r="D856" s="175">
        <v>44174</v>
      </c>
      <c r="E856" s="176">
        <v>44.59</v>
      </c>
      <c r="F856" s="176">
        <v>0.76839999999999997</v>
      </c>
      <c r="G856" s="176">
        <v>1.4561999999999999</v>
      </c>
      <c r="H856" s="176">
        <v>2.3176000000000001</v>
      </c>
      <c r="I856" s="176">
        <v>4.9423000000000004</v>
      </c>
      <c r="J856" s="176">
        <v>7.0073999999999996</v>
      </c>
      <c r="K856" s="176">
        <v>20.415900000000001</v>
      </c>
      <c r="L856" s="176">
        <v>33.984400000000001</v>
      </c>
      <c r="M856" s="176">
        <v>21.863900000000001</v>
      </c>
      <c r="N856" s="176">
        <v>17.373000000000001</v>
      </c>
      <c r="O856" s="176">
        <v>4.2295999999999996</v>
      </c>
      <c r="P856" s="176">
        <v>10.7807</v>
      </c>
      <c r="Q856" s="176">
        <v>11.758800000000001</v>
      </c>
      <c r="R856" s="176">
        <v>14.372199999999999</v>
      </c>
      <c r="S856" s="118" t="s">
        <v>1906</v>
      </c>
    </row>
    <row r="857" spans="1:19" x14ac:dyDescent="0.3">
      <c r="A857" s="172" t="s">
        <v>915</v>
      </c>
      <c r="B857" s="172" t="s">
        <v>921</v>
      </c>
      <c r="C857" s="172">
        <v>110603</v>
      </c>
      <c r="D857" s="175">
        <v>44174</v>
      </c>
      <c r="E857" s="176">
        <v>40.74</v>
      </c>
      <c r="F857" s="176">
        <v>0.76680000000000004</v>
      </c>
      <c r="G857" s="176">
        <v>1.419</v>
      </c>
      <c r="H857" s="176">
        <v>2.2847</v>
      </c>
      <c r="I857" s="176">
        <v>4.8918999999999997</v>
      </c>
      <c r="J857" s="176">
        <v>6.9010999999999996</v>
      </c>
      <c r="K857" s="176">
        <v>20.106100000000001</v>
      </c>
      <c r="L857" s="176">
        <v>33.224299999999999</v>
      </c>
      <c r="M857" s="176">
        <v>20.8185</v>
      </c>
      <c r="N857" s="176">
        <v>16.002300000000002</v>
      </c>
      <c r="O857" s="176">
        <v>2.9786999999999999</v>
      </c>
      <c r="P857" s="176">
        <v>9.4461999999999993</v>
      </c>
      <c r="Q857" s="176">
        <v>12.263500000000001</v>
      </c>
      <c r="R857" s="176">
        <v>12.988300000000001</v>
      </c>
      <c r="S857" s="118" t="s">
        <v>1906</v>
      </c>
    </row>
    <row r="858" spans="1:19" x14ac:dyDescent="0.3">
      <c r="A858" s="172" t="s">
        <v>915</v>
      </c>
      <c r="B858" s="172" t="s">
        <v>922</v>
      </c>
      <c r="C858" s="172">
        <v>118278</v>
      </c>
      <c r="D858" s="175">
        <v>44174</v>
      </c>
      <c r="E858" s="176">
        <v>127.3</v>
      </c>
      <c r="F858" s="176">
        <v>0.4577</v>
      </c>
      <c r="G858" s="176">
        <v>1.1762999999999999</v>
      </c>
      <c r="H858" s="176">
        <v>2.0768</v>
      </c>
      <c r="I858" s="176">
        <v>4.8167999999999997</v>
      </c>
      <c r="J858" s="176">
        <v>8.3589000000000002</v>
      </c>
      <c r="K858" s="176">
        <v>20.048999999999999</v>
      </c>
      <c r="L858" s="176">
        <v>37.073300000000003</v>
      </c>
      <c r="M858" s="176">
        <v>26.077100000000002</v>
      </c>
      <c r="N858" s="176">
        <v>24.28</v>
      </c>
      <c r="O858" s="176">
        <v>8.8831000000000007</v>
      </c>
      <c r="P858" s="176">
        <v>15.7151</v>
      </c>
      <c r="Q858" s="176">
        <v>21.152999999999999</v>
      </c>
      <c r="R858" s="176">
        <v>17.488900000000001</v>
      </c>
      <c r="S858" s="118" t="s">
        <v>1906</v>
      </c>
    </row>
    <row r="859" spans="1:19" x14ac:dyDescent="0.3">
      <c r="A859" s="172" t="s">
        <v>915</v>
      </c>
      <c r="B859" s="172" t="s">
        <v>923</v>
      </c>
      <c r="C859" s="172">
        <v>102920</v>
      </c>
      <c r="D859" s="175">
        <v>44174</v>
      </c>
      <c r="E859" s="176">
        <v>117.04</v>
      </c>
      <c r="F859" s="176">
        <v>0.44629999999999997</v>
      </c>
      <c r="G859" s="176">
        <v>1.1581999999999999</v>
      </c>
      <c r="H859" s="176">
        <v>2.0489999999999999</v>
      </c>
      <c r="I859" s="176">
        <v>4.7713000000000001</v>
      </c>
      <c r="J859" s="176">
        <v>8.2500999999999998</v>
      </c>
      <c r="K859" s="176">
        <v>19.697299999999998</v>
      </c>
      <c r="L859" s="176">
        <v>36.267299999999999</v>
      </c>
      <c r="M859" s="176">
        <v>24.9893</v>
      </c>
      <c r="N859" s="176">
        <v>22.838000000000001</v>
      </c>
      <c r="O859" s="176">
        <v>7.6047000000000002</v>
      </c>
      <c r="P859" s="176">
        <v>14.337899999999999</v>
      </c>
      <c r="Q859" s="176">
        <v>16.894100000000002</v>
      </c>
      <c r="R859" s="176">
        <v>16.1357</v>
      </c>
      <c r="S859" s="118" t="s">
        <v>1903</v>
      </c>
    </row>
    <row r="860" spans="1:19" x14ac:dyDescent="0.3">
      <c r="A860" s="172" t="s">
        <v>915</v>
      </c>
      <c r="B860" s="172" t="s">
        <v>924</v>
      </c>
      <c r="C860" s="172">
        <v>119218</v>
      </c>
      <c r="D860" s="175">
        <v>44174</v>
      </c>
      <c r="E860" s="176">
        <v>280.52499999999998</v>
      </c>
      <c r="F860" s="176">
        <v>0.67430000000000001</v>
      </c>
      <c r="G860" s="176">
        <v>1.3735999999999999</v>
      </c>
      <c r="H860" s="176">
        <v>2.5493999999999999</v>
      </c>
      <c r="I860" s="176">
        <v>6.1231999999999998</v>
      </c>
      <c r="J860" s="176">
        <v>10.1286</v>
      </c>
      <c r="K860" s="176">
        <v>20.853400000000001</v>
      </c>
      <c r="L860" s="176">
        <v>34.094200000000001</v>
      </c>
      <c r="M860" s="176">
        <v>23.615200000000002</v>
      </c>
      <c r="N860" s="176">
        <v>14.950900000000001</v>
      </c>
      <c r="O860" s="176">
        <v>6.3733000000000004</v>
      </c>
      <c r="P860" s="176">
        <v>13.951499999999999</v>
      </c>
      <c r="Q860" s="176">
        <v>15.2896</v>
      </c>
      <c r="R860" s="176">
        <v>14.7166</v>
      </c>
      <c r="S860" s="118" t="s">
        <v>1903</v>
      </c>
    </row>
    <row r="861" spans="1:19" x14ac:dyDescent="0.3">
      <c r="A861" s="172" t="s">
        <v>915</v>
      </c>
      <c r="B861" s="172" t="s">
        <v>925</v>
      </c>
      <c r="C861" s="172">
        <v>103819</v>
      </c>
      <c r="D861" s="175">
        <v>44174</v>
      </c>
      <c r="E861" s="176">
        <v>262.63400000000001</v>
      </c>
      <c r="F861" s="176">
        <v>0.67159999999999997</v>
      </c>
      <c r="G861" s="176">
        <v>1.3615999999999999</v>
      </c>
      <c r="H861" s="176">
        <v>2.5320999999999998</v>
      </c>
      <c r="I861" s="176">
        <v>6.0860000000000003</v>
      </c>
      <c r="J861" s="176">
        <v>10.045299999999999</v>
      </c>
      <c r="K861" s="176">
        <v>20.573899999999998</v>
      </c>
      <c r="L861" s="176">
        <v>33.463099999999997</v>
      </c>
      <c r="M861" s="176">
        <v>22.727900000000002</v>
      </c>
      <c r="N861" s="176">
        <v>13.878299999999999</v>
      </c>
      <c r="O861" s="176">
        <v>5.3388</v>
      </c>
      <c r="P861" s="176">
        <v>12.820600000000001</v>
      </c>
      <c r="Q861" s="176">
        <v>17.21</v>
      </c>
      <c r="R861" s="176">
        <v>13.6264</v>
      </c>
      <c r="S861" s="118" t="s">
        <v>1906</v>
      </c>
    </row>
    <row r="862" spans="1:19" x14ac:dyDescent="0.3">
      <c r="A862" s="172" t="s">
        <v>915</v>
      </c>
      <c r="B862" s="172" t="s">
        <v>926</v>
      </c>
      <c r="C862" s="172">
        <v>140175</v>
      </c>
      <c r="D862" s="175">
        <v>44174</v>
      </c>
      <c r="E862" s="176">
        <v>41.11</v>
      </c>
      <c r="F862" s="176">
        <v>0.4864</v>
      </c>
      <c r="G862" s="176">
        <v>1.1515</v>
      </c>
      <c r="H862" s="176">
        <v>2.0276000000000001</v>
      </c>
      <c r="I862" s="176">
        <v>4.9795999999999996</v>
      </c>
      <c r="J862" s="176">
        <v>7.6855000000000002</v>
      </c>
      <c r="K862" s="176">
        <v>18.469200000000001</v>
      </c>
      <c r="L862" s="176">
        <v>35.216900000000003</v>
      </c>
      <c r="M862" s="176">
        <v>22.921900000000001</v>
      </c>
      <c r="N862" s="176">
        <v>17.770099999999999</v>
      </c>
      <c r="O862" s="176">
        <v>9.4802</v>
      </c>
      <c r="P862" s="176">
        <v>13.2897</v>
      </c>
      <c r="Q862" s="176">
        <v>14.229900000000001</v>
      </c>
      <c r="R862" s="176">
        <v>15.1874</v>
      </c>
      <c r="S862" s="118" t="s">
        <v>1906</v>
      </c>
    </row>
    <row r="863" spans="1:19" x14ac:dyDescent="0.3">
      <c r="A863" s="172" t="s">
        <v>915</v>
      </c>
      <c r="B863" s="172" t="s">
        <v>927</v>
      </c>
      <c r="C863" s="172">
        <v>140172</v>
      </c>
      <c r="D863" s="175">
        <v>44174</v>
      </c>
      <c r="E863" s="176">
        <v>37.518000000000001</v>
      </c>
      <c r="F863" s="176">
        <v>0.48209999999999997</v>
      </c>
      <c r="G863" s="176">
        <v>1.1321000000000001</v>
      </c>
      <c r="H863" s="176">
        <v>1.9982</v>
      </c>
      <c r="I863" s="176">
        <v>4.9161000000000001</v>
      </c>
      <c r="J863" s="176">
        <v>7.5631000000000004</v>
      </c>
      <c r="K863" s="176">
        <v>18.040500000000002</v>
      </c>
      <c r="L863" s="176">
        <v>34.194099999999999</v>
      </c>
      <c r="M863" s="176">
        <v>21.5</v>
      </c>
      <c r="N863" s="176">
        <v>15.953799999999999</v>
      </c>
      <c r="O863" s="176">
        <v>7.915</v>
      </c>
      <c r="P863" s="176">
        <v>11.9963</v>
      </c>
      <c r="Q863" s="176">
        <v>10.2911</v>
      </c>
      <c r="R863" s="176">
        <v>13.427199999999999</v>
      </c>
      <c r="S863" s="118" t="s">
        <v>1906</v>
      </c>
    </row>
    <row r="864" spans="1:19" x14ac:dyDescent="0.3">
      <c r="A864" s="172" t="s">
        <v>915</v>
      </c>
      <c r="B864" s="172" t="s">
        <v>928</v>
      </c>
      <c r="C864" s="172">
        <v>135677</v>
      </c>
      <c r="D864" s="175">
        <v>44174</v>
      </c>
      <c r="E864" s="176">
        <v>18.223700000000001</v>
      </c>
      <c r="F864" s="176">
        <v>0.42209999999999998</v>
      </c>
      <c r="G864" s="176">
        <v>1.1697</v>
      </c>
      <c r="H864" s="176">
        <v>1.7952999999999999</v>
      </c>
      <c r="I864" s="176">
        <v>4.8930999999999996</v>
      </c>
      <c r="J864" s="176">
        <v>7.6471999999999998</v>
      </c>
      <c r="K864" s="176">
        <v>15.9099</v>
      </c>
      <c r="L864" s="176">
        <v>30.023499999999999</v>
      </c>
      <c r="M864" s="176">
        <v>16.838799999999999</v>
      </c>
      <c r="N864" s="176">
        <v>8.9830000000000005</v>
      </c>
      <c r="O864" s="176">
        <v>4.9981999999999998</v>
      </c>
      <c r="P864" s="176">
        <v>12.7806</v>
      </c>
      <c r="Q864" s="176">
        <v>12.7232</v>
      </c>
      <c r="R864" s="176">
        <v>11.4008</v>
      </c>
      <c r="S864" s="118" t="s">
        <v>1906</v>
      </c>
    </row>
    <row r="865" spans="1:19" x14ac:dyDescent="0.3">
      <c r="A865" s="172" t="s">
        <v>915</v>
      </c>
      <c r="B865" s="172" t="s">
        <v>929</v>
      </c>
      <c r="C865" s="172">
        <v>135678</v>
      </c>
      <c r="D865" s="175">
        <v>44174</v>
      </c>
      <c r="E865" s="176">
        <v>16.6709</v>
      </c>
      <c r="F865" s="176">
        <v>0.4168</v>
      </c>
      <c r="G865" s="176">
        <v>1.1424000000000001</v>
      </c>
      <c r="H865" s="176">
        <v>1.7573000000000001</v>
      </c>
      <c r="I865" s="176">
        <v>4.8140999999999998</v>
      </c>
      <c r="J865" s="176">
        <v>7.4779</v>
      </c>
      <c r="K865" s="176">
        <v>15.260300000000001</v>
      </c>
      <c r="L865" s="176">
        <v>28.713899999999999</v>
      </c>
      <c r="M865" s="176">
        <v>15.045500000000001</v>
      </c>
      <c r="N865" s="176">
        <v>6.8948999999999998</v>
      </c>
      <c r="O865" s="176">
        <v>3.1532</v>
      </c>
      <c r="P865" s="176">
        <v>10.7951</v>
      </c>
      <c r="Q865" s="176">
        <v>10.737500000000001</v>
      </c>
      <c r="R865" s="176">
        <v>9.2829999999999995</v>
      </c>
      <c r="S865" s="118" t="s">
        <v>1906</v>
      </c>
    </row>
    <row r="866" spans="1:19" x14ac:dyDescent="0.3">
      <c r="A866" s="172" t="s">
        <v>915</v>
      </c>
      <c r="B866" s="172" t="s">
        <v>930</v>
      </c>
      <c r="C866" s="172">
        <v>102883</v>
      </c>
      <c r="D866" s="175">
        <v>44174</v>
      </c>
      <c r="E866" s="176">
        <v>88.318799999999996</v>
      </c>
      <c r="F866" s="176">
        <v>0.88519999999999999</v>
      </c>
      <c r="G866" s="176">
        <v>1.6835</v>
      </c>
      <c r="H866" s="176">
        <v>2.9944999999999999</v>
      </c>
      <c r="I866" s="176">
        <v>7.3856999999999999</v>
      </c>
      <c r="J866" s="176">
        <v>13.090299999999999</v>
      </c>
      <c r="K866" s="176">
        <v>26.468699999999998</v>
      </c>
      <c r="L866" s="176">
        <v>41.032800000000002</v>
      </c>
      <c r="M866" s="176">
        <v>26.809699999999999</v>
      </c>
      <c r="N866" s="176">
        <v>12.876099999999999</v>
      </c>
      <c r="O866" s="176">
        <v>3.4167000000000001</v>
      </c>
      <c r="P866" s="176">
        <v>8.2245000000000008</v>
      </c>
      <c r="Q866" s="176">
        <v>14.799300000000001</v>
      </c>
      <c r="R866" s="176">
        <v>8.1942000000000004</v>
      </c>
      <c r="S866" s="118" t="s">
        <v>1906</v>
      </c>
    </row>
    <row r="867" spans="1:19" x14ac:dyDescent="0.3">
      <c r="A867" s="172" t="s">
        <v>915</v>
      </c>
      <c r="B867" s="172" t="s">
        <v>931</v>
      </c>
      <c r="C867" s="172">
        <v>118510</v>
      </c>
      <c r="D867" s="175">
        <v>44174</v>
      </c>
      <c r="E867" s="176">
        <v>93.785200000000003</v>
      </c>
      <c r="F867" s="176">
        <v>0.88739999999999997</v>
      </c>
      <c r="G867" s="176">
        <v>1.6949000000000001</v>
      </c>
      <c r="H867" s="176">
        <v>3.0106000000000002</v>
      </c>
      <c r="I867" s="176">
        <v>7.4199000000000002</v>
      </c>
      <c r="J867" s="176">
        <v>13.1685</v>
      </c>
      <c r="K867" s="176">
        <v>26.7438</v>
      </c>
      <c r="L867" s="176">
        <v>41.694299999999998</v>
      </c>
      <c r="M867" s="176">
        <v>27.743300000000001</v>
      </c>
      <c r="N867" s="176">
        <v>13.972200000000001</v>
      </c>
      <c r="O867" s="176">
        <v>4.2678000000000003</v>
      </c>
      <c r="P867" s="176">
        <v>9.1024999999999991</v>
      </c>
      <c r="Q867" s="176">
        <v>12.936400000000001</v>
      </c>
      <c r="R867" s="176">
        <v>9.1119000000000003</v>
      </c>
      <c r="S867" s="118" t="s">
        <v>1903</v>
      </c>
    </row>
    <row r="868" spans="1:19" x14ac:dyDescent="0.3">
      <c r="A868" s="172" t="s">
        <v>915</v>
      </c>
      <c r="B868" s="172" t="s">
        <v>932</v>
      </c>
      <c r="C868" s="172">
        <v>130498</v>
      </c>
      <c r="D868" s="175">
        <v>44174</v>
      </c>
      <c r="E868" s="176">
        <v>129.636</v>
      </c>
      <c r="F868" s="176">
        <v>0.61309999999999998</v>
      </c>
      <c r="G868" s="176">
        <v>1.7575000000000001</v>
      </c>
      <c r="H868" s="176">
        <v>3.3681000000000001</v>
      </c>
      <c r="I868" s="176">
        <v>7.2656999999999998</v>
      </c>
      <c r="J868" s="176">
        <v>13.2034</v>
      </c>
      <c r="K868" s="176">
        <v>19.903400000000001</v>
      </c>
      <c r="L868" s="176">
        <v>35.336399999999998</v>
      </c>
      <c r="M868" s="176">
        <v>29.1877</v>
      </c>
      <c r="N868" s="176">
        <v>12.6104</v>
      </c>
      <c r="O868" s="176">
        <v>4.9284999999999997</v>
      </c>
      <c r="P868" s="176">
        <v>9.3362999999999996</v>
      </c>
      <c r="Q868" s="176">
        <v>8.6801999999999992</v>
      </c>
      <c r="R868" s="176">
        <v>10.5959</v>
      </c>
      <c r="S868" s="118" t="s">
        <v>1903</v>
      </c>
    </row>
    <row r="869" spans="1:19" x14ac:dyDescent="0.3">
      <c r="A869" s="172" t="s">
        <v>915</v>
      </c>
      <c r="B869" s="172" t="s">
        <v>933</v>
      </c>
      <c r="C869" s="172">
        <v>130496</v>
      </c>
      <c r="D869" s="175">
        <v>44174</v>
      </c>
      <c r="E869" s="176">
        <v>172.16506730157801</v>
      </c>
      <c r="F869" s="176">
        <v>0.61199999999999999</v>
      </c>
      <c r="G869" s="176">
        <v>1.7524</v>
      </c>
      <c r="H869" s="176">
        <v>3.3612000000000002</v>
      </c>
      <c r="I869" s="176">
        <v>7.2515999999999998</v>
      </c>
      <c r="J869" s="176">
        <v>13.1723</v>
      </c>
      <c r="K869" s="176">
        <v>19.799499999999998</v>
      </c>
      <c r="L869" s="176">
        <v>35.114199999999997</v>
      </c>
      <c r="M869" s="176">
        <v>28.869900000000001</v>
      </c>
      <c r="N869" s="176">
        <v>12.260300000000001</v>
      </c>
      <c r="O869" s="176">
        <v>4.7225000000000001</v>
      </c>
      <c r="P869" s="176">
        <v>9.1530000000000005</v>
      </c>
      <c r="Q869" s="176">
        <v>11.192399999999999</v>
      </c>
      <c r="R869" s="176">
        <v>10.3346</v>
      </c>
      <c r="S869" s="118" t="s">
        <v>1895</v>
      </c>
    </row>
    <row r="870" spans="1:19" x14ac:dyDescent="0.3">
      <c r="A870" s="172" t="s">
        <v>915</v>
      </c>
      <c r="B870" s="172" t="s">
        <v>934</v>
      </c>
      <c r="C870" s="172">
        <v>146772</v>
      </c>
      <c r="D870" s="175">
        <v>44174</v>
      </c>
      <c r="E870" s="176">
        <v>12.004099999999999</v>
      </c>
      <c r="F870" s="176">
        <v>0.65659999999999996</v>
      </c>
      <c r="G870" s="176">
        <v>1.3653999999999999</v>
      </c>
      <c r="H870" s="176">
        <v>2.0219</v>
      </c>
      <c r="I870" s="176">
        <v>5.2114000000000003</v>
      </c>
      <c r="J870" s="176">
        <v>8.2600999999999996</v>
      </c>
      <c r="K870" s="176">
        <v>20.854299999999999</v>
      </c>
      <c r="L870" s="176">
        <v>35.061199999999999</v>
      </c>
      <c r="M870" s="176">
        <v>22.180399999999999</v>
      </c>
      <c r="N870" s="176">
        <v>15.393000000000001</v>
      </c>
      <c r="O870" s="176"/>
      <c r="P870" s="176"/>
      <c r="Q870" s="176">
        <v>11.3146</v>
      </c>
      <c r="R870" s="176"/>
      <c r="S870" s="118" t="s">
        <v>1895</v>
      </c>
    </row>
    <row r="871" spans="1:19" x14ac:dyDescent="0.3">
      <c r="A871" s="172" t="s">
        <v>915</v>
      </c>
      <c r="B871" s="172" t="s">
        <v>935</v>
      </c>
      <c r="C871" s="172">
        <v>146771</v>
      </c>
      <c r="D871" s="175">
        <v>44174</v>
      </c>
      <c r="E871" s="176">
        <v>11.675599999999999</v>
      </c>
      <c r="F871" s="176">
        <v>0.65090000000000003</v>
      </c>
      <c r="G871" s="176">
        <v>1.341</v>
      </c>
      <c r="H871" s="176">
        <v>1.9890000000000001</v>
      </c>
      <c r="I871" s="176">
        <v>5.1429999999999998</v>
      </c>
      <c r="J871" s="176">
        <v>8.1094000000000008</v>
      </c>
      <c r="K871" s="176">
        <v>20.350899999999999</v>
      </c>
      <c r="L871" s="176">
        <v>33.936</v>
      </c>
      <c r="M871" s="176">
        <v>20.651800000000001</v>
      </c>
      <c r="N871" s="176">
        <v>13.4964</v>
      </c>
      <c r="O871" s="176"/>
      <c r="P871" s="176"/>
      <c r="Q871" s="176">
        <v>9.5167999999999999</v>
      </c>
      <c r="R871" s="176"/>
      <c r="S871" s="118" t="s">
        <v>1906</v>
      </c>
    </row>
    <row r="872" spans="1:19" x14ac:dyDescent="0.3">
      <c r="A872" s="172" t="s">
        <v>915</v>
      </c>
      <c r="B872" s="172" t="s">
        <v>936</v>
      </c>
      <c r="C872" s="172">
        <v>100349</v>
      </c>
      <c r="D872" s="175">
        <v>44174</v>
      </c>
      <c r="E872" s="176">
        <v>364.32</v>
      </c>
      <c r="F872" s="176">
        <v>0.36919999999999997</v>
      </c>
      <c r="G872" s="176">
        <v>1.026</v>
      </c>
      <c r="H872" s="176">
        <v>3.2039</v>
      </c>
      <c r="I872" s="176">
        <v>7.1623999999999999</v>
      </c>
      <c r="J872" s="176">
        <v>12.1675</v>
      </c>
      <c r="K872" s="176">
        <v>20.063300000000002</v>
      </c>
      <c r="L872" s="176">
        <v>31.747</v>
      </c>
      <c r="M872" s="176">
        <v>24.468699999999998</v>
      </c>
      <c r="N872" s="176">
        <v>12.229699999999999</v>
      </c>
      <c r="O872" s="176">
        <v>3.5728</v>
      </c>
      <c r="P872" s="176">
        <v>10.331099999999999</v>
      </c>
      <c r="Q872" s="176">
        <v>17.3812</v>
      </c>
      <c r="R872" s="176">
        <v>9.6675000000000004</v>
      </c>
      <c r="S872" s="118" t="s">
        <v>1906</v>
      </c>
    </row>
    <row r="873" spans="1:19" x14ac:dyDescent="0.3">
      <c r="A873" s="172" t="s">
        <v>915</v>
      </c>
      <c r="B873" s="172" t="s">
        <v>937</v>
      </c>
      <c r="C873" s="172">
        <v>120596</v>
      </c>
      <c r="D873" s="175">
        <v>44174</v>
      </c>
      <c r="E873" s="176">
        <v>391.53</v>
      </c>
      <c r="F873" s="176">
        <v>0.36909999999999998</v>
      </c>
      <c r="G873" s="176">
        <v>1.0374000000000001</v>
      </c>
      <c r="H873" s="176">
        <v>3.2189000000000001</v>
      </c>
      <c r="I873" s="176">
        <v>7.1920999999999999</v>
      </c>
      <c r="J873" s="176">
        <v>12.234500000000001</v>
      </c>
      <c r="K873" s="176">
        <v>20.3005</v>
      </c>
      <c r="L873" s="176">
        <v>32.304900000000004</v>
      </c>
      <c r="M873" s="176">
        <v>25.185400000000001</v>
      </c>
      <c r="N873" s="176">
        <v>13.0838</v>
      </c>
      <c r="O873" s="176">
        <v>4.5227000000000004</v>
      </c>
      <c r="P873" s="176">
        <v>11.427099999999999</v>
      </c>
      <c r="Q873" s="176">
        <v>12.438800000000001</v>
      </c>
      <c r="R873" s="176">
        <v>10.5608</v>
      </c>
      <c r="S873" s="118" t="s">
        <v>1906</v>
      </c>
    </row>
    <row r="874" spans="1:19" x14ac:dyDescent="0.3">
      <c r="A874" s="172" t="s">
        <v>915</v>
      </c>
      <c r="B874" s="172" t="s">
        <v>938</v>
      </c>
      <c r="C874" s="172">
        <v>118419</v>
      </c>
      <c r="D874" s="175">
        <v>44174</v>
      </c>
      <c r="E874" s="176">
        <v>56.42</v>
      </c>
      <c r="F874" s="176">
        <v>0.76800000000000002</v>
      </c>
      <c r="G874" s="176">
        <v>1.5113000000000001</v>
      </c>
      <c r="H874" s="176">
        <v>2.1360999999999999</v>
      </c>
      <c r="I874" s="176">
        <v>6.1323999999999996</v>
      </c>
      <c r="J874" s="176">
        <v>9.9375999999999998</v>
      </c>
      <c r="K874" s="176">
        <v>21.4117</v>
      </c>
      <c r="L874" s="176">
        <v>38.182699999999997</v>
      </c>
      <c r="M874" s="176">
        <v>23.782399999999999</v>
      </c>
      <c r="N874" s="176">
        <v>15.401899999999999</v>
      </c>
      <c r="O874" s="176">
        <v>5.5941999999999998</v>
      </c>
      <c r="P874" s="176">
        <v>13.19</v>
      </c>
      <c r="Q874" s="176">
        <v>12.0816</v>
      </c>
      <c r="R874" s="176">
        <v>10.570600000000001</v>
      </c>
      <c r="S874" s="118" t="s">
        <v>1906</v>
      </c>
    </row>
    <row r="875" spans="1:19" x14ac:dyDescent="0.3">
      <c r="A875" s="172" t="s">
        <v>915</v>
      </c>
      <c r="B875" s="172" t="s">
        <v>939</v>
      </c>
      <c r="C875" s="172">
        <v>108596</v>
      </c>
      <c r="D875" s="175">
        <v>44174</v>
      </c>
      <c r="E875" s="176">
        <v>51.11</v>
      </c>
      <c r="F875" s="176">
        <v>0.76890000000000003</v>
      </c>
      <c r="G875" s="176">
        <v>1.5094000000000001</v>
      </c>
      <c r="H875" s="176">
        <v>2.1179000000000001</v>
      </c>
      <c r="I875" s="176">
        <v>6.1033999999999997</v>
      </c>
      <c r="J875" s="176">
        <v>9.8194999999999997</v>
      </c>
      <c r="K875" s="176">
        <v>21.0564</v>
      </c>
      <c r="L875" s="176">
        <v>37.355499999999999</v>
      </c>
      <c r="M875" s="176">
        <v>22.683599999999998</v>
      </c>
      <c r="N875" s="176">
        <v>14.0085</v>
      </c>
      <c r="O875" s="176">
        <v>4.2458</v>
      </c>
      <c r="P875" s="176">
        <v>11.555</v>
      </c>
      <c r="Q875" s="176">
        <v>11.217000000000001</v>
      </c>
      <c r="R875" s="176">
        <v>9.2251999999999992</v>
      </c>
      <c r="S875" s="118" t="s">
        <v>1906</v>
      </c>
    </row>
    <row r="876" spans="1:19" x14ac:dyDescent="0.3">
      <c r="A876" s="172" t="s">
        <v>915</v>
      </c>
      <c r="B876" s="172" t="s">
        <v>940</v>
      </c>
      <c r="C876" s="172">
        <v>106144</v>
      </c>
      <c r="D876" s="175">
        <v>44174</v>
      </c>
      <c r="E876" s="176">
        <v>39.700000000000003</v>
      </c>
      <c r="F876" s="176">
        <v>0.53180000000000005</v>
      </c>
      <c r="G876" s="176">
        <v>1.1980999999999999</v>
      </c>
      <c r="H876" s="176">
        <v>2.5310000000000001</v>
      </c>
      <c r="I876" s="176">
        <v>5.1376999999999997</v>
      </c>
      <c r="J876" s="176">
        <v>7.0080999999999998</v>
      </c>
      <c r="K876" s="176">
        <v>17.143699999999999</v>
      </c>
      <c r="L876" s="176">
        <v>28.979900000000001</v>
      </c>
      <c r="M876" s="176">
        <v>19.903400000000001</v>
      </c>
      <c r="N876" s="176">
        <v>10.7392</v>
      </c>
      <c r="O876" s="176">
        <v>7.4264999999999999</v>
      </c>
      <c r="P876" s="176">
        <v>12.7326</v>
      </c>
      <c r="Q876" s="176">
        <v>10.8841</v>
      </c>
      <c r="R876" s="176">
        <v>11.928000000000001</v>
      </c>
      <c r="S876" s="118" t="s">
        <v>1906</v>
      </c>
    </row>
    <row r="877" spans="1:19" x14ac:dyDescent="0.3">
      <c r="A877" s="172" t="s">
        <v>915</v>
      </c>
      <c r="B877" s="172" t="s">
        <v>941</v>
      </c>
      <c r="C877" s="172">
        <v>120357</v>
      </c>
      <c r="D877" s="175">
        <v>44174</v>
      </c>
      <c r="E877" s="176">
        <v>44.38</v>
      </c>
      <c r="F877" s="176">
        <v>0.52100000000000002</v>
      </c>
      <c r="G877" s="176">
        <v>1.2087000000000001</v>
      </c>
      <c r="H877" s="176">
        <v>2.5653000000000001</v>
      </c>
      <c r="I877" s="176">
        <v>5.1658999999999997</v>
      </c>
      <c r="J877" s="176">
        <v>7.0945999999999998</v>
      </c>
      <c r="K877" s="176">
        <v>17.5318</v>
      </c>
      <c r="L877" s="176">
        <v>29.841999999999999</v>
      </c>
      <c r="M877" s="176">
        <v>21.025400000000001</v>
      </c>
      <c r="N877" s="176">
        <v>12.042400000000001</v>
      </c>
      <c r="O877" s="176">
        <v>8.8031000000000006</v>
      </c>
      <c r="P877" s="176">
        <v>14.3927</v>
      </c>
      <c r="Q877" s="176">
        <v>15.886200000000001</v>
      </c>
      <c r="R877" s="176">
        <v>13.245799999999999</v>
      </c>
      <c r="S877" s="118" t="s">
        <v>1906</v>
      </c>
    </row>
    <row r="878" spans="1:19" x14ac:dyDescent="0.3">
      <c r="A878" s="172" t="s">
        <v>915</v>
      </c>
      <c r="B878" s="172" t="s">
        <v>942</v>
      </c>
      <c r="C878" s="172">
        <v>103234</v>
      </c>
      <c r="D878" s="175">
        <v>44174</v>
      </c>
      <c r="E878" s="176">
        <v>146.46100000000001</v>
      </c>
      <c r="F878" s="176">
        <v>0.47820000000000001</v>
      </c>
      <c r="G878" s="176">
        <v>1.2625</v>
      </c>
      <c r="H878" s="176">
        <v>1.784</v>
      </c>
      <c r="I878" s="176">
        <v>4.9207999999999998</v>
      </c>
      <c r="J878" s="176">
        <v>9.4136000000000006</v>
      </c>
      <c r="K878" s="176">
        <v>20.6294</v>
      </c>
      <c r="L878" s="176">
        <v>32.627899999999997</v>
      </c>
      <c r="M878" s="176">
        <v>24.589300000000001</v>
      </c>
      <c r="N878" s="176">
        <v>16.8323</v>
      </c>
      <c r="O878" s="176">
        <v>8.0421999999999993</v>
      </c>
      <c r="P878" s="176">
        <v>13.3482</v>
      </c>
      <c r="Q878" s="176">
        <v>17.9482</v>
      </c>
      <c r="R878" s="176">
        <v>15.224</v>
      </c>
      <c r="S878" s="118" t="s">
        <v>1906</v>
      </c>
    </row>
    <row r="879" spans="1:19" x14ac:dyDescent="0.3">
      <c r="A879" s="172" t="s">
        <v>915</v>
      </c>
      <c r="B879" s="172" t="s">
        <v>943</v>
      </c>
      <c r="C879" s="172">
        <v>120158</v>
      </c>
      <c r="D879" s="175">
        <v>44174</v>
      </c>
      <c r="E879" s="176">
        <v>159.36799999999999</v>
      </c>
      <c r="F879" s="176">
        <v>0.48110000000000003</v>
      </c>
      <c r="G879" s="176">
        <v>1.278</v>
      </c>
      <c r="H879" s="176">
        <v>1.8059000000000001</v>
      </c>
      <c r="I879" s="176">
        <v>4.9668000000000001</v>
      </c>
      <c r="J879" s="176">
        <v>9.5169999999999995</v>
      </c>
      <c r="K879" s="176">
        <v>20.978000000000002</v>
      </c>
      <c r="L879" s="176">
        <v>33.408099999999997</v>
      </c>
      <c r="M879" s="176">
        <v>25.714300000000001</v>
      </c>
      <c r="N879" s="176">
        <v>18.191299999999998</v>
      </c>
      <c r="O879" s="176">
        <v>9.2786000000000008</v>
      </c>
      <c r="P879" s="176">
        <v>14.7376</v>
      </c>
      <c r="Q879" s="176">
        <v>15.494999999999999</v>
      </c>
      <c r="R879" s="176">
        <v>16.486000000000001</v>
      </c>
      <c r="S879" s="118" t="s">
        <v>1907</v>
      </c>
    </row>
    <row r="880" spans="1:19" x14ac:dyDescent="0.3">
      <c r="A880" s="172" t="s">
        <v>915</v>
      </c>
      <c r="B880" s="172" t="s">
        <v>944</v>
      </c>
      <c r="C880" s="172">
        <v>119397</v>
      </c>
      <c r="D880" s="175">
        <v>44174</v>
      </c>
      <c r="E880" s="176">
        <v>56.911999999999999</v>
      </c>
      <c r="F880" s="176">
        <v>0.5655</v>
      </c>
      <c r="G880" s="176">
        <v>1.4167000000000001</v>
      </c>
      <c r="H880" s="176">
        <v>1.5017</v>
      </c>
      <c r="I880" s="176">
        <v>4.3070000000000004</v>
      </c>
      <c r="J880" s="176">
        <v>6.3319000000000001</v>
      </c>
      <c r="K880" s="176">
        <v>13.7148</v>
      </c>
      <c r="L880" s="176">
        <v>30.093499999999999</v>
      </c>
      <c r="M880" s="176">
        <v>20.4054</v>
      </c>
      <c r="N880" s="176">
        <v>12.934100000000001</v>
      </c>
      <c r="O880" s="176">
        <v>3.4140000000000001</v>
      </c>
      <c r="P880" s="176">
        <v>10.701700000000001</v>
      </c>
      <c r="Q880" s="176">
        <v>13.0159</v>
      </c>
      <c r="R880" s="176">
        <v>10.4466</v>
      </c>
      <c r="S880" s="118" t="s">
        <v>1907</v>
      </c>
    </row>
    <row r="881" spans="1:19" x14ac:dyDescent="0.3">
      <c r="A881" s="172" t="s">
        <v>915</v>
      </c>
      <c r="B881" s="172" t="s">
        <v>945</v>
      </c>
      <c r="C881" s="172">
        <v>118049</v>
      </c>
      <c r="D881" s="175">
        <v>44174</v>
      </c>
      <c r="E881" s="176">
        <v>53.588999999999999</v>
      </c>
      <c r="F881" s="176">
        <v>0.56110000000000004</v>
      </c>
      <c r="G881" s="176">
        <v>1.4040999999999999</v>
      </c>
      <c r="H881" s="176">
        <v>1.4827999999999999</v>
      </c>
      <c r="I881" s="176">
        <v>4.2709000000000001</v>
      </c>
      <c r="J881" s="176">
        <v>6.2557</v>
      </c>
      <c r="K881" s="176">
        <v>13.4663</v>
      </c>
      <c r="L881" s="176">
        <v>29.513999999999999</v>
      </c>
      <c r="M881" s="176">
        <v>19.618300000000001</v>
      </c>
      <c r="N881" s="176">
        <v>11.981999999999999</v>
      </c>
      <c r="O881" s="176">
        <v>2.548</v>
      </c>
      <c r="P881" s="176">
        <v>9.8114000000000008</v>
      </c>
      <c r="Q881" s="176">
        <v>12.2195</v>
      </c>
      <c r="R881" s="176">
        <v>9.5006000000000004</v>
      </c>
      <c r="S881" s="118" t="s">
        <v>1891</v>
      </c>
    </row>
    <row r="882" spans="1:19" x14ac:dyDescent="0.3">
      <c r="A882" s="172" t="s">
        <v>915</v>
      </c>
      <c r="B882" s="172" t="s">
        <v>946</v>
      </c>
      <c r="C882" s="172">
        <v>133710</v>
      </c>
      <c r="D882" s="175">
        <v>44174</v>
      </c>
      <c r="E882" s="176">
        <v>19.328800000000001</v>
      </c>
      <c r="F882" s="176">
        <v>0.64200000000000002</v>
      </c>
      <c r="G882" s="176">
        <v>1.6678999999999999</v>
      </c>
      <c r="H882" s="176">
        <v>2.5825</v>
      </c>
      <c r="I882" s="176">
        <v>5.4202000000000004</v>
      </c>
      <c r="J882" s="176">
        <v>8.3824000000000005</v>
      </c>
      <c r="K882" s="176">
        <v>19.68</v>
      </c>
      <c r="L882" s="176">
        <v>34.226799999999997</v>
      </c>
      <c r="M882" s="176">
        <v>19.806899999999999</v>
      </c>
      <c r="N882" s="176">
        <v>14.9491</v>
      </c>
      <c r="O882" s="176">
        <v>8.2692999999999994</v>
      </c>
      <c r="P882" s="176">
        <v>15.8042</v>
      </c>
      <c r="Q882" s="176">
        <v>12.051</v>
      </c>
      <c r="R882" s="176">
        <v>14.842499999999999</v>
      </c>
      <c r="S882" s="118" t="s">
        <v>1891</v>
      </c>
    </row>
    <row r="883" spans="1:19" x14ac:dyDescent="0.3">
      <c r="A883" s="172" t="s">
        <v>915</v>
      </c>
      <c r="B883" s="172" t="s">
        <v>947</v>
      </c>
      <c r="C883" s="172">
        <v>133711</v>
      </c>
      <c r="D883" s="175">
        <v>44174</v>
      </c>
      <c r="E883" s="176">
        <v>17.923500000000001</v>
      </c>
      <c r="F883" s="176">
        <v>0.63780000000000003</v>
      </c>
      <c r="G883" s="176">
        <v>1.6469</v>
      </c>
      <c r="H883" s="176">
        <v>2.5529999999999999</v>
      </c>
      <c r="I883" s="176">
        <v>5.3597999999999999</v>
      </c>
      <c r="J883" s="176">
        <v>8.2474000000000007</v>
      </c>
      <c r="K883" s="176">
        <v>19.222899999999999</v>
      </c>
      <c r="L883" s="176">
        <v>33.171100000000003</v>
      </c>
      <c r="M883" s="176">
        <v>18.303799999999999</v>
      </c>
      <c r="N883" s="176">
        <v>12.985799999999999</v>
      </c>
      <c r="O883" s="176">
        <v>6.6371000000000002</v>
      </c>
      <c r="P883" s="176">
        <v>14.159599999999999</v>
      </c>
      <c r="Q883" s="176">
        <v>10.600099999999999</v>
      </c>
      <c r="R883" s="176">
        <v>13.228</v>
      </c>
      <c r="S883" s="118" t="s">
        <v>1906</v>
      </c>
    </row>
    <row r="884" spans="1:19" x14ac:dyDescent="0.3">
      <c r="A884" s="172" t="s">
        <v>915</v>
      </c>
      <c r="B884" s="172" t="s">
        <v>948</v>
      </c>
      <c r="C884" s="172">
        <v>147840</v>
      </c>
      <c r="D884" s="175">
        <v>44174</v>
      </c>
      <c r="E884" s="176">
        <v>11.620100000000001</v>
      </c>
      <c r="F884" s="176">
        <v>0.56430000000000002</v>
      </c>
      <c r="G884" s="176">
        <v>1.4714</v>
      </c>
      <c r="H884" s="176">
        <v>3.2787999999999999</v>
      </c>
      <c r="I884" s="176">
        <v>5.9378000000000002</v>
      </c>
      <c r="J884" s="176">
        <v>9.3893000000000004</v>
      </c>
      <c r="K884" s="176">
        <v>18.270700000000001</v>
      </c>
      <c r="L884" s="176">
        <v>33.0642</v>
      </c>
      <c r="M884" s="176">
        <v>26.035599999999999</v>
      </c>
      <c r="N884" s="176"/>
      <c r="O884" s="176"/>
      <c r="P884" s="176"/>
      <c r="Q884" s="176">
        <v>16.201000000000001</v>
      </c>
      <c r="R884" s="176"/>
      <c r="S884" s="118" t="s">
        <v>1906</v>
      </c>
    </row>
    <row r="885" spans="1:19" x14ac:dyDescent="0.3">
      <c r="A885" s="172" t="s">
        <v>915</v>
      </c>
      <c r="B885" s="172" t="s">
        <v>949</v>
      </c>
      <c r="C885" s="172">
        <v>147843</v>
      </c>
      <c r="D885" s="175">
        <v>44174</v>
      </c>
      <c r="E885" s="176">
        <v>11.424899999999999</v>
      </c>
      <c r="F885" s="176">
        <v>0.55979999999999996</v>
      </c>
      <c r="G885" s="176">
        <v>1.4464999999999999</v>
      </c>
      <c r="H885" s="176">
        <v>3.2433000000000001</v>
      </c>
      <c r="I885" s="176">
        <v>5.8644999999999996</v>
      </c>
      <c r="J885" s="176">
        <v>9.2256999999999998</v>
      </c>
      <c r="K885" s="176">
        <v>17.7303</v>
      </c>
      <c r="L885" s="176">
        <v>31.820699999999999</v>
      </c>
      <c r="M885" s="176">
        <v>24.382400000000001</v>
      </c>
      <c r="N885" s="176"/>
      <c r="O885" s="176"/>
      <c r="P885" s="176"/>
      <c r="Q885" s="176">
        <v>14.249000000000001</v>
      </c>
      <c r="R885" s="176"/>
      <c r="S885" s="118" t="s">
        <v>1906</v>
      </c>
    </row>
    <row r="886" spans="1:19" x14ac:dyDescent="0.3">
      <c r="A886" s="172" t="s">
        <v>915</v>
      </c>
      <c r="B886" s="172" t="s">
        <v>950</v>
      </c>
      <c r="C886" s="172">
        <v>118834</v>
      </c>
      <c r="D886" s="175">
        <v>44174</v>
      </c>
      <c r="E886" s="176">
        <v>74.275000000000006</v>
      </c>
      <c r="F886" s="176">
        <v>0.71730000000000005</v>
      </c>
      <c r="G886" s="176">
        <v>1.6198999999999999</v>
      </c>
      <c r="H886" s="176">
        <v>2.8967999999999998</v>
      </c>
      <c r="I886" s="176">
        <v>5.5641999999999996</v>
      </c>
      <c r="J886" s="176">
        <v>8.8660999999999994</v>
      </c>
      <c r="K886" s="176">
        <v>21.297000000000001</v>
      </c>
      <c r="L886" s="176">
        <v>39.967199999999998</v>
      </c>
      <c r="M886" s="176">
        <v>33.059199999999997</v>
      </c>
      <c r="N886" s="176">
        <v>23.771000000000001</v>
      </c>
      <c r="O886" s="176">
        <v>11.5929</v>
      </c>
      <c r="P886" s="176">
        <v>18.829699999999999</v>
      </c>
      <c r="Q886" s="176">
        <v>23.358000000000001</v>
      </c>
      <c r="R886" s="176">
        <v>20.322199999999999</v>
      </c>
      <c r="S886" s="118" t="s">
        <v>1906</v>
      </c>
    </row>
    <row r="887" spans="1:19" x14ac:dyDescent="0.3">
      <c r="A887" s="172" t="s">
        <v>915</v>
      </c>
      <c r="B887" s="172" t="s">
        <v>951</v>
      </c>
      <c r="C887" s="172">
        <v>112932</v>
      </c>
      <c r="D887" s="175">
        <v>44174</v>
      </c>
      <c r="E887" s="176">
        <v>69.022999999999996</v>
      </c>
      <c r="F887" s="176">
        <v>0.71499999999999997</v>
      </c>
      <c r="G887" s="176">
        <v>1.6060000000000001</v>
      </c>
      <c r="H887" s="176">
        <v>2.8765999999999998</v>
      </c>
      <c r="I887" s="176">
        <v>5.5204000000000004</v>
      </c>
      <c r="J887" s="176">
        <v>8.7661999999999995</v>
      </c>
      <c r="K887" s="176">
        <v>20.976299999999998</v>
      </c>
      <c r="L887" s="176">
        <v>39.220999999999997</v>
      </c>
      <c r="M887" s="176">
        <v>32.050899999999999</v>
      </c>
      <c r="N887" s="176">
        <v>22.542000000000002</v>
      </c>
      <c r="O887" s="176">
        <v>10.5808</v>
      </c>
      <c r="P887" s="176">
        <v>17.805599999999998</v>
      </c>
      <c r="Q887" s="176">
        <v>20.353999999999999</v>
      </c>
      <c r="R887" s="176">
        <v>19.082799999999999</v>
      </c>
      <c r="S887" s="118" t="s">
        <v>1906</v>
      </c>
    </row>
    <row r="888" spans="1:19" x14ac:dyDescent="0.3">
      <c r="A888" s="172" t="s">
        <v>915</v>
      </c>
      <c r="B888" s="172" t="s">
        <v>952</v>
      </c>
      <c r="C888" s="172">
        <v>147704</v>
      </c>
      <c r="D888" s="175">
        <v>44174</v>
      </c>
      <c r="E888" s="176">
        <v>11.772600000000001</v>
      </c>
      <c r="F888" s="176">
        <v>0.4471</v>
      </c>
      <c r="G888" s="176">
        <v>1.0956999999999999</v>
      </c>
      <c r="H888" s="176">
        <v>1.4739</v>
      </c>
      <c r="I888" s="176">
        <v>5.0186999999999999</v>
      </c>
      <c r="J888" s="176">
        <v>8.9217999999999993</v>
      </c>
      <c r="K888" s="176">
        <v>21.4146</v>
      </c>
      <c r="L888" s="176">
        <v>32.569800000000001</v>
      </c>
      <c r="M888" s="176">
        <v>14.957800000000001</v>
      </c>
      <c r="N888" s="176">
        <v>11.893000000000001</v>
      </c>
      <c r="O888" s="176"/>
      <c r="P888" s="176"/>
      <c r="Q888" s="176">
        <v>15.2759</v>
      </c>
      <c r="R888" s="176"/>
      <c r="S888" s="118" t="s">
        <v>1906</v>
      </c>
    </row>
    <row r="889" spans="1:19" x14ac:dyDescent="0.3">
      <c r="A889" s="172" t="s">
        <v>915</v>
      </c>
      <c r="B889" s="172" t="s">
        <v>953</v>
      </c>
      <c r="C889" s="172">
        <v>147701</v>
      </c>
      <c r="D889" s="175">
        <v>44174</v>
      </c>
      <c r="E889" s="176">
        <v>11.536899999999999</v>
      </c>
      <c r="F889" s="176">
        <v>0.44230000000000003</v>
      </c>
      <c r="G889" s="176">
        <v>1.0723</v>
      </c>
      <c r="H889" s="176">
        <v>1.4411</v>
      </c>
      <c r="I889" s="176">
        <v>4.9505999999999997</v>
      </c>
      <c r="J889" s="176">
        <v>8.7698999999999998</v>
      </c>
      <c r="K889" s="176">
        <v>20.8888</v>
      </c>
      <c r="L889" s="176">
        <v>31.380299999999998</v>
      </c>
      <c r="M889" s="176">
        <v>13.418200000000001</v>
      </c>
      <c r="N889" s="176">
        <v>9.9285999999999994</v>
      </c>
      <c r="O889" s="176"/>
      <c r="P889" s="176"/>
      <c r="Q889" s="176">
        <v>13.2628</v>
      </c>
      <c r="R889" s="176"/>
      <c r="S889" s="118" t="s">
        <v>1906</v>
      </c>
    </row>
    <row r="890" spans="1:19" x14ac:dyDescent="0.3">
      <c r="A890" s="172" t="s">
        <v>915</v>
      </c>
      <c r="B890" s="172" t="s">
        <v>954</v>
      </c>
      <c r="C890" s="172">
        <v>100380</v>
      </c>
      <c r="D890" s="175">
        <v>44174</v>
      </c>
      <c r="E890" s="176">
        <v>595.44820000000004</v>
      </c>
      <c r="F890" s="176">
        <v>0.7016</v>
      </c>
      <c r="G890" s="176">
        <v>1.4591000000000001</v>
      </c>
      <c r="H890" s="176">
        <v>2.3902000000000001</v>
      </c>
      <c r="I890" s="176">
        <v>5.5216000000000003</v>
      </c>
      <c r="J890" s="176">
        <v>9.1384000000000007</v>
      </c>
      <c r="K890" s="176">
        <v>19.962299999999999</v>
      </c>
      <c r="L890" s="176">
        <v>36.691000000000003</v>
      </c>
      <c r="M890" s="176">
        <v>23.146100000000001</v>
      </c>
      <c r="N890" s="176">
        <v>12.495100000000001</v>
      </c>
      <c r="O890" s="176">
        <v>-0.4491</v>
      </c>
      <c r="P890" s="176">
        <v>7.9497999999999998</v>
      </c>
      <c r="Q890" s="176">
        <v>17.6145</v>
      </c>
      <c r="R890" s="176">
        <v>9.8486999999999991</v>
      </c>
      <c r="S890" s="118" t="s">
        <v>1906</v>
      </c>
    </row>
    <row r="891" spans="1:19" x14ac:dyDescent="0.3">
      <c r="A891" s="172" t="s">
        <v>915</v>
      </c>
      <c r="B891" s="172" t="s">
        <v>955</v>
      </c>
      <c r="C891" s="172">
        <v>118678</v>
      </c>
      <c r="D891" s="175">
        <v>44174</v>
      </c>
      <c r="E891" s="176">
        <v>625.29960000000005</v>
      </c>
      <c r="F891" s="176">
        <v>0.70320000000000005</v>
      </c>
      <c r="G891" s="176">
        <v>1.4673</v>
      </c>
      <c r="H891" s="176">
        <v>2.4014000000000002</v>
      </c>
      <c r="I891" s="176">
        <v>5.5442</v>
      </c>
      <c r="J891" s="176">
        <v>9.1889000000000003</v>
      </c>
      <c r="K891" s="176">
        <v>20.1281</v>
      </c>
      <c r="L891" s="176">
        <v>37.034100000000002</v>
      </c>
      <c r="M891" s="176">
        <v>23.610499999999998</v>
      </c>
      <c r="N891" s="176">
        <v>13.0847</v>
      </c>
      <c r="O891" s="176">
        <v>0.12529999999999999</v>
      </c>
      <c r="P891" s="176">
        <v>8.6259999999999994</v>
      </c>
      <c r="Q891" s="176">
        <v>11.049099999999999</v>
      </c>
      <c r="R891" s="176">
        <v>10.4412</v>
      </c>
      <c r="S891" s="118" t="s">
        <v>1906</v>
      </c>
    </row>
    <row r="892" spans="1:19" x14ac:dyDescent="0.3">
      <c r="A892" s="172" t="s">
        <v>915</v>
      </c>
      <c r="B892" s="172" t="s">
        <v>956</v>
      </c>
      <c r="C892" s="172">
        <v>111381</v>
      </c>
      <c r="D892" s="175">
        <v>44174</v>
      </c>
      <c r="E892" s="176">
        <v>127.27</v>
      </c>
      <c r="F892" s="176">
        <v>0.4657</v>
      </c>
      <c r="G892" s="176">
        <v>1.2811999999999999</v>
      </c>
      <c r="H892" s="176">
        <v>1.8894</v>
      </c>
      <c r="I892" s="176">
        <v>5.1210000000000004</v>
      </c>
      <c r="J892" s="176">
        <v>9.3666999999999998</v>
      </c>
      <c r="K892" s="176">
        <v>18.799600000000002</v>
      </c>
      <c r="L892" s="176">
        <v>36.059399999999997</v>
      </c>
      <c r="M892" s="176">
        <v>25.0565</v>
      </c>
      <c r="N892" s="176">
        <v>20.429600000000001</v>
      </c>
      <c r="O892" s="176">
        <v>5.1470000000000002</v>
      </c>
      <c r="P892" s="176">
        <v>14.387600000000001</v>
      </c>
      <c r="Q892" s="176">
        <v>23.433800000000002</v>
      </c>
      <c r="R892" s="176">
        <v>13.4497</v>
      </c>
      <c r="S892" s="118" t="s">
        <v>1906</v>
      </c>
    </row>
    <row r="893" spans="1:19" x14ac:dyDescent="0.3">
      <c r="A893" s="172" t="s">
        <v>915</v>
      </c>
      <c r="B893" s="172" t="s">
        <v>957</v>
      </c>
      <c r="C893" s="172">
        <v>119441</v>
      </c>
      <c r="D893" s="175">
        <v>44174</v>
      </c>
      <c r="E893" s="176">
        <v>137.36000000000001</v>
      </c>
      <c r="F893" s="176">
        <v>0.47549999999999998</v>
      </c>
      <c r="G893" s="176">
        <v>1.2905</v>
      </c>
      <c r="H893" s="176">
        <v>1.9067000000000001</v>
      </c>
      <c r="I893" s="176">
        <v>5.16</v>
      </c>
      <c r="J893" s="176">
        <v>9.4588999999999999</v>
      </c>
      <c r="K893" s="176">
        <v>19.122399999999999</v>
      </c>
      <c r="L893" s="176">
        <v>36.8127</v>
      </c>
      <c r="M893" s="176">
        <v>26.110900000000001</v>
      </c>
      <c r="N893" s="176">
        <v>21.773</v>
      </c>
      <c r="O893" s="176">
        <v>6.3490000000000002</v>
      </c>
      <c r="P893" s="176">
        <v>15.6366</v>
      </c>
      <c r="Q893" s="176">
        <v>19.122599999999998</v>
      </c>
      <c r="R893" s="176">
        <v>14.7714</v>
      </c>
      <c r="S893" s="118" t="s">
        <v>1906</v>
      </c>
    </row>
    <row r="894" spans="1:19" x14ac:dyDescent="0.3">
      <c r="A894" s="172" t="s">
        <v>915</v>
      </c>
      <c r="B894" s="172" t="s">
        <v>958</v>
      </c>
      <c r="C894" s="172">
        <v>104513</v>
      </c>
      <c r="D894" s="175">
        <v>44174</v>
      </c>
      <c r="E894" s="176">
        <v>46.506700000000002</v>
      </c>
      <c r="F894" s="176">
        <v>0.33629999999999999</v>
      </c>
      <c r="G894" s="176">
        <v>1.1244000000000001</v>
      </c>
      <c r="H894" s="176">
        <v>2.6871</v>
      </c>
      <c r="I894" s="176">
        <v>9.468</v>
      </c>
      <c r="J894" s="176">
        <v>13.029</v>
      </c>
      <c r="K894" s="176">
        <v>18.840499999999999</v>
      </c>
      <c r="L894" s="176">
        <v>24.363800000000001</v>
      </c>
      <c r="M894" s="176">
        <v>34.091500000000003</v>
      </c>
      <c r="N894" s="176">
        <v>24.2349</v>
      </c>
      <c r="O894" s="176">
        <v>6.1353</v>
      </c>
      <c r="P894" s="176">
        <v>13.2279</v>
      </c>
      <c r="Q894" s="176">
        <v>11.5992</v>
      </c>
      <c r="R894" s="176">
        <v>14.955299999999999</v>
      </c>
      <c r="S894" s="118" t="s">
        <v>1906</v>
      </c>
    </row>
    <row r="895" spans="1:19" x14ac:dyDescent="0.3">
      <c r="A895" s="172" t="s">
        <v>915</v>
      </c>
      <c r="B895" s="172" t="s">
        <v>959</v>
      </c>
      <c r="C895" s="172">
        <v>120826</v>
      </c>
      <c r="D895" s="175">
        <v>44174</v>
      </c>
      <c r="E895" s="176">
        <v>47.4223</v>
      </c>
      <c r="F895" s="176">
        <v>0.33679999999999999</v>
      </c>
      <c r="G895" s="176">
        <v>1.1264000000000001</v>
      </c>
      <c r="H895" s="176">
        <v>2.6901000000000002</v>
      </c>
      <c r="I895" s="176">
        <v>9.4725000000000001</v>
      </c>
      <c r="J895" s="176">
        <v>13.047000000000001</v>
      </c>
      <c r="K895" s="176">
        <v>18.884499999999999</v>
      </c>
      <c r="L895" s="176">
        <v>24.4693</v>
      </c>
      <c r="M895" s="176">
        <v>34.211500000000001</v>
      </c>
      <c r="N895" s="176">
        <v>24.3782</v>
      </c>
      <c r="O895" s="176">
        <v>6.5170000000000003</v>
      </c>
      <c r="P895" s="176">
        <v>13.408300000000001</v>
      </c>
      <c r="Q895" s="176">
        <v>16.093299999999999</v>
      </c>
      <c r="R895" s="176">
        <v>15.232900000000001</v>
      </c>
      <c r="S895" s="118" t="s">
        <v>1906</v>
      </c>
    </row>
    <row r="896" spans="1:19" x14ac:dyDescent="0.3">
      <c r="A896" s="172" t="s">
        <v>915</v>
      </c>
      <c r="B896" s="172" t="s">
        <v>960</v>
      </c>
      <c r="C896" s="172">
        <v>119720</v>
      </c>
      <c r="D896" s="175">
        <v>44174</v>
      </c>
      <c r="E896" s="176">
        <v>171.88156455323801</v>
      </c>
      <c r="F896" s="176">
        <v>0.43409999999999999</v>
      </c>
      <c r="G896" s="176">
        <v>2.0642</v>
      </c>
      <c r="H896" s="176">
        <v>3.7507999999999999</v>
      </c>
      <c r="I896" s="176">
        <v>8.1377000000000006</v>
      </c>
      <c r="J896" s="176">
        <v>12.6821</v>
      </c>
      <c r="K896" s="176">
        <v>23.194099999999999</v>
      </c>
      <c r="L896" s="176">
        <v>35.663499999999999</v>
      </c>
      <c r="M896" s="176">
        <v>22.731200000000001</v>
      </c>
      <c r="N896" s="176">
        <v>16.540400000000002</v>
      </c>
      <c r="O896" s="176">
        <v>7.0003000000000002</v>
      </c>
      <c r="P896" s="176">
        <v>12.096</v>
      </c>
      <c r="Q896" s="176">
        <v>15.1496</v>
      </c>
      <c r="R896" s="176">
        <v>12.577500000000001</v>
      </c>
      <c r="S896" s="118" t="s">
        <v>1906</v>
      </c>
    </row>
    <row r="897" spans="1:19" x14ac:dyDescent="0.3">
      <c r="A897" s="172" t="s">
        <v>915</v>
      </c>
      <c r="B897" s="172" t="s">
        <v>961</v>
      </c>
      <c r="C897" s="172">
        <v>101530</v>
      </c>
      <c r="D897" s="175">
        <v>44174</v>
      </c>
      <c r="E897" s="176">
        <v>390.50664347867098</v>
      </c>
      <c r="F897" s="176">
        <v>0.43209999999999998</v>
      </c>
      <c r="G897" s="176">
        <v>2.0545</v>
      </c>
      <c r="H897" s="176">
        <v>3.7370000000000001</v>
      </c>
      <c r="I897" s="176">
        <v>8.1088000000000005</v>
      </c>
      <c r="J897" s="176">
        <v>12.618</v>
      </c>
      <c r="K897" s="176">
        <v>22.9908</v>
      </c>
      <c r="L897" s="176">
        <v>35.201599999999999</v>
      </c>
      <c r="M897" s="176">
        <v>22.084199999999999</v>
      </c>
      <c r="N897" s="176">
        <v>15.7271</v>
      </c>
      <c r="O897" s="176">
        <v>6.2244000000000002</v>
      </c>
      <c r="P897" s="176">
        <v>11.3765</v>
      </c>
      <c r="Q897" s="176">
        <v>14.0929</v>
      </c>
      <c r="R897" s="176">
        <v>11.869300000000001</v>
      </c>
      <c r="S897" s="118" t="s">
        <v>1895</v>
      </c>
    </row>
    <row r="898" spans="1:19" x14ac:dyDescent="0.3">
      <c r="A898" s="172" t="s">
        <v>915</v>
      </c>
      <c r="B898" s="172" t="s">
        <v>962</v>
      </c>
      <c r="C898" s="172">
        <v>105001</v>
      </c>
      <c r="D898" s="175">
        <v>44174</v>
      </c>
      <c r="E898" s="176">
        <v>38.869500000000002</v>
      </c>
      <c r="F898" s="176">
        <v>0.51770000000000005</v>
      </c>
      <c r="G898" s="176">
        <v>1.4641999999999999</v>
      </c>
      <c r="H898" s="176">
        <v>2.3746</v>
      </c>
      <c r="I898" s="176">
        <v>6.1276999999999999</v>
      </c>
      <c r="J898" s="176">
        <v>9.5076000000000001</v>
      </c>
      <c r="K898" s="176">
        <v>17.089500000000001</v>
      </c>
      <c r="L898" s="176">
        <v>31.549600000000002</v>
      </c>
      <c r="M898" s="176">
        <v>15.8085</v>
      </c>
      <c r="N898" s="176">
        <v>7.1405000000000003</v>
      </c>
      <c r="O898" s="176">
        <v>6.5373000000000001</v>
      </c>
      <c r="P898" s="176">
        <v>12.1479</v>
      </c>
      <c r="Q898" s="176">
        <v>10.3445</v>
      </c>
      <c r="R898" s="176">
        <v>10.0002</v>
      </c>
      <c r="S898" s="118" t="s">
        <v>1895</v>
      </c>
    </row>
    <row r="899" spans="1:19" x14ac:dyDescent="0.3">
      <c r="A899" s="172" t="s">
        <v>915</v>
      </c>
      <c r="B899" s="172" t="s">
        <v>963</v>
      </c>
      <c r="C899" s="172">
        <v>119566</v>
      </c>
      <c r="D899" s="175">
        <v>44174</v>
      </c>
      <c r="E899" s="176">
        <v>41.4833</v>
      </c>
      <c r="F899" s="176">
        <v>0.5212</v>
      </c>
      <c r="G899" s="176">
        <v>1.4822</v>
      </c>
      <c r="H899" s="176">
        <v>2.4001000000000001</v>
      </c>
      <c r="I899" s="176">
        <v>6.1828000000000003</v>
      </c>
      <c r="J899" s="176">
        <v>9.6295999999999999</v>
      </c>
      <c r="K899" s="176">
        <v>17.488099999999999</v>
      </c>
      <c r="L899" s="176">
        <v>32.4604</v>
      </c>
      <c r="M899" s="176">
        <v>17.035399999999999</v>
      </c>
      <c r="N899" s="176">
        <v>8.5996000000000006</v>
      </c>
      <c r="O899" s="176">
        <v>7.8127000000000004</v>
      </c>
      <c r="P899" s="176">
        <v>13.217700000000001</v>
      </c>
      <c r="Q899" s="176">
        <v>13.351900000000001</v>
      </c>
      <c r="R899" s="176">
        <v>11.266299999999999</v>
      </c>
      <c r="S899" s="118" t="s">
        <v>1906</v>
      </c>
    </row>
    <row r="900" spans="1:19" x14ac:dyDescent="0.3">
      <c r="A900" s="172" t="s">
        <v>915</v>
      </c>
      <c r="B900" s="172" t="s">
        <v>964</v>
      </c>
      <c r="C900" s="172">
        <v>101824</v>
      </c>
      <c r="D900" s="175">
        <v>44174</v>
      </c>
      <c r="E900" s="176">
        <v>250.17609999999999</v>
      </c>
      <c r="F900" s="176">
        <v>0.63260000000000005</v>
      </c>
      <c r="G900" s="176">
        <v>2.0992000000000002</v>
      </c>
      <c r="H900" s="176">
        <v>2.5701999999999998</v>
      </c>
      <c r="I900" s="176">
        <v>5.8162000000000003</v>
      </c>
      <c r="J900" s="176">
        <v>9.8940999999999999</v>
      </c>
      <c r="K900" s="176">
        <v>20.362400000000001</v>
      </c>
      <c r="L900" s="176">
        <v>34.915700000000001</v>
      </c>
      <c r="M900" s="176">
        <v>26.727499999999999</v>
      </c>
      <c r="N900" s="176">
        <v>16.001100000000001</v>
      </c>
      <c r="O900" s="176">
        <v>8.3658000000000001</v>
      </c>
      <c r="P900" s="176">
        <v>11.4232</v>
      </c>
      <c r="Q900" s="176">
        <v>12.2759</v>
      </c>
      <c r="R900" s="176">
        <v>14.896000000000001</v>
      </c>
      <c r="S900" s="118" t="s">
        <v>1906</v>
      </c>
    </row>
    <row r="901" spans="1:19" x14ac:dyDescent="0.3">
      <c r="A901" s="172" t="s">
        <v>915</v>
      </c>
      <c r="B901" s="172" t="s">
        <v>965</v>
      </c>
      <c r="C901" s="172">
        <v>119202</v>
      </c>
      <c r="D901" s="175">
        <v>44174</v>
      </c>
      <c r="E901" s="176">
        <v>271.20170000000002</v>
      </c>
      <c r="F901" s="176">
        <v>0.63549999999999995</v>
      </c>
      <c r="G901" s="176">
        <v>2.1139000000000001</v>
      </c>
      <c r="H901" s="176">
        <v>2.5909</v>
      </c>
      <c r="I901" s="176">
        <v>5.8605999999999998</v>
      </c>
      <c r="J901" s="176">
        <v>9.9934999999999992</v>
      </c>
      <c r="K901" s="176">
        <v>20.685500000000001</v>
      </c>
      <c r="L901" s="176">
        <v>33.7376</v>
      </c>
      <c r="M901" s="176">
        <v>25.9693</v>
      </c>
      <c r="N901" s="176">
        <v>15.603300000000001</v>
      </c>
      <c r="O901" s="176">
        <v>9.2715999999999994</v>
      </c>
      <c r="P901" s="176">
        <v>12.648400000000001</v>
      </c>
      <c r="Q901" s="176">
        <v>15.0969</v>
      </c>
      <c r="R901" s="176">
        <v>15.4945</v>
      </c>
      <c r="S901" s="118" t="s">
        <v>1906</v>
      </c>
    </row>
    <row r="902" spans="1:19" x14ac:dyDescent="0.3">
      <c r="A902" s="172" t="s">
        <v>915</v>
      </c>
      <c r="B902" s="172" t="s">
        <v>966</v>
      </c>
      <c r="C902" s="172">
        <v>147750</v>
      </c>
      <c r="D902" s="175">
        <v>44174</v>
      </c>
      <c r="E902" s="176">
        <v>12.11</v>
      </c>
      <c r="F902" s="176">
        <v>0.58140000000000003</v>
      </c>
      <c r="G902" s="176">
        <v>1.5087999999999999</v>
      </c>
      <c r="H902" s="176">
        <v>1.6793</v>
      </c>
      <c r="I902" s="176">
        <v>4.6672000000000002</v>
      </c>
      <c r="J902" s="176">
        <v>7.2630999999999997</v>
      </c>
      <c r="K902" s="176">
        <v>17.344999999999999</v>
      </c>
      <c r="L902" s="176">
        <v>34.855200000000004</v>
      </c>
      <c r="M902" s="176">
        <v>28.012699999999999</v>
      </c>
      <c r="N902" s="176">
        <v>21.1</v>
      </c>
      <c r="O902" s="176"/>
      <c r="P902" s="176"/>
      <c r="Q902" s="176">
        <v>20.8489</v>
      </c>
      <c r="R902" s="176"/>
      <c r="S902" s="118" t="s">
        <v>1906</v>
      </c>
    </row>
    <row r="903" spans="1:19" x14ac:dyDescent="0.3">
      <c r="A903" s="172" t="s">
        <v>915</v>
      </c>
      <c r="B903" s="172" t="s">
        <v>967</v>
      </c>
      <c r="C903" s="172">
        <v>147748</v>
      </c>
      <c r="D903" s="175">
        <v>44174</v>
      </c>
      <c r="E903" s="176">
        <v>11.99</v>
      </c>
      <c r="F903" s="176">
        <v>0.58720000000000006</v>
      </c>
      <c r="G903" s="176">
        <v>1.5241</v>
      </c>
      <c r="H903" s="176">
        <v>1.6963999999999999</v>
      </c>
      <c r="I903" s="176">
        <v>4.6247999999999996</v>
      </c>
      <c r="J903" s="176">
        <v>7.1492000000000004</v>
      </c>
      <c r="K903" s="176">
        <v>17.0898</v>
      </c>
      <c r="L903" s="176">
        <v>34.266500000000001</v>
      </c>
      <c r="M903" s="176">
        <v>27.147400000000001</v>
      </c>
      <c r="N903" s="176">
        <v>19.899999999999999</v>
      </c>
      <c r="O903" s="176"/>
      <c r="P903" s="176"/>
      <c r="Q903" s="176">
        <v>19.664300000000001</v>
      </c>
      <c r="R903" s="176"/>
      <c r="S903" s="118" t="s">
        <v>1906</v>
      </c>
    </row>
    <row r="904" spans="1:19" x14ac:dyDescent="0.3">
      <c r="A904" s="172" t="s">
        <v>915</v>
      </c>
      <c r="B904" s="172" t="s">
        <v>968</v>
      </c>
      <c r="C904" s="172">
        <v>120665</v>
      </c>
      <c r="D904" s="175">
        <v>44174</v>
      </c>
      <c r="E904" s="176">
        <v>70.831299999999999</v>
      </c>
      <c r="F904" s="176">
        <v>0.95909999999999995</v>
      </c>
      <c r="G904" s="176">
        <v>1.7719</v>
      </c>
      <c r="H904" s="176">
        <v>3.1726000000000001</v>
      </c>
      <c r="I904" s="176">
        <v>7.0978000000000003</v>
      </c>
      <c r="J904" s="176">
        <v>12.326700000000001</v>
      </c>
      <c r="K904" s="176">
        <v>19.701899999999998</v>
      </c>
      <c r="L904" s="176">
        <v>33.409399999999998</v>
      </c>
      <c r="M904" s="176">
        <v>28.761700000000001</v>
      </c>
      <c r="N904" s="176">
        <v>14.11</v>
      </c>
      <c r="O904" s="176">
        <v>2.9496000000000002</v>
      </c>
      <c r="P904" s="176">
        <v>8.8176000000000005</v>
      </c>
      <c r="Q904" s="176">
        <v>10.763</v>
      </c>
      <c r="R904" s="176">
        <v>8.1889000000000003</v>
      </c>
      <c r="S904" s="118" t="s">
        <v>1906</v>
      </c>
    </row>
    <row r="905" spans="1:19" x14ac:dyDescent="0.3">
      <c r="A905" s="172" t="s">
        <v>915</v>
      </c>
      <c r="B905" s="172" t="s">
        <v>969</v>
      </c>
      <c r="C905" s="172">
        <v>100664</v>
      </c>
      <c r="D905" s="175">
        <v>44174</v>
      </c>
      <c r="E905" s="176">
        <v>136.68039999999999</v>
      </c>
      <c r="F905" s="176">
        <v>0.95740000000000003</v>
      </c>
      <c r="G905" s="176">
        <v>1.7653000000000001</v>
      </c>
      <c r="H905" s="176">
        <v>3.1634000000000002</v>
      </c>
      <c r="I905" s="176">
        <v>7.0785</v>
      </c>
      <c r="J905" s="176">
        <v>12.283799999999999</v>
      </c>
      <c r="K905" s="176">
        <v>19.560099999999998</v>
      </c>
      <c r="L905" s="176">
        <v>33.100999999999999</v>
      </c>
      <c r="M905" s="176">
        <v>28.310700000000001</v>
      </c>
      <c r="N905" s="176">
        <v>13.5838</v>
      </c>
      <c r="O905" s="176">
        <v>2.4287999999999998</v>
      </c>
      <c r="P905" s="176">
        <v>8.2588000000000008</v>
      </c>
      <c r="Q905" s="176">
        <v>10.472799999999999</v>
      </c>
      <c r="R905" s="176">
        <v>7.6653000000000002</v>
      </c>
      <c r="S905" s="118" t="s">
        <v>1903</v>
      </c>
    </row>
    <row r="906" spans="1:19" x14ac:dyDescent="0.3">
      <c r="A906" s="177" t="s">
        <v>27</v>
      </c>
      <c r="B906" s="172"/>
      <c r="C906" s="172"/>
      <c r="D906" s="172"/>
      <c r="E906" s="172"/>
      <c r="F906" s="178">
        <v>0.58400370370370358</v>
      </c>
      <c r="G906" s="178">
        <v>1.4014629629629629</v>
      </c>
      <c r="H906" s="178">
        <v>2.3732833333333327</v>
      </c>
      <c r="I906" s="178">
        <v>5.7798925925925904</v>
      </c>
      <c r="J906" s="178">
        <v>9.4752129629629653</v>
      </c>
      <c r="K906" s="178">
        <v>19.709929629629638</v>
      </c>
      <c r="L906" s="178">
        <v>33.98357407407407</v>
      </c>
      <c r="M906" s="178">
        <v>23.878614814814817</v>
      </c>
      <c r="N906" s="178">
        <v>15.746796153846153</v>
      </c>
      <c r="O906" s="178">
        <v>5.7761045454545465</v>
      </c>
      <c r="P906" s="178">
        <v>12.220261363636361</v>
      </c>
      <c r="Q906" s="178">
        <v>14.581246296296294</v>
      </c>
      <c r="R906" s="178">
        <v>12.997358695652169</v>
      </c>
      <c r="S906" s="118" t="s">
        <v>1903</v>
      </c>
    </row>
    <row r="907" spans="1:19" x14ac:dyDescent="0.3">
      <c r="A907" s="177" t="s">
        <v>408</v>
      </c>
      <c r="B907" s="172"/>
      <c r="C907" s="172"/>
      <c r="D907" s="172"/>
      <c r="E907" s="172"/>
      <c r="F907" s="178">
        <v>0.56489999999999996</v>
      </c>
      <c r="G907" s="178">
        <v>1.4104000000000001</v>
      </c>
      <c r="H907" s="178">
        <v>2.3824000000000001</v>
      </c>
      <c r="I907" s="178">
        <v>5.4166500000000006</v>
      </c>
      <c r="J907" s="178">
        <v>9.1636500000000005</v>
      </c>
      <c r="K907" s="178">
        <v>19.932850000000002</v>
      </c>
      <c r="L907" s="178">
        <v>33.9602</v>
      </c>
      <c r="M907" s="178">
        <v>23.833349999999999</v>
      </c>
      <c r="N907" s="178">
        <v>15.171950000000001</v>
      </c>
      <c r="O907" s="178">
        <v>5.8647499999999999</v>
      </c>
      <c r="P907" s="178">
        <v>12.398150000000001</v>
      </c>
      <c r="Q907" s="178">
        <v>14.1614</v>
      </c>
      <c r="R907" s="178">
        <v>13.10815</v>
      </c>
      <c r="S907" s="118" t="s">
        <v>1906</v>
      </c>
    </row>
    <row r="908" spans="1:19" x14ac:dyDescent="0.3">
      <c r="A908" s="121"/>
      <c r="B908" s="121"/>
      <c r="C908" s="121"/>
      <c r="D908" s="122"/>
      <c r="E908" s="123"/>
      <c r="F908" s="123"/>
      <c r="G908" s="123"/>
      <c r="H908" s="123"/>
      <c r="I908" s="123"/>
      <c r="J908" s="123"/>
      <c r="K908" s="123"/>
      <c r="L908" s="123"/>
      <c r="M908" s="123"/>
      <c r="N908" s="123"/>
      <c r="O908" s="123"/>
      <c r="P908" s="123"/>
      <c r="Q908" s="123"/>
      <c r="R908" s="123"/>
      <c r="S908" s="118" t="s">
        <v>1906</v>
      </c>
    </row>
    <row r="909" spans="1:19" x14ac:dyDescent="0.3">
      <c r="A909" s="174" t="s">
        <v>970</v>
      </c>
      <c r="B909" s="174"/>
      <c r="C909" s="174"/>
      <c r="D909" s="174"/>
      <c r="E909" s="174"/>
      <c r="F909" s="174"/>
      <c r="G909" s="174"/>
      <c r="H909" s="174"/>
      <c r="I909" s="174"/>
      <c r="J909" s="174"/>
      <c r="K909" s="174"/>
      <c r="L909" s="174"/>
      <c r="M909" s="174"/>
      <c r="N909" s="174"/>
      <c r="O909" s="174"/>
      <c r="P909" s="174"/>
      <c r="Q909" s="174"/>
      <c r="R909" s="174"/>
      <c r="S909" s="118"/>
    </row>
    <row r="910" spans="1:19" x14ac:dyDescent="0.3">
      <c r="A910" s="172" t="s">
        <v>971</v>
      </c>
      <c r="B910" s="172" t="s">
        <v>972</v>
      </c>
      <c r="C910" s="172">
        <v>103174</v>
      </c>
      <c r="D910" s="175">
        <v>44174</v>
      </c>
      <c r="E910" s="176">
        <v>257.02999999999997</v>
      </c>
      <c r="F910" s="176">
        <v>0.70130000000000003</v>
      </c>
      <c r="G910" s="176">
        <v>1.5929</v>
      </c>
      <c r="H910" s="176">
        <v>2.8860999999999999</v>
      </c>
      <c r="I910" s="176">
        <v>5.2279999999999998</v>
      </c>
      <c r="J910" s="176">
        <v>8.7220999999999993</v>
      </c>
      <c r="K910" s="176">
        <v>20.1861</v>
      </c>
      <c r="L910" s="176">
        <v>33.953499999999998</v>
      </c>
      <c r="M910" s="176">
        <v>26.026</v>
      </c>
      <c r="N910" s="176">
        <v>12.303900000000001</v>
      </c>
      <c r="O910" s="176">
        <v>5.9295</v>
      </c>
      <c r="P910" s="176">
        <v>10.9024</v>
      </c>
      <c r="Q910" s="176">
        <v>19.423200000000001</v>
      </c>
      <c r="R910" s="176">
        <v>10.414</v>
      </c>
      <c r="S910" s="118"/>
    </row>
    <row r="911" spans="1:19" x14ac:dyDescent="0.3">
      <c r="A911" s="172" t="s">
        <v>971</v>
      </c>
      <c r="B911" s="172" t="s">
        <v>973</v>
      </c>
      <c r="C911" s="172">
        <v>119528</v>
      </c>
      <c r="D911" s="175">
        <v>44174</v>
      </c>
      <c r="E911" s="176">
        <v>275.43</v>
      </c>
      <c r="F911" s="176">
        <v>0.70199999999999996</v>
      </c>
      <c r="G911" s="176">
        <v>1.6009</v>
      </c>
      <c r="H911" s="176">
        <v>2.8990999999999998</v>
      </c>
      <c r="I911" s="176">
        <v>5.2545000000000002</v>
      </c>
      <c r="J911" s="176">
        <v>8.7838999999999992</v>
      </c>
      <c r="K911" s="176">
        <v>20.401299999999999</v>
      </c>
      <c r="L911" s="176">
        <v>34.447899999999997</v>
      </c>
      <c r="M911" s="176">
        <v>26.686900000000001</v>
      </c>
      <c r="N911" s="176">
        <v>13.085100000000001</v>
      </c>
      <c r="O911" s="176">
        <v>6.7602000000000002</v>
      </c>
      <c r="P911" s="176">
        <v>11.891299999999999</v>
      </c>
      <c r="Q911" s="176">
        <v>13.571300000000001</v>
      </c>
      <c r="R911" s="176">
        <v>11.1869</v>
      </c>
      <c r="S911" s="118"/>
    </row>
    <row r="912" spans="1:19" x14ac:dyDescent="0.3">
      <c r="A912" s="172" t="s">
        <v>971</v>
      </c>
      <c r="B912" s="172" t="s">
        <v>974</v>
      </c>
      <c r="C912" s="172">
        <v>120465</v>
      </c>
      <c r="D912" s="175">
        <v>44174</v>
      </c>
      <c r="E912" s="176">
        <v>40.29</v>
      </c>
      <c r="F912" s="176">
        <v>0.90159999999999996</v>
      </c>
      <c r="G912" s="176">
        <v>1.871</v>
      </c>
      <c r="H912" s="176">
        <v>2.8331</v>
      </c>
      <c r="I912" s="176">
        <v>4.8127000000000004</v>
      </c>
      <c r="J912" s="176">
        <v>7.7561</v>
      </c>
      <c r="K912" s="176">
        <v>19.910699999999999</v>
      </c>
      <c r="L912" s="176">
        <v>31.666699999999999</v>
      </c>
      <c r="M912" s="176">
        <v>21.906199999999998</v>
      </c>
      <c r="N912" s="176">
        <v>17.979500000000002</v>
      </c>
      <c r="O912" s="176">
        <v>15.512</v>
      </c>
      <c r="P912" s="176">
        <v>16.4861</v>
      </c>
      <c r="Q912" s="176">
        <v>16.255700000000001</v>
      </c>
      <c r="R912" s="176">
        <v>18.6279</v>
      </c>
      <c r="S912" s="120"/>
    </row>
    <row r="913" spans="1:19" x14ac:dyDescent="0.3">
      <c r="A913" s="172" t="s">
        <v>971</v>
      </c>
      <c r="B913" s="172" t="s">
        <v>975</v>
      </c>
      <c r="C913" s="172">
        <v>112277</v>
      </c>
      <c r="D913" s="175">
        <v>44174</v>
      </c>
      <c r="E913" s="176">
        <v>36.700000000000003</v>
      </c>
      <c r="F913" s="176">
        <v>0.87960000000000005</v>
      </c>
      <c r="G913" s="176">
        <v>1.8312999999999999</v>
      </c>
      <c r="H913" s="176">
        <v>2.8010999999999999</v>
      </c>
      <c r="I913" s="176">
        <v>4.7374000000000001</v>
      </c>
      <c r="J913" s="176">
        <v>7.6246</v>
      </c>
      <c r="K913" s="176">
        <v>19.544</v>
      </c>
      <c r="L913" s="176">
        <v>30.837800000000001</v>
      </c>
      <c r="M913" s="176">
        <v>20.723700000000001</v>
      </c>
      <c r="N913" s="176">
        <v>16.507899999999999</v>
      </c>
      <c r="O913" s="176">
        <v>14.036300000000001</v>
      </c>
      <c r="P913" s="176">
        <v>15.078799999999999</v>
      </c>
      <c r="Q913" s="176">
        <v>12.626899999999999</v>
      </c>
      <c r="R913" s="176">
        <v>17.186</v>
      </c>
      <c r="S913" s="118" t="s">
        <v>1874</v>
      </c>
    </row>
    <row r="914" spans="1:19" x14ac:dyDescent="0.3">
      <c r="A914" s="172" t="s">
        <v>971</v>
      </c>
      <c r="B914" s="172" t="s">
        <v>976</v>
      </c>
      <c r="C914" s="172">
        <v>112943</v>
      </c>
      <c r="D914" s="175">
        <v>44174</v>
      </c>
      <c r="E914" s="176">
        <v>17.11</v>
      </c>
      <c r="F914" s="176">
        <v>0.52880000000000005</v>
      </c>
      <c r="G914" s="176">
        <v>1.3626</v>
      </c>
      <c r="H914" s="176">
        <v>2.8245</v>
      </c>
      <c r="I914" s="176">
        <v>5.2923</v>
      </c>
      <c r="J914" s="176">
        <v>7.6778000000000004</v>
      </c>
      <c r="K914" s="176">
        <v>18.736999999999998</v>
      </c>
      <c r="L914" s="176">
        <v>30.213100000000001</v>
      </c>
      <c r="M914" s="176">
        <v>23.5379</v>
      </c>
      <c r="N914" s="176">
        <v>13.461499999999999</v>
      </c>
      <c r="O914" s="176">
        <v>7.4413999999999998</v>
      </c>
      <c r="P914" s="176">
        <v>10.1839</v>
      </c>
      <c r="Q914" s="176">
        <v>5.2614999999999998</v>
      </c>
      <c r="R914" s="176">
        <v>13.026</v>
      </c>
      <c r="S914" s="118" t="s">
        <v>1874</v>
      </c>
    </row>
    <row r="915" spans="1:19" x14ac:dyDescent="0.3">
      <c r="A915" s="172" t="s">
        <v>971</v>
      </c>
      <c r="B915" s="172" t="s">
        <v>977</v>
      </c>
      <c r="C915" s="172">
        <v>119367</v>
      </c>
      <c r="D915" s="175">
        <v>44174</v>
      </c>
      <c r="E915" s="176">
        <v>18.09</v>
      </c>
      <c r="F915" s="176">
        <v>0.55589999999999995</v>
      </c>
      <c r="G915" s="176">
        <v>1.4013</v>
      </c>
      <c r="H915" s="176">
        <v>2.9009999999999998</v>
      </c>
      <c r="I915" s="176">
        <v>5.3582000000000001</v>
      </c>
      <c r="J915" s="176">
        <v>7.7427000000000001</v>
      </c>
      <c r="K915" s="176">
        <v>19.013200000000001</v>
      </c>
      <c r="L915" s="176">
        <v>30.708100000000002</v>
      </c>
      <c r="M915" s="176">
        <v>24.244499999999999</v>
      </c>
      <c r="N915" s="176">
        <v>14.3489</v>
      </c>
      <c r="O915" s="176">
        <v>8.2372999999999994</v>
      </c>
      <c r="P915" s="176">
        <v>11.019399999999999</v>
      </c>
      <c r="Q915" s="176">
        <v>10.836499999999999</v>
      </c>
      <c r="R915" s="176">
        <v>13.8154</v>
      </c>
      <c r="S915" s="118" t="s">
        <v>1874</v>
      </c>
    </row>
    <row r="916" spans="1:19" x14ac:dyDescent="0.3">
      <c r="A916" s="172" t="s">
        <v>971</v>
      </c>
      <c r="B916" s="172" t="s">
        <v>978</v>
      </c>
      <c r="C916" s="172">
        <v>113544</v>
      </c>
      <c r="D916" s="175">
        <v>44174</v>
      </c>
      <c r="E916" s="176">
        <v>110.28</v>
      </c>
      <c r="F916" s="176">
        <v>0.8044</v>
      </c>
      <c r="G916" s="176">
        <v>1.9601</v>
      </c>
      <c r="H916" s="176">
        <v>3.1522000000000001</v>
      </c>
      <c r="I916" s="176">
        <v>5.3395999999999999</v>
      </c>
      <c r="J916" s="176">
        <v>7.5063000000000004</v>
      </c>
      <c r="K916" s="176">
        <v>18.823399999999999</v>
      </c>
      <c r="L916" s="176">
        <v>29.497399999999999</v>
      </c>
      <c r="M916" s="176">
        <v>25.133299999999998</v>
      </c>
      <c r="N916" s="176">
        <v>15.1028</v>
      </c>
      <c r="O916" s="176">
        <v>9.3370999999999995</v>
      </c>
      <c r="P916" s="176">
        <v>11.5291</v>
      </c>
      <c r="Q916" s="176">
        <v>15.948399999999999</v>
      </c>
      <c r="R916" s="176">
        <v>16.2805</v>
      </c>
      <c r="S916" s="118" t="s">
        <v>1874</v>
      </c>
    </row>
    <row r="917" spans="1:19" x14ac:dyDescent="0.3">
      <c r="A917" s="172" t="s">
        <v>971</v>
      </c>
      <c r="B917" s="172" t="s">
        <v>979</v>
      </c>
      <c r="C917" s="172">
        <v>119893</v>
      </c>
      <c r="D917" s="175">
        <v>44174</v>
      </c>
      <c r="E917" s="176">
        <v>120.36</v>
      </c>
      <c r="F917" s="176">
        <v>0.80400000000000005</v>
      </c>
      <c r="G917" s="176">
        <v>1.9741</v>
      </c>
      <c r="H917" s="176">
        <v>3.1716000000000002</v>
      </c>
      <c r="I917" s="176">
        <v>5.3756000000000004</v>
      </c>
      <c r="J917" s="176">
        <v>7.6083999999999996</v>
      </c>
      <c r="K917" s="176">
        <v>19.168299999999999</v>
      </c>
      <c r="L917" s="176">
        <v>30.259699999999999</v>
      </c>
      <c r="M917" s="176">
        <v>26.19</v>
      </c>
      <c r="N917" s="176">
        <v>16.368600000000001</v>
      </c>
      <c r="O917" s="176">
        <v>10.680999999999999</v>
      </c>
      <c r="P917" s="176">
        <v>12.911300000000001</v>
      </c>
      <c r="Q917" s="176">
        <v>14.8941</v>
      </c>
      <c r="R917" s="176">
        <v>17.595800000000001</v>
      </c>
      <c r="S917" s="118" t="s">
        <v>1882</v>
      </c>
    </row>
    <row r="918" spans="1:19" x14ac:dyDescent="0.3">
      <c r="A918" s="172" t="s">
        <v>971</v>
      </c>
      <c r="B918" s="172" t="s">
        <v>980</v>
      </c>
      <c r="C918" s="172">
        <v>118269</v>
      </c>
      <c r="D918" s="175">
        <v>44174</v>
      </c>
      <c r="E918" s="176">
        <v>34.950000000000003</v>
      </c>
      <c r="F918" s="176">
        <v>0.66239999999999999</v>
      </c>
      <c r="G918" s="176">
        <v>1.5103</v>
      </c>
      <c r="H918" s="176">
        <v>2.7940999999999998</v>
      </c>
      <c r="I918" s="176">
        <v>4.9234</v>
      </c>
      <c r="J918" s="176">
        <v>7.7042000000000002</v>
      </c>
      <c r="K918" s="176">
        <v>18.756399999999999</v>
      </c>
      <c r="L918" s="176">
        <v>31.886800000000001</v>
      </c>
      <c r="M918" s="176">
        <v>28.492599999999999</v>
      </c>
      <c r="N918" s="176">
        <v>22.0321</v>
      </c>
      <c r="O918" s="176">
        <v>14.6236</v>
      </c>
      <c r="P918" s="176">
        <v>15.8703</v>
      </c>
      <c r="Q918" s="176">
        <v>14.3833</v>
      </c>
      <c r="R918" s="176">
        <v>19.838799999999999</v>
      </c>
      <c r="S918" s="118" t="s">
        <v>1882</v>
      </c>
    </row>
    <row r="919" spans="1:19" x14ac:dyDescent="0.3">
      <c r="A919" s="172" t="s">
        <v>971</v>
      </c>
      <c r="B919" s="172" t="s">
        <v>981</v>
      </c>
      <c r="C919" s="172">
        <v>113221</v>
      </c>
      <c r="D919" s="175">
        <v>44174</v>
      </c>
      <c r="E919" s="176">
        <v>32.18</v>
      </c>
      <c r="F919" s="176">
        <v>0.68840000000000001</v>
      </c>
      <c r="G919" s="176">
        <v>1.5142</v>
      </c>
      <c r="H919" s="176">
        <v>2.7787000000000002</v>
      </c>
      <c r="I919" s="176">
        <v>4.8891999999999998</v>
      </c>
      <c r="J919" s="176">
        <v>7.5534999999999997</v>
      </c>
      <c r="K919" s="176">
        <v>18.308800000000002</v>
      </c>
      <c r="L919" s="176">
        <v>30.866199999999999</v>
      </c>
      <c r="M919" s="176">
        <v>27.042999999999999</v>
      </c>
      <c r="N919" s="176">
        <v>20.254100000000001</v>
      </c>
      <c r="O919" s="176">
        <v>13.1648</v>
      </c>
      <c r="P919" s="176">
        <v>14.485200000000001</v>
      </c>
      <c r="Q919" s="176">
        <v>12.0008</v>
      </c>
      <c r="R919" s="176">
        <v>18.229199999999999</v>
      </c>
      <c r="S919" s="118" t="s">
        <v>1874</v>
      </c>
    </row>
    <row r="920" spans="1:19" x14ac:dyDescent="0.3">
      <c r="A920" s="172" t="s">
        <v>971</v>
      </c>
      <c r="B920" s="172" t="s">
        <v>982</v>
      </c>
      <c r="C920" s="172">
        <v>119250</v>
      </c>
      <c r="D920" s="175">
        <v>44174</v>
      </c>
      <c r="E920" s="176">
        <v>246.83099999999999</v>
      </c>
      <c r="F920" s="176">
        <v>0.4869</v>
      </c>
      <c r="G920" s="176">
        <v>1.2432000000000001</v>
      </c>
      <c r="H920" s="176">
        <v>2.5949</v>
      </c>
      <c r="I920" s="176">
        <v>4.4226000000000001</v>
      </c>
      <c r="J920" s="176">
        <v>7.7004000000000001</v>
      </c>
      <c r="K920" s="176">
        <v>19.118300000000001</v>
      </c>
      <c r="L920" s="176">
        <v>30.763100000000001</v>
      </c>
      <c r="M920" s="176">
        <v>19.515699999999999</v>
      </c>
      <c r="N920" s="176">
        <v>7.1032000000000002</v>
      </c>
      <c r="O920" s="176">
        <v>6.6977000000000002</v>
      </c>
      <c r="P920" s="176">
        <v>10.4312</v>
      </c>
      <c r="Q920" s="176">
        <v>10.564299999999999</v>
      </c>
      <c r="R920" s="176">
        <v>10.906499999999999</v>
      </c>
      <c r="S920" s="118" t="s">
        <v>1874</v>
      </c>
    </row>
    <row r="921" spans="1:19" x14ac:dyDescent="0.3">
      <c r="A921" s="172" t="s">
        <v>971</v>
      </c>
      <c r="B921" s="172" t="s">
        <v>983</v>
      </c>
      <c r="C921" s="172">
        <v>101635</v>
      </c>
      <c r="D921" s="175">
        <v>44174</v>
      </c>
      <c r="E921" s="176">
        <v>234.35900000000001</v>
      </c>
      <c r="F921" s="176">
        <v>0.48449999999999999</v>
      </c>
      <c r="G921" s="176">
        <v>1.2332000000000001</v>
      </c>
      <c r="H921" s="176">
        <v>2.5802999999999998</v>
      </c>
      <c r="I921" s="176">
        <v>4.3920000000000003</v>
      </c>
      <c r="J921" s="176">
        <v>7.633</v>
      </c>
      <c r="K921" s="176">
        <v>18.891500000000001</v>
      </c>
      <c r="L921" s="176">
        <v>30.271100000000001</v>
      </c>
      <c r="M921" s="176">
        <v>18.8186</v>
      </c>
      <c r="N921" s="176">
        <v>6.2679</v>
      </c>
      <c r="O921" s="176">
        <v>5.9371999999999998</v>
      </c>
      <c r="P921" s="176">
        <v>9.6495999999999995</v>
      </c>
      <c r="Q921" s="176">
        <v>19.430099999999999</v>
      </c>
      <c r="R921" s="176">
        <v>10.1022</v>
      </c>
      <c r="S921" s="118" t="s">
        <v>1893</v>
      </c>
    </row>
    <row r="922" spans="1:19" x14ac:dyDescent="0.3">
      <c r="A922" s="172" t="s">
        <v>971</v>
      </c>
      <c r="B922" s="172" t="s">
        <v>984</v>
      </c>
      <c r="C922" s="172">
        <v>111940</v>
      </c>
      <c r="D922" s="175">
        <v>44174</v>
      </c>
      <c r="E922" s="176">
        <v>42.61</v>
      </c>
      <c r="F922" s="176">
        <v>0.8044</v>
      </c>
      <c r="G922" s="176">
        <v>1.9134</v>
      </c>
      <c r="H922" s="176">
        <v>3.1469</v>
      </c>
      <c r="I922" s="176">
        <v>4.9507000000000003</v>
      </c>
      <c r="J922" s="176">
        <v>7.5195999999999996</v>
      </c>
      <c r="K922" s="176">
        <v>18.9559</v>
      </c>
      <c r="L922" s="176">
        <v>33.322899999999997</v>
      </c>
      <c r="M922" s="176">
        <v>25.102799999999998</v>
      </c>
      <c r="N922" s="176">
        <v>15.286799999999999</v>
      </c>
      <c r="O922" s="176">
        <v>9.7232000000000003</v>
      </c>
      <c r="P922" s="176">
        <v>12.3393</v>
      </c>
      <c r="Q922" s="176">
        <v>13.3536</v>
      </c>
      <c r="R922" s="176">
        <v>13.418200000000001</v>
      </c>
      <c r="S922" s="118" t="s">
        <v>1893</v>
      </c>
    </row>
    <row r="923" spans="1:19" x14ac:dyDescent="0.3">
      <c r="A923" s="172" t="s">
        <v>971</v>
      </c>
      <c r="B923" s="172" t="s">
        <v>985</v>
      </c>
      <c r="C923" s="172">
        <v>118617</v>
      </c>
      <c r="D923" s="175">
        <v>44174</v>
      </c>
      <c r="E923" s="176">
        <v>45.61</v>
      </c>
      <c r="F923" s="176">
        <v>0.79559999999999997</v>
      </c>
      <c r="G923" s="176">
        <v>1.9446000000000001</v>
      </c>
      <c r="H923" s="176">
        <v>3.1667000000000001</v>
      </c>
      <c r="I923" s="176">
        <v>4.9954000000000001</v>
      </c>
      <c r="J923" s="176">
        <v>7.6468999999999996</v>
      </c>
      <c r="K923" s="176">
        <v>19.429200000000002</v>
      </c>
      <c r="L923" s="176">
        <v>34.503100000000003</v>
      </c>
      <c r="M923" s="176">
        <v>26.764900000000001</v>
      </c>
      <c r="N923" s="176">
        <v>17.249400000000001</v>
      </c>
      <c r="O923" s="176">
        <v>11.1005</v>
      </c>
      <c r="P923" s="176">
        <v>13.545</v>
      </c>
      <c r="Q923" s="176">
        <v>13.836</v>
      </c>
      <c r="R923" s="176">
        <v>15.0967</v>
      </c>
      <c r="S923" s="118" t="s">
        <v>1893</v>
      </c>
    </row>
    <row r="924" spans="1:19" x14ac:dyDescent="0.3">
      <c r="A924" s="172" t="s">
        <v>971</v>
      </c>
      <c r="B924" s="172" t="s">
        <v>986</v>
      </c>
      <c r="C924" s="172">
        <v>115790</v>
      </c>
      <c r="D924" s="175">
        <v>44174</v>
      </c>
      <c r="E924" s="176">
        <v>26.211300000000001</v>
      </c>
      <c r="F924" s="176">
        <v>0.54820000000000002</v>
      </c>
      <c r="G924" s="176">
        <v>1.4762</v>
      </c>
      <c r="H924" s="176">
        <v>2.6533000000000002</v>
      </c>
      <c r="I924" s="176">
        <v>5.0460000000000003</v>
      </c>
      <c r="J924" s="176">
        <v>7.8162000000000003</v>
      </c>
      <c r="K924" s="176">
        <v>17.978000000000002</v>
      </c>
      <c r="L924" s="176">
        <v>30.218499999999999</v>
      </c>
      <c r="M924" s="176">
        <v>23.160699999999999</v>
      </c>
      <c r="N924" s="176">
        <v>10.5771</v>
      </c>
      <c r="O924" s="176">
        <v>5.1073000000000004</v>
      </c>
      <c r="P924" s="176">
        <v>10.4679</v>
      </c>
      <c r="Q924" s="176">
        <v>11.0352</v>
      </c>
      <c r="R924" s="176">
        <v>11.0108</v>
      </c>
      <c r="S924" s="118" t="s">
        <v>1893</v>
      </c>
    </row>
    <row r="925" spans="1:19" x14ac:dyDescent="0.3">
      <c r="A925" s="172" t="s">
        <v>971</v>
      </c>
      <c r="B925" s="172" t="s">
        <v>987</v>
      </c>
      <c r="C925" s="172">
        <v>119148</v>
      </c>
      <c r="D925" s="175">
        <v>44174</v>
      </c>
      <c r="E925" s="176">
        <v>29.197900000000001</v>
      </c>
      <c r="F925" s="176">
        <v>0.55379999999999996</v>
      </c>
      <c r="G925" s="176">
        <v>1.5035000000000001</v>
      </c>
      <c r="H925" s="176">
        <v>2.6924000000000001</v>
      </c>
      <c r="I925" s="176">
        <v>5.1271000000000004</v>
      </c>
      <c r="J925" s="176">
        <v>7.9912000000000001</v>
      </c>
      <c r="K925" s="176">
        <v>18.480699999999999</v>
      </c>
      <c r="L925" s="176">
        <v>31.319199999999999</v>
      </c>
      <c r="M925" s="176">
        <v>24.861699999999999</v>
      </c>
      <c r="N925" s="176">
        <v>12.422000000000001</v>
      </c>
      <c r="O925" s="176">
        <v>6.6958000000000002</v>
      </c>
      <c r="P925" s="176">
        <v>12.049899999999999</v>
      </c>
      <c r="Q925" s="176">
        <v>12.031599999999999</v>
      </c>
      <c r="R925" s="176">
        <v>12.9001</v>
      </c>
      <c r="S925" s="118" t="s">
        <v>1874</v>
      </c>
    </row>
    <row r="926" spans="1:19" x14ac:dyDescent="0.3">
      <c r="A926" s="172" t="s">
        <v>971</v>
      </c>
      <c r="B926" s="172" t="s">
        <v>988</v>
      </c>
      <c r="C926" s="172">
        <v>100471</v>
      </c>
      <c r="D926" s="175">
        <v>44174</v>
      </c>
      <c r="E926" s="176">
        <v>1265.8688039880401</v>
      </c>
      <c r="F926" s="176">
        <v>0.45450000000000002</v>
      </c>
      <c r="G926" s="176">
        <v>1.4441999999999999</v>
      </c>
      <c r="H926" s="176">
        <v>3.7804000000000002</v>
      </c>
      <c r="I926" s="176">
        <v>6.4122000000000003</v>
      </c>
      <c r="J926" s="176">
        <v>11.178599999999999</v>
      </c>
      <c r="K926" s="176">
        <v>25.6493</v>
      </c>
      <c r="L926" s="176">
        <v>29.595199999999998</v>
      </c>
      <c r="M926" s="176">
        <v>27.418900000000001</v>
      </c>
      <c r="N926" s="176">
        <v>13.9047</v>
      </c>
      <c r="O926" s="176">
        <v>5.2443999999999997</v>
      </c>
      <c r="P926" s="176">
        <v>9.4473000000000003</v>
      </c>
      <c r="Q926" s="176">
        <v>19.604600000000001</v>
      </c>
      <c r="R926" s="176">
        <v>10.265000000000001</v>
      </c>
      <c r="S926" s="118" t="s">
        <v>1874</v>
      </c>
    </row>
    <row r="927" spans="1:19" x14ac:dyDescent="0.3">
      <c r="A927" s="172" t="s">
        <v>971</v>
      </c>
      <c r="B927" s="172" t="s">
        <v>989</v>
      </c>
      <c r="C927" s="172">
        <v>118531</v>
      </c>
      <c r="D927" s="175">
        <v>44174</v>
      </c>
      <c r="E927" s="176">
        <v>563.29150000000004</v>
      </c>
      <c r="F927" s="176">
        <v>0.45639999999999997</v>
      </c>
      <c r="G927" s="176">
        <v>1.4541999999999999</v>
      </c>
      <c r="H927" s="176">
        <v>3.7946</v>
      </c>
      <c r="I927" s="176">
        <v>6.4414999999999996</v>
      </c>
      <c r="J927" s="176">
        <v>11.244300000000001</v>
      </c>
      <c r="K927" s="176">
        <v>25.874400000000001</v>
      </c>
      <c r="L927" s="176">
        <v>30.0641</v>
      </c>
      <c r="M927" s="176">
        <v>28.119599999999998</v>
      </c>
      <c r="N927" s="176">
        <v>14.7508</v>
      </c>
      <c r="O927" s="176">
        <v>6.0880999999999998</v>
      </c>
      <c r="P927" s="176">
        <v>10.358000000000001</v>
      </c>
      <c r="Q927" s="176">
        <v>11.436999999999999</v>
      </c>
      <c r="R927" s="176">
        <v>11.118399999999999</v>
      </c>
      <c r="S927" s="118" t="s">
        <v>1874</v>
      </c>
    </row>
    <row r="928" spans="1:19" x14ac:dyDescent="0.3">
      <c r="A928" s="172" t="s">
        <v>971</v>
      </c>
      <c r="B928" s="172" t="s">
        <v>990</v>
      </c>
      <c r="C928" s="172">
        <v>102000</v>
      </c>
      <c r="D928" s="175">
        <v>44174</v>
      </c>
      <c r="E928" s="176">
        <v>635.00110265765898</v>
      </c>
      <c r="F928" s="176">
        <v>0.92559999999999998</v>
      </c>
      <c r="G928" s="176">
        <v>1.962</v>
      </c>
      <c r="H928" s="176">
        <v>3.8893</v>
      </c>
      <c r="I928" s="176">
        <v>6.4267000000000003</v>
      </c>
      <c r="J928" s="176">
        <v>11.058199999999999</v>
      </c>
      <c r="K928" s="176">
        <v>20.244</v>
      </c>
      <c r="L928" s="176">
        <v>29.7727</v>
      </c>
      <c r="M928" s="176">
        <v>24.935600000000001</v>
      </c>
      <c r="N928" s="176">
        <v>5.7419000000000002</v>
      </c>
      <c r="O928" s="176">
        <v>4.4156000000000004</v>
      </c>
      <c r="P928" s="176">
        <v>10.490500000000001</v>
      </c>
      <c r="Q928" s="176">
        <v>18.6431</v>
      </c>
      <c r="R928" s="176">
        <v>7.2824999999999998</v>
      </c>
      <c r="S928" s="118" t="s">
        <v>1874</v>
      </c>
    </row>
    <row r="929" spans="1:19" x14ac:dyDescent="0.3">
      <c r="A929" s="172" t="s">
        <v>971</v>
      </c>
      <c r="B929" s="172" t="s">
        <v>991</v>
      </c>
      <c r="C929" s="172">
        <v>119018</v>
      </c>
      <c r="D929" s="175">
        <v>44174</v>
      </c>
      <c r="E929" s="176">
        <v>545.01700000000005</v>
      </c>
      <c r="F929" s="176">
        <v>0.92720000000000002</v>
      </c>
      <c r="G929" s="176">
        <v>1.9699</v>
      </c>
      <c r="H929" s="176">
        <v>3.9005999999999998</v>
      </c>
      <c r="I929" s="176">
        <v>6.4511000000000003</v>
      </c>
      <c r="J929" s="176">
        <v>11.1112</v>
      </c>
      <c r="K929" s="176">
        <v>20.4223</v>
      </c>
      <c r="L929" s="176">
        <v>30.148</v>
      </c>
      <c r="M929" s="176">
        <v>25.501899999999999</v>
      </c>
      <c r="N929" s="176">
        <v>6.3708999999999998</v>
      </c>
      <c r="O929" s="176">
        <v>5.0914000000000001</v>
      </c>
      <c r="P929" s="176">
        <v>11.2378</v>
      </c>
      <c r="Q929" s="176">
        <v>11.701599999999999</v>
      </c>
      <c r="R929" s="176">
        <v>7.8998999999999997</v>
      </c>
      <c r="S929" s="118" t="s">
        <v>1882</v>
      </c>
    </row>
    <row r="930" spans="1:19" x14ac:dyDescent="0.3">
      <c r="A930" s="172" t="s">
        <v>971</v>
      </c>
      <c r="B930" s="172" t="s">
        <v>992</v>
      </c>
      <c r="C930" s="172">
        <v>101594</v>
      </c>
      <c r="D930" s="175">
        <v>44174</v>
      </c>
      <c r="E930" s="176">
        <v>251.74</v>
      </c>
      <c r="F930" s="176">
        <v>1.0674999999999999</v>
      </c>
      <c r="G930" s="176">
        <v>1.9247000000000001</v>
      </c>
      <c r="H930" s="176">
        <v>3.3029999999999999</v>
      </c>
      <c r="I930" s="176">
        <v>5.2797000000000001</v>
      </c>
      <c r="J930" s="176">
        <v>7.3711000000000002</v>
      </c>
      <c r="K930" s="176">
        <v>20.527100000000001</v>
      </c>
      <c r="L930" s="176">
        <v>32.775799999999997</v>
      </c>
      <c r="M930" s="176">
        <v>26.877099999999999</v>
      </c>
      <c r="N930" s="176">
        <v>12.926399999999999</v>
      </c>
      <c r="O930" s="176">
        <v>8.4009999999999998</v>
      </c>
      <c r="P930" s="176">
        <v>12.7897</v>
      </c>
      <c r="Q930" s="176">
        <v>19.6144</v>
      </c>
      <c r="R930" s="176">
        <v>14.197900000000001</v>
      </c>
      <c r="S930" s="118" t="s">
        <v>1882</v>
      </c>
    </row>
    <row r="931" spans="1:19" x14ac:dyDescent="0.3">
      <c r="A931" s="172" t="s">
        <v>971</v>
      </c>
      <c r="B931" s="172" t="s">
        <v>993</v>
      </c>
      <c r="C931" s="172">
        <v>120030</v>
      </c>
      <c r="D931" s="175">
        <v>44174</v>
      </c>
      <c r="E931" s="176">
        <v>267.78039999999999</v>
      </c>
      <c r="F931" s="176">
        <v>1.0701000000000001</v>
      </c>
      <c r="G931" s="176">
        <v>1.9377</v>
      </c>
      <c r="H931" s="176">
        <v>3.3214999999999999</v>
      </c>
      <c r="I931" s="176">
        <v>5.3171999999999997</v>
      </c>
      <c r="J931" s="176">
        <v>7.4537000000000004</v>
      </c>
      <c r="K931" s="176">
        <v>20.8093</v>
      </c>
      <c r="L931" s="176">
        <v>33.405999999999999</v>
      </c>
      <c r="M931" s="176">
        <v>27.7822</v>
      </c>
      <c r="N931" s="176">
        <v>14.0007</v>
      </c>
      <c r="O931" s="176">
        <v>9.3191000000000006</v>
      </c>
      <c r="P931" s="176">
        <v>13.686299999999999</v>
      </c>
      <c r="Q931" s="176">
        <v>12.2171</v>
      </c>
      <c r="R931" s="176">
        <v>15.232699999999999</v>
      </c>
      <c r="S931" s="118" t="s">
        <v>1882</v>
      </c>
    </row>
    <row r="932" spans="1:19" x14ac:dyDescent="0.3">
      <c r="A932" s="172" t="s">
        <v>971</v>
      </c>
      <c r="B932" s="172" t="s">
        <v>994</v>
      </c>
      <c r="C932" s="172">
        <v>108466</v>
      </c>
      <c r="D932" s="175">
        <v>44174</v>
      </c>
      <c r="E932" s="176">
        <v>49.11</v>
      </c>
      <c r="F932" s="176">
        <v>0.77980000000000005</v>
      </c>
      <c r="G932" s="176">
        <v>1.8668</v>
      </c>
      <c r="H932" s="176">
        <v>3.4548000000000001</v>
      </c>
      <c r="I932" s="176">
        <v>5.8404999999999996</v>
      </c>
      <c r="J932" s="176">
        <v>9.2789999999999999</v>
      </c>
      <c r="K932" s="176">
        <v>19.025700000000001</v>
      </c>
      <c r="L932" s="176">
        <v>31.064900000000002</v>
      </c>
      <c r="M932" s="176">
        <v>27.228000000000002</v>
      </c>
      <c r="N932" s="176">
        <v>12.896599999999999</v>
      </c>
      <c r="O932" s="176">
        <v>7.0831999999999997</v>
      </c>
      <c r="P932" s="176">
        <v>12.168699999999999</v>
      </c>
      <c r="Q932" s="176">
        <v>13.513199999999999</v>
      </c>
      <c r="R932" s="176">
        <v>11.749499999999999</v>
      </c>
      <c r="S932" s="118" t="s">
        <v>1882</v>
      </c>
    </row>
    <row r="933" spans="1:19" x14ac:dyDescent="0.3">
      <c r="A933" s="172" t="s">
        <v>971</v>
      </c>
      <c r="B933" s="172" t="s">
        <v>995</v>
      </c>
      <c r="C933" s="172">
        <v>120586</v>
      </c>
      <c r="D933" s="175">
        <v>44174</v>
      </c>
      <c r="E933" s="176">
        <v>52.48</v>
      </c>
      <c r="F933" s="176">
        <v>0.78739999999999999</v>
      </c>
      <c r="G933" s="176">
        <v>1.8633999999999999</v>
      </c>
      <c r="H933" s="176">
        <v>3.47</v>
      </c>
      <c r="I933" s="176">
        <v>5.8704999999999998</v>
      </c>
      <c r="J933" s="176">
        <v>9.3332999999999995</v>
      </c>
      <c r="K933" s="176">
        <v>19.218499999999999</v>
      </c>
      <c r="L933" s="176">
        <v>31.495899999999999</v>
      </c>
      <c r="M933" s="176">
        <v>27.844100000000001</v>
      </c>
      <c r="N933" s="176">
        <v>13.617699999999999</v>
      </c>
      <c r="O933" s="176">
        <v>7.9161999999999999</v>
      </c>
      <c r="P933" s="176">
        <v>13.1233</v>
      </c>
      <c r="Q933" s="176">
        <v>13.989599999999999</v>
      </c>
      <c r="R933" s="176">
        <v>12.494</v>
      </c>
      <c r="S933" s="118" t="s">
        <v>1874</v>
      </c>
    </row>
    <row r="934" spans="1:19" x14ac:dyDescent="0.3">
      <c r="A934" s="172" t="s">
        <v>971</v>
      </c>
      <c r="B934" s="172" t="s">
        <v>996</v>
      </c>
      <c r="C934" s="172">
        <v>117311</v>
      </c>
      <c r="D934" s="175">
        <v>44174</v>
      </c>
      <c r="E934" s="176">
        <v>28.97</v>
      </c>
      <c r="F934" s="176">
        <v>0.76519999999999999</v>
      </c>
      <c r="G934" s="176">
        <v>1.4356</v>
      </c>
      <c r="H934" s="176">
        <v>2.4761000000000002</v>
      </c>
      <c r="I934" s="176">
        <v>4.4717000000000002</v>
      </c>
      <c r="J934" s="176">
        <v>7.0979999999999999</v>
      </c>
      <c r="K934" s="176">
        <v>18.1967</v>
      </c>
      <c r="L934" s="176">
        <v>30.731000000000002</v>
      </c>
      <c r="M934" s="176">
        <v>24.441600000000001</v>
      </c>
      <c r="N934" s="176">
        <v>13.9206</v>
      </c>
      <c r="O934" s="176">
        <v>6.6104000000000003</v>
      </c>
      <c r="P934" s="176">
        <v>9.7555999999999994</v>
      </c>
      <c r="Q934" s="176">
        <v>13.206</v>
      </c>
      <c r="R934" s="176">
        <v>13.7142</v>
      </c>
      <c r="S934" s="118" t="s">
        <v>1874</v>
      </c>
    </row>
    <row r="935" spans="1:19" x14ac:dyDescent="0.3">
      <c r="A935" s="172" t="s">
        <v>971</v>
      </c>
      <c r="B935" s="172" t="s">
        <v>997</v>
      </c>
      <c r="C935" s="172">
        <v>118344</v>
      </c>
      <c r="D935" s="175">
        <v>44174</v>
      </c>
      <c r="E935" s="176">
        <v>31.58</v>
      </c>
      <c r="F935" s="176">
        <v>0.76580000000000004</v>
      </c>
      <c r="G935" s="176">
        <v>1.4456</v>
      </c>
      <c r="H935" s="176">
        <v>2.5325000000000002</v>
      </c>
      <c r="I935" s="176">
        <v>4.5349000000000004</v>
      </c>
      <c r="J935" s="176">
        <v>7.1962000000000002</v>
      </c>
      <c r="K935" s="176">
        <v>18.543500000000002</v>
      </c>
      <c r="L935" s="176">
        <v>31.528500000000001</v>
      </c>
      <c r="M935" s="176">
        <v>25.417000000000002</v>
      </c>
      <c r="N935" s="176">
        <v>15.1714</v>
      </c>
      <c r="O935" s="176">
        <v>8.1851000000000003</v>
      </c>
      <c r="P935" s="176">
        <v>11.298999999999999</v>
      </c>
      <c r="Q935" s="176">
        <v>12.7912</v>
      </c>
      <c r="R935" s="176">
        <v>15.1723</v>
      </c>
      <c r="S935" s="118" t="s">
        <v>1882</v>
      </c>
    </row>
    <row r="936" spans="1:19" x14ac:dyDescent="0.3">
      <c r="A936" s="172" t="s">
        <v>971</v>
      </c>
      <c r="B936" s="172" t="s">
        <v>998</v>
      </c>
      <c r="C936" s="172">
        <v>118479</v>
      </c>
      <c r="D936" s="175">
        <v>44174</v>
      </c>
      <c r="E936" s="176">
        <v>41.95</v>
      </c>
      <c r="F936" s="176">
        <v>0.62370000000000003</v>
      </c>
      <c r="G936" s="176">
        <v>1.6970000000000001</v>
      </c>
      <c r="H936" s="176">
        <v>2.6425000000000001</v>
      </c>
      <c r="I936" s="176">
        <v>5.3491</v>
      </c>
      <c r="J936" s="176">
        <v>6.7702</v>
      </c>
      <c r="K936" s="176">
        <v>15.6922</v>
      </c>
      <c r="L936" s="176">
        <v>31.2989</v>
      </c>
      <c r="M936" s="176">
        <v>25.7117</v>
      </c>
      <c r="N936" s="176">
        <v>16.852399999999999</v>
      </c>
      <c r="O936" s="176">
        <v>8.2650000000000006</v>
      </c>
      <c r="P936" s="176">
        <v>13.3757</v>
      </c>
      <c r="Q936" s="176">
        <v>11.875400000000001</v>
      </c>
      <c r="R936" s="176">
        <v>13.9023</v>
      </c>
      <c r="S936" s="118" t="s">
        <v>1882</v>
      </c>
    </row>
    <row r="937" spans="1:19" x14ac:dyDescent="0.3">
      <c r="A937" s="172" t="s">
        <v>971</v>
      </c>
      <c r="B937" s="172" t="s">
        <v>999</v>
      </c>
      <c r="C937" s="172">
        <v>108799</v>
      </c>
      <c r="D937" s="175">
        <v>44174</v>
      </c>
      <c r="E937" s="176">
        <v>38.619999999999997</v>
      </c>
      <c r="F937" s="176">
        <v>0.59909999999999997</v>
      </c>
      <c r="G937" s="176">
        <v>1.6583000000000001</v>
      </c>
      <c r="H937" s="176">
        <v>2.6036000000000001</v>
      </c>
      <c r="I937" s="176">
        <v>5.2889999999999997</v>
      </c>
      <c r="J937" s="176">
        <v>6.6851000000000003</v>
      </c>
      <c r="K937" s="176">
        <v>15.386900000000001</v>
      </c>
      <c r="L937" s="176">
        <v>30.561199999999999</v>
      </c>
      <c r="M937" s="176">
        <v>24.7013</v>
      </c>
      <c r="N937" s="176">
        <v>15.6287</v>
      </c>
      <c r="O937" s="176">
        <v>7.2248999999999999</v>
      </c>
      <c r="P937" s="176">
        <v>12.0716</v>
      </c>
      <c r="Q937" s="176">
        <v>9.7577999999999996</v>
      </c>
      <c r="R937" s="176">
        <v>12.786</v>
      </c>
      <c r="S937" s="118" t="s">
        <v>1882</v>
      </c>
    </row>
    <row r="938" spans="1:19" x14ac:dyDescent="0.3">
      <c r="A938" s="172" t="s">
        <v>971</v>
      </c>
      <c r="B938" s="172" t="s">
        <v>1000</v>
      </c>
      <c r="C938" s="172">
        <v>116547</v>
      </c>
      <c r="D938" s="175">
        <v>44174</v>
      </c>
      <c r="E938" s="176">
        <v>24.05</v>
      </c>
      <c r="F938" s="176">
        <v>1.0929</v>
      </c>
      <c r="G938" s="176">
        <v>2.5148999999999999</v>
      </c>
      <c r="H938" s="176">
        <v>3.1745999999999999</v>
      </c>
      <c r="I938" s="176">
        <v>5.2976999999999999</v>
      </c>
      <c r="J938" s="176">
        <v>8.6268999999999991</v>
      </c>
      <c r="K938" s="176">
        <v>19.950099999999999</v>
      </c>
      <c r="L938" s="176">
        <v>33.314900000000002</v>
      </c>
      <c r="M938" s="176">
        <v>22.1432</v>
      </c>
      <c r="N938" s="176">
        <v>8.4309999999999992</v>
      </c>
      <c r="O938" s="176">
        <v>6.7736000000000001</v>
      </c>
      <c r="P938" s="176">
        <v>11.4156</v>
      </c>
      <c r="Q938" s="176">
        <v>10.4419</v>
      </c>
      <c r="R938" s="176">
        <v>10.167199999999999</v>
      </c>
      <c r="S938" s="118" t="s">
        <v>1882</v>
      </c>
    </row>
    <row r="939" spans="1:19" x14ac:dyDescent="0.3">
      <c r="A939" s="172" t="s">
        <v>971</v>
      </c>
      <c r="B939" s="172" t="s">
        <v>1001</v>
      </c>
      <c r="C939" s="172">
        <v>119133</v>
      </c>
      <c r="D939" s="175">
        <v>44174</v>
      </c>
      <c r="E939" s="176">
        <v>27.11</v>
      </c>
      <c r="F939" s="176">
        <v>1.119</v>
      </c>
      <c r="G939" s="176">
        <v>2.5728</v>
      </c>
      <c r="H939" s="176">
        <v>3.2368999999999999</v>
      </c>
      <c r="I939" s="176">
        <v>5.3634000000000004</v>
      </c>
      <c r="J939" s="176">
        <v>8.8317999999999994</v>
      </c>
      <c r="K939" s="176">
        <v>20.435400000000001</v>
      </c>
      <c r="L939" s="176">
        <v>34.540900000000001</v>
      </c>
      <c r="M939" s="176">
        <v>23.677</v>
      </c>
      <c r="N939" s="176">
        <v>10.1585</v>
      </c>
      <c r="O939" s="176">
        <v>8.3899000000000008</v>
      </c>
      <c r="P939" s="176">
        <v>13.2074</v>
      </c>
      <c r="Q939" s="176">
        <v>12.404199999999999</v>
      </c>
      <c r="R939" s="176">
        <v>11.7986</v>
      </c>
      <c r="S939" s="118" t="s">
        <v>1893</v>
      </c>
    </row>
    <row r="940" spans="1:19" x14ac:dyDescent="0.3">
      <c r="A940" s="172" t="s">
        <v>971</v>
      </c>
      <c r="B940" s="172" t="s">
        <v>1002</v>
      </c>
      <c r="C940" s="172">
        <v>112098</v>
      </c>
      <c r="D940" s="175">
        <v>44174</v>
      </c>
      <c r="E940" s="176">
        <v>33.14</v>
      </c>
      <c r="F940" s="176">
        <v>0.94430000000000003</v>
      </c>
      <c r="G940" s="176">
        <v>2.0005999999999999</v>
      </c>
      <c r="H940" s="176">
        <v>2.8235000000000001</v>
      </c>
      <c r="I940" s="176">
        <v>4.9730999999999996</v>
      </c>
      <c r="J940" s="176">
        <v>6.3543000000000003</v>
      </c>
      <c r="K940" s="176">
        <v>15.5509</v>
      </c>
      <c r="L940" s="176">
        <v>28.350100000000001</v>
      </c>
      <c r="M940" s="176">
        <v>21.882999999999999</v>
      </c>
      <c r="N940" s="176">
        <v>12.3009</v>
      </c>
      <c r="O940" s="176">
        <v>7.5077999999999996</v>
      </c>
      <c r="P940" s="176">
        <v>11.0404</v>
      </c>
      <c r="Q940" s="176">
        <v>11.175700000000001</v>
      </c>
      <c r="R940" s="176">
        <v>11.2354</v>
      </c>
      <c r="S940" s="118" t="s">
        <v>1893</v>
      </c>
    </row>
    <row r="941" spans="1:19" x14ac:dyDescent="0.3">
      <c r="A941" s="172" t="s">
        <v>971</v>
      </c>
      <c r="B941" s="172" t="s">
        <v>1003</v>
      </c>
      <c r="C941" s="172">
        <v>120392</v>
      </c>
      <c r="D941" s="175">
        <v>44174</v>
      </c>
      <c r="E941" s="176">
        <v>37.26</v>
      </c>
      <c r="F941" s="176">
        <v>0.94830000000000003</v>
      </c>
      <c r="G941" s="176">
        <v>1.9984</v>
      </c>
      <c r="H941" s="176">
        <v>2.8429000000000002</v>
      </c>
      <c r="I941" s="176">
        <v>5.0168999999999997</v>
      </c>
      <c r="J941" s="176">
        <v>6.4570999999999996</v>
      </c>
      <c r="K941" s="176">
        <v>15.930300000000001</v>
      </c>
      <c r="L941" s="176">
        <v>29.195599999999999</v>
      </c>
      <c r="M941" s="176">
        <v>23.010899999999999</v>
      </c>
      <c r="N941" s="176">
        <v>13.701599999999999</v>
      </c>
      <c r="O941" s="176">
        <v>9.1237999999999992</v>
      </c>
      <c r="P941" s="176">
        <v>12.8218</v>
      </c>
      <c r="Q941" s="176">
        <v>14.154299999999999</v>
      </c>
      <c r="R941" s="176">
        <v>12.751300000000001</v>
      </c>
      <c r="S941" s="118" t="s">
        <v>1874</v>
      </c>
    </row>
    <row r="942" spans="1:19" x14ac:dyDescent="0.3">
      <c r="A942" s="172" t="s">
        <v>971</v>
      </c>
      <c r="B942" s="172" t="s">
        <v>1004</v>
      </c>
      <c r="C942" s="172">
        <v>100219</v>
      </c>
      <c r="D942" s="175">
        <v>44174</v>
      </c>
      <c r="E942" s="176">
        <v>78.743300000000005</v>
      </c>
      <c r="F942" s="176">
        <v>0.66039999999999999</v>
      </c>
      <c r="G942" s="176">
        <v>1.3220000000000001</v>
      </c>
      <c r="H942" s="176">
        <v>2.0448</v>
      </c>
      <c r="I942" s="176">
        <v>3.3839000000000001</v>
      </c>
      <c r="J942" s="176">
        <v>5.6275000000000004</v>
      </c>
      <c r="K942" s="176">
        <v>12.904500000000001</v>
      </c>
      <c r="L942" s="176">
        <v>22.091899999999999</v>
      </c>
      <c r="M942" s="176">
        <v>22.116700000000002</v>
      </c>
      <c r="N942" s="176">
        <v>16.379300000000001</v>
      </c>
      <c r="O942" s="176">
        <v>7.585</v>
      </c>
      <c r="P942" s="176">
        <v>9.2600999999999996</v>
      </c>
      <c r="Q942" s="176">
        <v>8.3574999999999999</v>
      </c>
      <c r="R942" s="176">
        <v>10.433299999999999</v>
      </c>
      <c r="S942" s="118" t="s">
        <v>1874</v>
      </c>
    </row>
    <row r="943" spans="1:19" x14ac:dyDescent="0.3">
      <c r="A943" s="172" t="s">
        <v>971</v>
      </c>
      <c r="B943" s="172" t="s">
        <v>1005</v>
      </c>
      <c r="C943" s="172">
        <v>120490</v>
      </c>
      <c r="D943" s="175">
        <v>44174</v>
      </c>
      <c r="E943" s="176">
        <v>85.720600000000005</v>
      </c>
      <c r="F943" s="176">
        <v>0.66339999999999999</v>
      </c>
      <c r="G943" s="176">
        <v>1.3371999999999999</v>
      </c>
      <c r="H943" s="176">
        <v>2.0663</v>
      </c>
      <c r="I943" s="176">
        <v>3.4274</v>
      </c>
      <c r="J943" s="176">
        <v>5.7229999999999999</v>
      </c>
      <c r="K943" s="176">
        <v>13.2142</v>
      </c>
      <c r="L943" s="176">
        <v>22.7668</v>
      </c>
      <c r="M943" s="176">
        <v>23.132400000000001</v>
      </c>
      <c r="N943" s="176">
        <v>17.601900000000001</v>
      </c>
      <c r="O943" s="176">
        <v>8.7302</v>
      </c>
      <c r="P943" s="176">
        <v>10.5593</v>
      </c>
      <c r="Q943" s="176">
        <v>11.4672</v>
      </c>
      <c r="R943" s="176">
        <v>11.5528</v>
      </c>
      <c r="S943" s="118" t="s">
        <v>1874</v>
      </c>
    </row>
    <row r="944" spans="1:19" x14ac:dyDescent="0.3">
      <c r="A944" s="172" t="s">
        <v>971</v>
      </c>
      <c r="B944" s="172" t="s">
        <v>1006</v>
      </c>
      <c r="C944" s="172">
        <v>114457</v>
      </c>
      <c r="D944" s="175">
        <v>44174</v>
      </c>
      <c r="E944" s="176">
        <v>379.54480729942702</v>
      </c>
      <c r="F944" s="176">
        <v>0.7248</v>
      </c>
      <c r="G944" s="176">
        <v>1.7762</v>
      </c>
      <c r="H944" s="176">
        <v>2.8692000000000002</v>
      </c>
      <c r="I944" s="176">
        <v>4.7813999999999997</v>
      </c>
      <c r="J944" s="176">
        <v>7.8627000000000002</v>
      </c>
      <c r="K944" s="176">
        <v>19.181100000000001</v>
      </c>
      <c r="L944" s="176">
        <v>34.134700000000002</v>
      </c>
      <c r="M944" s="176">
        <v>27.955400000000001</v>
      </c>
      <c r="N944" s="176">
        <v>13.4276</v>
      </c>
      <c r="O944" s="176">
        <v>8.4564000000000004</v>
      </c>
      <c r="P944" s="176">
        <v>11.2585</v>
      </c>
      <c r="Q944" s="176">
        <v>18.0076</v>
      </c>
      <c r="R944" s="176">
        <v>14.192600000000001</v>
      </c>
      <c r="S944" s="118" t="s">
        <v>1874</v>
      </c>
    </row>
    <row r="945" spans="1:19" x14ac:dyDescent="0.3">
      <c r="A945" s="172" t="s">
        <v>971</v>
      </c>
      <c r="B945" s="172" t="s">
        <v>1007</v>
      </c>
      <c r="C945" s="172">
        <v>120153</v>
      </c>
      <c r="D945" s="175">
        <v>44174</v>
      </c>
      <c r="E945" s="176">
        <v>85.102093430516206</v>
      </c>
      <c r="F945" s="176">
        <v>0.72829999999999995</v>
      </c>
      <c r="G945" s="176">
        <v>1.7922</v>
      </c>
      <c r="H945" s="176">
        <v>2.8913000000000002</v>
      </c>
      <c r="I945" s="176">
        <v>4.8258000000000001</v>
      </c>
      <c r="J945" s="176">
        <v>7.9661999999999997</v>
      </c>
      <c r="K945" s="176">
        <v>19.520199999999999</v>
      </c>
      <c r="L945" s="176">
        <v>34.903100000000002</v>
      </c>
      <c r="M945" s="176">
        <v>29.085699999999999</v>
      </c>
      <c r="N945" s="176">
        <v>14.726800000000001</v>
      </c>
      <c r="O945" s="176">
        <v>9.7011000000000003</v>
      </c>
      <c r="P945" s="176">
        <v>12.620699999999999</v>
      </c>
      <c r="Q945" s="176">
        <v>13.2576</v>
      </c>
      <c r="R945" s="176">
        <v>15.4673</v>
      </c>
      <c r="S945" s="118" t="s">
        <v>1888</v>
      </c>
    </row>
    <row r="946" spans="1:19" x14ac:dyDescent="0.3">
      <c r="A946" s="172" t="s">
        <v>971</v>
      </c>
      <c r="B946" s="172" t="s">
        <v>1008</v>
      </c>
      <c r="C946" s="172">
        <v>119308</v>
      </c>
      <c r="D946" s="175">
        <v>44174</v>
      </c>
      <c r="E946" s="176">
        <v>33.594999999999999</v>
      </c>
      <c r="F946" s="176">
        <v>0.67430000000000001</v>
      </c>
      <c r="G946" s="176">
        <v>1.6581999999999999</v>
      </c>
      <c r="H946" s="176">
        <v>2.8439000000000001</v>
      </c>
      <c r="I946" s="176">
        <v>5.2904</v>
      </c>
      <c r="J946" s="176">
        <v>8.1824999999999992</v>
      </c>
      <c r="K946" s="176">
        <v>17.819299999999998</v>
      </c>
      <c r="L946" s="176">
        <v>31.3279</v>
      </c>
      <c r="M946" s="176">
        <v>23.5383</v>
      </c>
      <c r="N946" s="176">
        <v>12.1104</v>
      </c>
      <c r="O946" s="176">
        <v>8.5028000000000006</v>
      </c>
      <c r="P946" s="176">
        <v>11.5496</v>
      </c>
      <c r="Q946" s="176">
        <v>12.7271</v>
      </c>
      <c r="R946" s="176">
        <v>13.0458</v>
      </c>
      <c r="S946" s="118" t="s">
        <v>1888</v>
      </c>
    </row>
    <row r="947" spans="1:19" x14ac:dyDescent="0.3">
      <c r="A947" s="172" t="s">
        <v>971</v>
      </c>
      <c r="B947" s="172" t="s">
        <v>1009</v>
      </c>
      <c r="C947" s="172">
        <v>118069</v>
      </c>
      <c r="D947" s="175">
        <v>44174</v>
      </c>
      <c r="E947" s="176">
        <v>31.658999999999999</v>
      </c>
      <c r="F947" s="176">
        <v>0.67420000000000002</v>
      </c>
      <c r="G947" s="176">
        <v>1.6471</v>
      </c>
      <c r="H947" s="176">
        <v>2.8290000000000002</v>
      </c>
      <c r="I947" s="176">
        <v>5.2563000000000004</v>
      </c>
      <c r="J947" s="176">
        <v>8.1028000000000002</v>
      </c>
      <c r="K947" s="176">
        <v>17.560300000000002</v>
      </c>
      <c r="L947" s="176">
        <v>30.735900000000001</v>
      </c>
      <c r="M947" s="176">
        <v>22.690300000000001</v>
      </c>
      <c r="N947" s="176">
        <v>11.0959</v>
      </c>
      <c r="O947" s="176">
        <v>7.5831999999999997</v>
      </c>
      <c r="P947" s="176">
        <v>10.6541</v>
      </c>
      <c r="Q947" s="176">
        <v>9.1668000000000003</v>
      </c>
      <c r="R947" s="176">
        <v>12.070499999999999</v>
      </c>
      <c r="S947" s="118" t="s">
        <v>1874</v>
      </c>
    </row>
    <row r="948" spans="1:19" x14ac:dyDescent="0.3">
      <c r="A948" s="172" t="s">
        <v>971</v>
      </c>
      <c r="B948" s="172" t="s">
        <v>1010</v>
      </c>
      <c r="C948" s="172">
        <v>106871</v>
      </c>
      <c r="D948" s="175">
        <v>44174</v>
      </c>
      <c r="E948" s="176">
        <v>35.666063379325898</v>
      </c>
      <c r="F948" s="176">
        <v>0.79239999999999999</v>
      </c>
      <c r="G948" s="176">
        <v>1.8275999999999999</v>
      </c>
      <c r="H948" s="176">
        <v>2.9419</v>
      </c>
      <c r="I948" s="176">
        <v>5.0282</v>
      </c>
      <c r="J948" s="176">
        <v>8.6183999999999994</v>
      </c>
      <c r="K948" s="176">
        <v>19.746300000000002</v>
      </c>
      <c r="L948" s="176">
        <v>30.907399999999999</v>
      </c>
      <c r="M948" s="176">
        <v>18.010899999999999</v>
      </c>
      <c r="N948" s="176">
        <v>12.221299999999999</v>
      </c>
      <c r="O948" s="176">
        <v>8.8765000000000001</v>
      </c>
      <c r="P948" s="176">
        <v>11.1174</v>
      </c>
      <c r="Q948" s="176">
        <v>9.9003999999999994</v>
      </c>
      <c r="R948" s="176">
        <v>13.5436</v>
      </c>
      <c r="S948" s="118" t="s">
        <v>1874</v>
      </c>
    </row>
    <row r="949" spans="1:19" x14ac:dyDescent="0.3">
      <c r="A949" s="172" t="s">
        <v>971</v>
      </c>
      <c r="B949" s="172" t="s">
        <v>1011</v>
      </c>
      <c r="C949" s="172">
        <v>120267</v>
      </c>
      <c r="D949" s="175">
        <v>44174</v>
      </c>
      <c r="E949" s="176">
        <v>34.446899999999999</v>
      </c>
      <c r="F949" s="176">
        <v>0.79559999999999997</v>
      </c>
      <c r="G949" s="176">
        <v>1.8443000000000001</v>
      </c>
      <c r="H949" s="176">
        <v>2.9655</v>
      </c>
      <c r="I949" s="176">
        <v>5.0761000000000003</v>
      </c>
      <c r="J949" s="176">
        <v>8.7246000000000006</v>
      </c>
      <c r="K949" s="176">
        <v>20.073399999999999</v>
      </c>
      <c r="L949" s="176">
        <v>31.6068</v>
      </c>
      <c r="M949" s="176">
        <v>18.9465</v>
      </c>
      <c r="N949" s="176">
        <v>13.4107</v>
      </c>
      <c r="O949" s="176">
        <v>10.0198</v>
      </c>
      <c r="P949" s="176">
        <v>12.2799</v>
      </c>
      <c r="Q949" s="176">
        <v>12.6031</v>
      </c>
      <c r="R949" s="176">
        <v>14.667999999999999</v>
      </c>
      <c r="S949" s="118" t="s">
        <v>1893</v>
      </c>
    </row>
    <row r="950" spans="1:19" x14ac:dyDescent="0.3">
      <c r="A950" s="172" t="s">
        <v>971</v>
      </c>
      <c r="B950" s="172" t="s">
        <v>1012</v>
      </c>
      <c r="C950" s="172">
        <v>146549</v>
      </c>
      <c r="D950" s="175">
        <v>44174</v>
      </c>
      <c r="E950" s="176">
        <v>12.0921</v>
      </c>
      <c r="F950" s="176">
        <v>0.61240000000000006</v>
      </c>
      <c r="G950" s="176">
        <v>1.8539000000000001</v>
      </c>
      <c r="H950" s="176">
        <v>3.2463000000000002</v>
      </c>
      <c r="I950" s="176">
        <v>5.5304000000000002</v>
      </c>
      <c r="J950" s="176">
        <v>8.7224000000000004</v>
      </c>
      <c r="K950" s="176">
        <v>20.130500000000001</v>
      </c>
      <c r="L950" s="176">
        <v>30.752300000000002</v>
      </c>
      <c r="M950" s="176">
        <v>25.085100000000001</v>
      </c>
      <c r="N950" s="176">
        <v>11.983599999999999</v>
      </c>
      <c r="O950" s="176"/>
      <c r="P950" s="176"/>
      <c r="Q950" s="176">
        <v>11.537800000000001</v>
      </c>
      <c r="R950" s="176"/>
      <c r="S950" s="118" t="s">
        <v>1893</v>
      </c>
    </row>
    <row r="951" spans="1:19" x14ac:dyDescent="0.3">
      <c r="A951" s="172" t="s">
        <v>971</v>
      </c>
      <c r="B951" s="172" t="s">
        <v>1013</v>
      </c>
      <c r="C951" s="172">
        <v>146551</v>
      </c>
      <c r="D951" s="175">
        <v>44174</v>
      </c>
      <c r="E951" s="176">
        <v>11.6882</v>
      </c>
      <c r="F951" s="176">
        <v>0.60770000000000002</v>
      </c>
      <c r="G951" s="176">
        <v>1.8304</v>
      </c>
      <c r="H951" s="176">
        <v>3.2115999999999998</v>
      </c>
      <c r="I951" s="176">
        <v>5.4587000000000003</v>
      </c>
      <c r="J951" s="176">
        <v>8.5678999999999998</v>
      </c>
      <c r="K951" s="176">
        <v>19.598099999999999</v>
      </c>
      <c r="L951" s="176">
        <v>29.523499999999999</v>
      </c>
      <c r="M951" s="176">
        <v>23.398700000000002</v>
      </c>
      <c r="N951" s="176">
        <v>9.9145000000000003</v>
      </c>
      <c r="O951" s="176"/>
      <c r="P951" s="176"/>
      <c r="Q951" s="176">
        <v>9.3809000000000005</v>
      </c>
      <c r="R951" s="176"/>
      <c r="S951" s="118" t="s">
        <v>1882</v>
      </c>
    </row>
    <row r="952" spans="1:19" x14ac:dyDescent="0.3">
      <c r="A952" s="172" t="s">
        <v>971</v>
      </c>
      <c r="B952" s="172" t="s">
        <v>1014</v>
      </c>
      <c r="C952" s="172">
        <v>118825</v>
      </c>
      <c r="D952" s="175">
        <v>44174</v>
      </c>
      <c r="E952" s="176">
        <v>64.69</v>
      </c>
      <c r="F952" s="176">
        <v>0.92520000000000002</v>
      </c>
      <c r="G952" s="176">
        <v>2.0234000000000001</v>
      </c>
      <c r="H952" s="176">
        <v>3.2528999999999999</v>
      </c>
      <c r="I952" s="176">
        <v>5.0537999999999998</v>
      </c>
      <c r="J952" s="176">
        <v>7.5281000000000002</v>
      </c>
      <c r="K952" s="176">
        <v>17.579699999999999</v>
      </c>
      <c r="L952" s="176">
        <v>34.818600000000004</v>
      </c>
      <c r="M952" s="176">
        <v>27.591200000000001</v>
      </c>
      <c r="N952" s="176">
        <v>14.204499999999999</v>
      </c>
      <c r="O952" s="176">
        <v>9.6579999999999995</v>
      </c>
      <c r="P952" s="176">
        <v>15.2018</v>
      </c>
      <c r="Q952" s="176">
        <v>16.824300000000001</v>
      </c>
      <c r="R952" s="176">
        <v>14.1846</v>
      </c>
      <c r="S952" s="118" t="s">
        <v>1882</v>
      </c>
    </row>
    <row r="953" spans="1:19" x14ac:dyDescent="0.3">
      <c r="A953" s="172" t="s">
        <v>971</v>
      </c>
      <c r="B953" s="172" t="s">
        <v>1015</v>
      </c>
      <c r="C953" s="172">
        <v>107578</v>
      </c>
      <c r="D953" s="175">
        <v>44174</v>
      </c>
      <c r="E953" s="176">
        <v>60.149000000000001</v>
      </c>
      <c r="F953" s="176">
        <v>0.92279999999999995</v>
      </c>
      <c r="G953" s="176">
        <v>2.0097</v>
      </c>
      <c r="H953" s="176">
        <v>3.2317</v>
      </c>
      <c r="I953" s="176">
        <v>5.0106000000000002</v>
      </c>
      <c r="J953" s="176">
        <v>7.4318999999999997</v>
      </c>
      <c r="K953" s="176">
        <v>17.258700000000001</v>
      </c>
      <c r="L953" s="176">
        <v>34.087600000000002</v>
      </c>
      <c r="M953" s="176">
        <v>26.541599999999999</v>
      </c>
      <c r="N953" s="176">
        <v>12.9559</v>
      </c>
      <c r="O953" s="176">
        <v>8.5561000000000007</v>
      </c>
      <c r="P953" s="176">
        <v>14.164199999999999</v>
      </c>
      <c r="Q953" s="176">
        <v>15.1869</v>
      </c>
      <c r="R953" s="176">
        <v>12.935700000000001</v>
      </c>
      <c r="S953" s="118" t="s">
        <v>1874</v>
      </c>
    </row>
    <row r="954" spans="1:19" x14ac:dyDescent="0.3">
      <c r="A954" s="172" t="s">
        <v>971</v>
      </c>
      <c r="B954" s="172" t="s">
        <v>1016</v>
      </c>
      <c r="C954" s="172">
        <v>106235</v>
      </c>
      <c r="D954" s="175">
        <v>44174</v>
      </c>
      <c r="E954" s="176">
        <v>36.387300000000003</v>
      </c>
      <c r="F954" s="176">
        <v>0.65139999999999998</v>
      </c>
      <c r="G954" s="176">
        <v>2.0762</v>
      </c>
      <c r="H954" s="176">
        <v>3.9801000000000002</v>
      </c>
      <c r="I954" s="176">
        <v>7.2504999999999997</v>
      </c>
      <c r="J954" s="176">
        <v>11.5525</v>
      </c>
      <c r="K954" s="176">
        <v>19.757300000000001</v>
      </c>
      <c r="L954" s="176">
        <v>30.634899999999998</v>
      </c>
      <c r="M954" s="176">
        <v>19.706499999999998</v>
      </c>
      <c r="N954" s="176">
        <v>5.2343000000000002</v>
      </c>
      <c r="O954" s="176">
        <v>3.8654999999999999</v>
      </c>
      <c r="P954" s="176">
        <v>9.8650000000000002</v>
      </c>
      <c r="Q954" s="176">
        <v>10.160299999999999</v>
      </c>
      <c r="R954" s="176">
        <v>6.5</v>
      </c>
      <c r="S954" s="118" t="s">
        <v>1874</v>
      </c>
    </row>
    <row r="955" spans="1:19" x14ac:dyDescent="0.3">
      <c r="A955" s="172" t="s">
        <v>971</v>
      </c>
      <c r="B955" s="172" t="s">
        <v>1017</v>
      </c>
      <c r="C955" s="172">
        <v>118632</v>
      </c>
      <c r="D955" s="175">
        <v>44174</v>
      </c>
      <c r="E955" s="176">
        <v>39.043700000000001</v>
      </c>
      <c r="F955" s="176">
        <v>0.65380000000000005</v>
      </c>
      <c r="G955" s="176">
        <v>2.0884</v>
      </c>
      <c r="H955" s="176">
        <v>3.9967000000000001</v>
      </c>
      <c r="I955" s="176">
        <v>7.2827000000000002</v>
      </c>
      <c r="J955" s="176">
        <v>11.6281</v>
      </c>
      <c r="K955" s="176">
        <v>20.0078</v>
      </c>
      <c r="L955" s="176">
        <v>31.196100000000001</v>
      </c>
      <c r="M955" s="176">
        <v>20.518599999999999</v>
      </c>
      <c r="N955" s="176">
        <v>6.1852999999999998</v>
      </c>
      <c r="O955" s="176">
        <v>4.8423999999999996</v>
      </c>
      <c r="P955" s="176">
        <v>10.977499999999999</v>
      </c>
      <c r="Q955" s="176">
        <v>13.202299999999999</v>
      </c>
      <c r="R955" s="176">
        <v>7.4332000000000003</v>
      </c>
      <c r="S955" s="118" t="s">
        <v>1882</v>
      </c>
    </row>
    <row r="956" spans="1:19" x14ac:dyDescent="0.3">
      <c r="A956" s="172" t="s">
        <v>971</v>
      </c>
      <c r="B956" s="172" t="s">
        <v>1018</v>
      </c>
      <c r="C956" s="172">
        <v>138308</v>
      </c>
      <c r="D956" s="175">
        <v>44174</v>
      </c>
      <c r="E956" s="176">
        <v>195.98</v>
      </c>
      <c r="F956" s="176">
        <v>0.8024</v>
      </c>
      <c r="G956" s="176">
        <v>1.7126999999999999</v>
      </c>
      <c r="H956" s="176">
        <v>2.7256999999999998</v>
      </c>
      <c r="I956" s="176">
        <v>4.8863000000000003</v>
      </c>
      <c r="J956" s="176">
        <v>7.8056999999999999</v>
      </c>
      <c r="K956" s="176">
        <v>18.345400000000001</v>
      </c>
      <c r="L956" s="176">
        <v>32.9129</v>
      </c>
      <c r="M956" s="176">
        <v>24.534500000000001</v>
      </c>
      <c r="N956" s="176">
        <v>11.4916</v>
      </c>
      <c r="O956" s="176">
        <v>7.3155000000000001</v>
      </c>
      <c r="P956" s="176">
        <v>10.6351</v>
      </c>
      <c r="Q956" s="176">
        <v>18.115500000000001</v>
      </c>
      <c r="R956" s="176">
        <v>12.641</v>
      </c>
      <c r="S956" s="118" t="s">
        <v>1882</v>
      </c>
    </row>
    <row r="957" spans="1:19" x14ac:dyDescent="0.3">
      <c r="A957" s="172" t="s">
        <v>971</v>
      </c>
      <c r="B957" s="172" t="s">
        <v>1019</v>
      </c>
      <c r="C957" s="172">
        <v>138312</v>
      </c>
      <c r="D957" s="175">
        <v>44174</v>
      </c>
      <c r="E957" s="176">
        <v>216.88</v>
      </c>
      <c r="F957" s="176">
        <v>0.80410000000000004</v>
      </c>
      <c r="G957" s="176">
        <v>1.7309000000000001</v>
      </c>
      <c r="H957" s="176">
        <v>2.7574999999999998</v>
      </c>
      <c r="I957" s="176">
        <v>4.9452999999999996</v>
      </c>
      <c r="J957" s="176">
        <v>7.9381000000000004</v>
      </c>
      <c r="K957" s="176">
        <v>18.786300000000001</v>
      </c>
      <c r="L957" s="176">
        <v>33.909599999999998</v>
      </c>
      <c r="M957" s="176">
        <v>25.931899999999999</v>
      </c>
      <c r="N957" s="176">
        <v>13.1174</v>
      </c>
      <c r="O957" s="176">
        <v>8.8298000000000005</v>
      </c>
      <c r="P957" s="176">
        <v>12.272500000000001</v>
      </c>
      <c r="Q957" s="176">
        <v>13.763199999999999</v>
      </c>
      <c r="R957" s="176">
        <v>14.151</v>
      </c>
      <c r="S957" s="118" t="s">
        <v>1893</v>
      </c>
    </row>
    <row r="958" spans="1:19" x14ac:dyDescent="0.3">
      <c r="A958" s="172" t="s">
        <v>971</v>
      </c>
      <c r="B958" s="172" t="s">
        <v>1020</v>
      </c>
      <c r="C958" s="172">
        <v>119598</v>
      </c>
      <c r="D958" s="175">
        <v>44174</v>
      </c>
      <c r="E958" s="176">
        <v>50.215899999999998</v>
      </c>
      <c r="F958" s="176">
        <v>0.71719999999999995</v>
      </c>
      <c r="G958" s="176">
        <v>1.5113000000000001</v>
      </c>
      <c r="H958" s="176">
        <v>2.7955000000000001</v>
      </c>
      <c r="I958" s="176">
        <v>5.4154</v>
      </c>
      <c r="J958" s="176">
        <v>10.546799999999999</v>
      </c>
      <c r="K958" s="176">
        <v>22.266999999999999</v>
      </c>
      <c r="L958" s="176">
        <v>36.135100000000001</v>
      </c>
      <c r="M958" s="176">
        <v>28.745799999999999</v>
      </c>
      <c r="N958" s="176">
        <v>15.840999999999999</v>
      </c>
      <c r="O958" s="176">
        <v>8.2306000000000008</v>
      </c>
      <c r="P958" s="176">
        <v>12.398199999999999</v>
      </c>
      <c r="Q958" s="176">
        <v>14.8506</v>
      </c>
      <c r="R958" s="176">
        <v>14.585900000000001</v>
      </c>
      <c r="S958" s="118" t="s">
        <v>1893</v>
      </c>
    </row>
    <row r="959" spans="1:19" x14ac:dyDescent="0.3">
      <c r="A959" s="172" t="s">
        <v>971</v>
      </c>
      <c r="B959" s="172" t="s">
        <v>1021</v>
      </c>
      <c r="C959" s="172">
        <v>103504</v>
      </c>
      <c r="D959" s="175">
        <v>44174</v>
      </c>
      <c r="E959" s="176">
        <v>46.856000000000002</v>
      </c>
      <c r="F959" s="176">
        <v>0.71509999999999996</v>
      </c>
      <c r="G959" s="176">
        <v>1.5014000000000001</v>
      </c>
      <c r="H959" s="176">
        <v>2.7814000000000001</v>
      </c>
      <c r="I959" s="176">
        <v>5.3869999999999996</v>
      </c>
      <c r="J959" s="176">
        <v>10.4839</v>
      </c>
      <c r="K959" s="176">
        <v>22.059000000000001</v>
      </c>
      <c r="L959" s="176">
        <v>35.661900000000003</v>
      </c>
      <c r="M959" s="176">
        <v>28.005400000000002</v>
      </c>
      <c r="N959" s="176">
        <v>14.9499</v>
      </c>
      <c r="O959" s="176">
        <v>7.3079000000000001</v>
      </c>
      <c r="P959" s="176">
        <v>11.2935</v>
      </c>
      <c r="Q959" s="176">
        <v>10.9252</v>
      </c>
      <c r="R959" s="176">
        <v>13.7242</v>
      </c>
      <c r="S959" s="118" t="s">
        <v>1874</v>
      </c>
    </row>
    <row r="960" spans="1:19" x14ac:dyDescent="0.3">
      <c r="A960" s="172" t="s">
        <v>971</v>
      </c>
      <c r="B960" s="172" t="s">
        <v>1022</v>
      </c>
      <c r="C960" s="172">
        <v>100475</v>
      </c>
      <c r="D960" s="175">
        <v>44174</v>
      </c>
      <c r="E960" s="176">
        <v>531.295776198618</v>
      </c>
      <c r="F960" s="176">
        <v>0.71550000000000002</v>
      </c>
      <c r="G960" s="176">
        <v>1.7825</v>
      </c>
      <c r="H960" s="176">
        <v>3.0537999999999998</v>
      </c>
      <c r="I960" s="176">
        <v>5.4435000000000002</v>
      </c>
      <c r="J960" s="176">
        <v>7.2927999999999997</v>
      </c>
      <c r="K960" s="176">
        <v>18.154499999999999</v>
      </c>
      <c r="L960" s="176">
        <v>30.092400000000001</v>
      </c>
      <c r="M960" s="176">
        <v>19.1968</v>
      </c>
      <c r="N960" s="176">
        <v>6.3331999999999997</v>
      </c>
      <c r="O960" s="176">
        <v>4.9997999999999996</v>
      </c>
      <c r="P960" s="176">
        <v>9.3370999999999995</v>
      </c>
      <c r="Q960" s="176">
        <v>19.2105</v>
      </c>
      <c r="R960" s="176">
        <v>9.3231000000000002</v>
      </c>
      <c r="S960" s="118" t="s">
        <v>1874</v>
      </c>
    </row>
    <row r="961" spans="1:19" x14ac:dyDescent="0.3">
      <c r="A961" s="172" t="s">
        <v>971</v>
      </c>
      <c r="B961" s="172" t="s">
        <v>1023</v>
      </c>
      <c r="C961" s="172">
        <v>119160</v>
      </c>
      <c r="D961" s="175">
        <v>44174</v>
      </c>
      <c r="E961" s="176">
        <v>265.8929</v>
      </c>
      <c r="F961" s="176">
        <v>0.71760000000000002</v>
      </c>
      <c r="G961" s="176">
        <v>1.7932999999999999</v>
      </c>
      <c r="H961" s="176">
        <v>3.0693000000000001</v>
      </c>
      <c r="I961" s="176">
        <v>5.4771000000000001</v>
      </c>
      <c r="J961" s="176">
        <v>7.3666</v>
      </c>
      <c r="K961" s="176">
        <v>18.391300000000001</v>
      </c>
      <c r="L961" s="176">
        <v>30.633099999999999</v>
      </c>
      <c r="M961" s="176">
        <v>19.956399999999999</v>
      </c>
      <c r="N961" s="176">
        <v>7.1966000000000001</v>
      </c>
      <c r="O961" s="176">
        <v>6.1508000000000003</v>
      </c>
      <c r="P961" s="176">
        <v>10.776</v>
      </c>
      <c r="Q961" s="176">
        <v>11.935</v>
      </c>
      <c r="R961" s="176">
        <v>10.268700000000001</v>
      </c>
      <c r="S961" s="118" t="s">
        <v>1893</v>
      </c>
    </row>
    <row r="962" spans="1:19" x14ac:dyDescent="0.3">
      <c r="A962" s="172" t="s">
        <v>971</v>
      </c>
      <c r="B962" s="172" t="s">
        <v>1024</v>
      </c>
      <c r="C962" s="172">
        <v>118870</v>
      </c>
      <c r="D962" s="175">
        <v>44174</v>
      </c>
      <c r="E962" s="176">
        <v>86.97</v>
      </c>
      <c r="F962" s="176">
        <v>0.753</v>
      </c>
      <c r="G962" s="176">
        <v>1.7312000000000001</v>
      </c>
      <c r="H962" s="176">
        <v>2.8378999999999999</v>
      </c>
      <c r="I962" s="176">
        <v>4.8209999999999997</v>
      </c>
      <c r="J962" s="176">
        <v>6.5156000000000001</v>
      </c>
      <c r="K962" s="176">
        <v>16.9895</v>
      </c>
      <c r="L962" s="176">
        <v>29.208100000000002</v>
      </c>
      <c r="M962" s="176">
        <v>21.6874</v>
      </c>
      <c r="N962" s="176">
        <v>8.9712999999999994</v>
      </c>
      <c r="O962" s="176">
        <v>4.3784999999999998</v>
      </c>
      <c r="P962" s="176">
        <v>7.6551999999999998</v>
      </c>
      <c r="Q962" s="176">
        <v>8.8829999999999991</v>
      </c>
      <c r="R962" s="176">
        <v>8.4032</v>
      </c>
      <c r="S962" s="118" t="s">
        <v>1893</v>
      </c>
    </row>
    <row r="963" spans="1:19" x14ac:dyDescent="0.3">
      <c r="A963" s="172" t="s">
        <v>971</v>
      </c>
      <c r="B963" s="172" t="s">
        <v>1025</v>
      </c>
      <c r="C963" s="172">
        <v>101209</v>
      </c>
      <c r="D963" s="175">
        <v>44174</v>
      </c>
      <c r="E963" s="176">
        <v>110.12</v>
      </c>
      <c r="F963" s="176">
        <v>0.74409999999999998</v>
      </c>
      <c r="G963" s="176">
        <v>1.7243999999999999</v>
      </c>
      <c r="H963" s="176">
        <v>2.839</v>
      </c>
      <c r="I963" s="176">
        <v>4.8095999999999997</v>
      </c>
      <c r="J963" s="176">
        <v>6.4989999999999997</v>
      </c>
      <c r="K963" s="176">
        <v>16.9664</v>
      </c>
      <c r="L963" s="176">
        <v>29.1478</v>
      </c>
      <c r="M963" s="176">
        <v>21.5989</v>
      </c>
      <c r="N963" s="176">
        <v>8.7856000000000005</v>
      </c>
      <c r="O963" s="176">
        <v>3.9748000000000001</v>
      </c>
      <c r="P963" s="176">
        <v>6.9432999999999998</v>
      </c>
      <c r="Q963" s="176">
        <v>9.7454999999999998</v>
      </c>
      <c r="R963" s="176">
        <v>8.1698000000000004</v>
      </c>
      <c r="S963" s="118" t="s">
        <v>1888</v>
      </c>
    </row>
    <row r="964" spans="1:19" x14ac:dyDescent="0.3">
      <c r="A964" s="172" t="s">
        <v>971</v>
      </c>
      <c r="B964" s="172" t="s">
        <v>1026</v>
      </c>
      <c r="C964" s="172">
        <v>141248</v>
      </c>
      <c r="D964" s="175">
        <v>44174</v>
      </c>
      <c r="E964" s="176">
        <v>12.96</v>
      </c>
      <c r="F964" s="176">
        <v>0.85599999999999998</v>
      </c>
      <c r="G964" s="176">
        <v>1.8868</v>
      </c>
      <c r="H964" s="176">
        <v>3.0207000000000002</v>
      </c>
      <c r="I964" s="176">
        <v>5.1947999999999999</v>
      </c>
      <c r="J964" s="176">
        <v>8</v>
      </c>
      <c r="K964" s="176">
        <v>18.6813</v>
      </c>
      <c r="L964" s="176">
        <v>32.110100000000003</v>
      </c>
      <c r="M964" s="176">
        <v>27.183499999999999</v>
      </c>
      <c r="N964" s="176">
        <v>13.9842</v>
      </c>
      <c r="O964" s="176">
        <v>7.1191000000000004</v>
      </c>
      <c r="P964" s="176"/>
      <c r="Q964" s="176">
        <v>7.5034999999999998</v>
      </c>
      <c r="R964" s="176">
        <v>12.830500000000001</v>
      </c>
      <c r="S964" s="118" t="s">
        <v>1888</v>
      </c>
    </row>
    <row r="965" spans="1:19" x14ac:dyDescent="0.3">
      <c r="A965" s="172" t="s">
        <v>971</v>
      </c>
      <c r="B965" s="172" t="s">
        <v>1027</v>
      </c>
      <c r="C965" s="172">
        <v>141247</v>
      </c>
      <c r="D965" s="175">
        <v>44174</v>
      </c>
      <c r="E965" s="176">
        <v>12.63</v>
      </c>
      <c r="F965" s="176">
        <v>0.79810000000000003</v>
      </c>
      <c r="G965" s="176">
        <v>1.8548</v>
      </c>
      <c r="H965" s="176">
        <v>2.9340000000000002</v>
      </c>
      <c r="I965" s="176">
        <v>5.1623999999999999</v>
      </c>
      <c r="J965" s="176">
        <v>7.9486999999999997</v>
      </c>
      <c r="K965" s="176">
        <v>18.4803</v>
      </c>
      <c r="L965" s="176">
        <v>31.6997</v>
      </c>
      <c r="M965" s="176">
        <v>26.553100000000001</v>
      </c>
      <c r="N965" s="176">
        <v>13.2735</v>
      </c>
      <c r="O965" s="176">
        <v>6.4733000000000001</v>
      </c>
      <c r="P965" s="176"/>
      <c r="Q965" s="176">
        <v>6.7324999999999999</v>
      </c>
      <c r="R965" s="176">
        <v>12.2179</v>
      </c>
      <c r="S965" s="118" t="s">
        <v>1893</v>
      </c>
    </row>
    <row r="966" spans="1:19" x14ac:dyDescent="0.3">
      <c r="A966" s="172" t="s">
        <v>971</v>
      </c>
      <c r="B966" s="172" t="s">
        <v>1028</v>
      </c>
      <c r="C966" s="172">
        <v>120657</v>
      </c>
      <c r="D966" s="175">
        <v>44174</v>
      </c>
      <c r="E966" s="176">
        <v>69.750052385598096</v>
      </c>
      <c r="F966" s="176">
        <v>0.71689999999999998</v>
      </c>
      <c r="G966" s="176">
        <v>1.6774</v>
      </c>
      <c r="H966" s="176">
        <v>2.9683999999999999</v>
      </c>
      <c r="I966" s="176">
        <v>5.4480000000000004</v>
      </c>
      <c r="J966" s="176">
        <v>8.6555</v>
      </c>
      <c r="K966" s="176">
        <v>20.6861</v>
      </c>
      <c r="L966" s="176">
        <v>34.131999999999998</v>
      </c>
      <c r="M966" s="176">
        <v>27.679600000000001</v>
      </c>
      <c r="N966" s="176">
        <v>18.440300000000001</v>
      </c>
      <c r="O966" s="176">
        <v>9.7408999999999999</v>
      </c>
      <c r="P966" s="176">
        <v>12.442500000000001</v>
      </c>
      <c r="Q966" s="176">
        <v>13.0228</v>
      </c>
      <c r="R966" s="176">
        <v>14.407999999999999</v>
      </c>
      <c r="S966" s="118" t="s">
        <v>1893</v>
      </c>
    </row>
    <row r="967" spans="1:19" x14ac:dyDescent="0.3">
      <c r="A967" s="172" t="s">
        <v>971</v>
      </c>
      <c r="B967" s="172" t="s">
        <v>1029</v>
      </c>
      <c r="C967" s="172">
        <v>100650</v>
      </c>
      <c r="D967" s="175">
        <v>44174</v>
      </c>
      <c r="E967" s="176">
        <v>726.56396694706302</v>
      </c>
      <c r="F967" s="176">
        <v>0.71389999999999998</v>
      </c>
      <c r="G967" s="176">
        <v>1.665</v>
      </c>
      <c r="H967" s="176">
        <v>2.9508000000000001</v>
      </c>
      <c r="I967" s="176">
        <v>5.4124999999999996</v>
      </c>
      <c r="J967" s="176">
        <v>8.5791000000000004</v>
      </c>
      <c r="K967" s="176">
        <v>20.418700000000001</v>
      </c>
      <c r="L967" s="176">
        <v>33.490200000000002</v>
      </c>
      <c r="M967" s="176">
        <v>26.7133</v>
      </c>
      <c r="N967" s="176">
        <v>17.312899999999999</v>
      </c>
      <c r="O967" s="176">
        <v>8.6153999999999993</v>
      </c>
      <c r="P967" s="176">
        <v>11.465999999999999</v>
      </c>
      <c r="Q967" s="176">
        <v>13.3607</v>
      </c>
      <c r="R967" s="176">
        <v>13.179399999999999</v>
      </c>
      <c r="S967" s="118" t="s">
        <v>1893</v>
      </c>
    </row>
    <row r="968" spans="1:19" x14ac:dyDescent="0.3">
      <c r="A968" s="177" t="s">
        <v>27</v>
      </c>
      <c r="B968" s="172"/>
      <c r="C968" s="172"/>
      <c r="D968" s="172"/>
      <c r="E968" s="172"/>
      <c r="F968" s="178">
        <v>0.74774482758620675</v>
      </c>
      <c r="G968" s="178">
        <v>1.7471965517241379</v>
      </c>
      <c r="H968" s="178">
        <v>3.0039310344827581</v>
      </c>
      <c r="I968" s="178">
        <v>5.2334310344827575</v>
      </c>
      <c r="J968" s="178">
        <v>8.1880396551724157</v>
      </c>
      <c r="K968" s="178">
        <v>18.99545862068965</v>
      </c>
      <c r="L968" s="178">
        <v>31.399986206896561</v>
      </c>
      <c r="M968" s="178">
        <v>24.500105172413793</v>
      </c>
      <c r="N968" s="178">
        <v>12.963363793103451</v>
      </c>
      <c r="O968" s="178">
        <v>7.9667464285714278</v>
      </c>
      <c r="P968" s="178">
        <v>11.701053703703701</v>
      </c>
      <c r="Q968" s="178">
        <v>12.962196551724139</v>
      </c>
      <c r="R968" s="178">
        <v>12.702362500000001</v>
      </c>
      <c r="S968" s="118" t="s">
        <v>1893</v>
      </c>
    </row>
    <row r="969" spans="1:19" x14ac:dyDescent="0.3">
      <c r="A969" s="177" t="s">
        <v>408</v>
      </c>
      <c r="B969" s="172"/>
      <c r="C969" s="172"/>
      <c r="D969" s="172"/>
      <c r="E969" s="172"/>
      <c r="F969" s="178">
        <v>0.72655000000000003</v>
      </c>
      <c r="G969" s="178">
        <v>1.77935</v>
      </c>
      <c r="H969" s="178">
        <v>2.9000499999999998</v>
      </c>
      <c r="I969" s="178">
        <v>5.24125</v>
      </c>
      <c r="J969" s="178">
        <v>7.8109500000000001</v>
      </c>
      <c r="K969" s="178">
        <v>19.019449999999999</v>
      </c>
      <c r="L969" s="178">
        <v>31.130500000000001</v>
      </c>
      <c r="M969" s="178">
        <v>25.010350000000003</v>
      </c>
      <c r="N969" s="178">
        <v>13.41915</v>
      </c>
      <c r="O969" s="178">
        <v>7.7506000000000004</v>
      </c>
      <c r="P969" s="178">
        <v>11.440799999999999</v>
      </c>
      <c r="Q969" s="178">
        <v>12.677</v>
      </c>
      <c r="R969" s="178">
        <v>12.865300000000001</v>
      </c>
      <c r="S969" s="118" t="s">
        <v>1893</v>
      </c>
    </row>
    <row r="970" spans="1:19" x14ac:dyDescent="0.3">
      <c r="A970" s="121"/>
      <c r="B970" s="121"/>
      <c r="C970" s="121"/>
      <c r="D970" s="122"/>
      <c r="E970" s="123"/>
      <c r="F970" s="123"/>
      <c r="G970" s="123"/>
      <c r="H970" s="123"/>
      <c r="I970" s="123"/>
      <c r="J970" s="123"/>
      <c r="K970" s="123"/>
      <c r="L970" s="123"/>
      <c r="M970" s="123"/>
      <c r="N970" s="123"/>
      <c r="O970" s="123"/>
      <c r="P970" s="123"/>
      <c r="Q970" s="123"/>
      <c r="R970" s="123"/>
      <c r="S970" s="118" t="s">
        <v>1893</v>
      </c>
    </row>
    <row r="971" spans="1:19" x14ac:dyDescent="0.3">
      <c r="A971" s="174" t="s">
        <v>385</v>
      </c>
      <c r="B971" s="174"/>
      <c r="C971" s="174"/>
      <c r="D971" s="174"/>
      <c r="E971" s="174"/>
      <c r="F971" s="174"/>
      <c r="G971" s="174"/>
      <c r="H971" s="174"/>
      <c r="I971" s="174"/>
      <c r="J971" s="174"/>
      <c r="K971" s="174"/>
      <c r="L971" s="174"/>
      <c r="M971" s="174"/>
      <c r="N971" s="174"/>
      <c r="O971" s="174"/>
      <c r="P971" s="174"/>
      <c r="Q971" s="174"/>
      <c r="R971" s="174"/>
      <c r="S971" s="118"/>
    </row>
    <row r="972" spans="1:19" x14ac:dyDescent="0.3">
      <c r="A972" s="172" t="s">
        <v>376</v>
      </c>
      <c r="B972" s="172" t="s">
        <v>410</v>
      </c>
      <c r="C972" s="172">
        <v>112014</v>
      </c>
      <c r="D972" s="175">
        <v>44174</v>
      </c>
      <c r="E972" s="176">
        <v>219.44735637383201</v>
      </c>
      <c r="F972" s="176">
        <v>3.0280999999999998</v>
      </c>
      <c r="G972" s="176">
        <v>3.2837999999999998</v>
      </c>
      <c r="H972" s="176">
        <v>3.3580000000000001</v>
      </c>
      <c r="I972" s="176">
        <v>2.4371</v>
      </c>
      <c r="J972" s="176">
        <v>2.7841</v>
      </c>
      <c r="K972" s="176">
        <v>3.1124999999999998</v>
      </c>
      <c r="L972" s="176">
        <v>3.2309000000000001</v>
      </c>
      <c r="M972" s="176">
        <v>3.9020999999999999</v>
      </c>
      <c r="N972" s="176">
        <v>4.3212999999999999</v>
      </c>
      <c r="O972" s="176">
        <v>6.2276999999999996</v>
      </c>
      <c r="P972" s="176">
        <v>6.6536</v>
      </c>
      <c r="Q972" s="176">
        <v>7.0906000000000002</v>
      </c>
      <c r="R972" s="176">
        <v>5.5293000000000001</v>
      </c>
      <c r="S972" s="118"/>
    </row>
    <row r="973" spans="1:19" x14ac:dyDescent="0.3">
      <c r="A973" s="172" t="s">
        <v>376</v>
      </c>
      <c r="B973" s="172" t="s">
        <v>227</v>
      </c>
      <c r="C973" s="172">
        <v>100047</v>
      </c>
      <c r="D973" s="175">
        <v>44174</v>
      </c>
      <c r="E973" s="176">
        <v>326.2</v>
      </c>
      <c r="F973" s="176">
        <v>1.8574999999999999</v>
      </c>
      <c r="G973" s="176">
        <v>2.3652000000000002</v>
      </c>
      <c r="H973" s="176">
        <v>2.7332999999999998</v>
      </c>
      <c r="I973" s="176">
        <v>2.4087999999999998</v>
      </c>
      <c r="J973" s="176">
        <v>2.7850999999999999</v>
      </c>
      <c r="K973" s="176">
        <v>3.0949</v>
      </c>
      <c r="L973" s="176">
        <v>3.3656000000000001</v>
      </c>
      <c r="M973" s="176">
        <v>4.0713999999999997</v>
      </c>
      <c r="N973" s="176">
        <v>4.4070999999999998</v>
      </c>
      <c r="O973" s="176">
        <v>6.1940999999999997</v>
      </c>
      <c r="P973" s="176">
        <v>6.5984999999999996</v>
      </c>
      <c r="Q973" s="176">
        <v>7.3326000000000002</v>
      </c>
      <c r="R973" s="176">
        <v>5.6113</v>
      </c>
      <c r="S973" s="118"/>
    </row>
    <row r="974" spans="1:19" x14ac:dyDescent="0.3">
      <c r="A974" s="172" t="s">
        <v>376</v>
      </c>
      <c r="B974" s="172" t="s">
        <v>118</v>
      </c>
      <c r="C974" s="172">
        <v>119568</v>
      </c>
      <c r="D974" s="175">
        <v>44174</v>
      </c>
      <c r="E974" s="176">
        <v>328.29259999999999</v>
      </c>
      <c r="F974" s="176">
        <v>1.9569000000000001</v>
      </c>
      <c r="G974" s="176">
        <v>2.4649999999999999</v>
      </c>
      <c r="H974" s="176">
        <v>2.8334999999999999</v>
      </c>
      <c r="I974" s="176">
        <v>2.5087999999999999</v>
      </c>
      <c r="J974" s="176">
        <v>2.8853</v>
      </c>
      <c r="K974" s="176">
        <v>3.1956000000000002</v>
      </c>
      <c r="L974" s="176">
        <v>3.4733000000000001</v>
      </c>
      <c r="M974" s="176">
        <v>4.1749000000000001</v>
      </c>
      <c r="N974" s="176">
        <v>4.5107999999999997</v>
      </c>
      <c r="O974" s="176">
        <v>6.2919</v>
      </c>
      <c r="P974" s="176">
        <v>6.6920000000000002</v>
      </c>
      <c r="Q974" s="176">
        <v>7.5613000000000001</v>
      </c>
      <c r="R974" s="176">
        <v>5.7111999999999998</v>
      </c>
      <c r="S974" s="120"/>
    </row>
    <row r="975" spans="1:19" x14ac:dyDescent="0.3">
      <c r="A975" s="172" t="s">
        <v>376</v>
      </c>
      <c r="B975" s="172" t="s">
        <v>411</v>
      </c>
      <c r="C975" s="172">
        <v>100043</v>
      </c>
      <c r="D975" s="175">
        <v>44174</v>
      </c>
      <c r="E975" s="176">
        <v>543.2251</v>
      </c>
      <c r="F975" s="176">
        <v>1.8546</v>
      </c>
      <c r="G975" s="176">
        <v>2.3656000000000001</v>
      </c>
      <c r="H975" s="176">
        <v>2.7332000000000001</v>
      </c>
      <c r="I975" s="176">
        <v>2.4085999999999999</v>
      </c>
      <c r="J975" s="176">
        <v>2.7852000000000001</v>
      </c>
      <c r="K975" s="176">
        <v>3.0949</v>
      </c>
      <c r="L975" s="176">
        <v>3.3656999999999999</v>
      </c>
      <c r="M975" s="176">
        <v>4.0712999999999999</v>
      </c>
      <c r="N975" s="176">
        <v>4.407</v>
      </c>
      <c r="O975" s="176">
        <v>6.1943999999999999</v>
      </c>
      <c r="P975" s="176">
        <v>6.5987</v>
      </c>
      <c r="Q975" s="176">
        <v>7.0426000000000002</v>
      </c>
      <c r="R975" s="176">
        <v>5.6115000000000004</v>
      </c>
      <c r="S975" s="118" t="s">
        <v>1876</v>
      </c>
    </row>
    <row r="976" spans="1:19" x14ac:dyDescent="0.3">
      <c r="A976" s="172" t="s">
        <v>376</v>
      </c>
      <c r="B976" s="172" t="s">
        <v>412</v>
      </c>
      <c r="C976" s="172">
        <v>100042</v>
      </c>
      <c r="D976" s="175">
        <v>44174</v>
      </c>
      <c r="E976" s="176">
        <v>529.35249999999996</v>
      </c>
      <c r="F976" s="176">
        <v>1.8549</v>
      </c>
      <c r="G976" s="176">
        <v>2.3654999999999999</v>
      </c>
      <c r="H976" s="176">
        <v>2.7339000000000002</v>
      </c>
      <c r="I976" s="176">
        <v>2.4087000000000001</v>
      </c>
      <c r="J976" s="176">
        <v>2.7850999999999999</v>
      </c>
      <c r="K976" s="176">
        <v>3.0949</v>
      </c>
      <c r="L976" s="176">
        <v>3.3656000000000001</v>
      </c>
      <c r="M976" s="176">
        <v>4.0712999999999999</v>
      </c>
      <c r="N976" s="176">
        <v>4.407</v>
      </c>
      <c r="O976" s="176">
        <v>6.1943999999999999</v>
      </c>
      <c r="P976" s="176">
        <v>6.5987</v>
      </c>
      <c r="Q976" s="176">
        <v>7.3494000000000002</v>
      </c>
      <c r="R976" s="176">
        <v>5.6115000000000004</v>
      </c>
      <c r="S976" s="118" t="s">
        <v>1876</v>
      </c>
    </row>
    <row r="977" spans="1:19" x14ac:dyDescent="0.3">
      <c r="A977" s="172" t="s">
        <v>376</v>
      </c>
      <c r="B977" s="172" t="s">
        <v>119</v>
      </c>
      <c r="C977" s="172">
        <v>120389</v>
      </c>
      <c r="D977" s="175">
        <v>44174</v>
      </c>
      <c r="E977" s="176">
        <v>2262.5812000000001</v>
      </c>
      <c r="F977" s="176">
        <v>2.4054000000000002</v>
      </c>
      <c r="G977" s="176">
        <v>2.5596000000000001</v>
      </c>
      <c r="H977" s="176">
        <v>2.8620000000000001</v>
      </c>
      <c r="I977" s="176">
        <v>2.4771000000000001</v>
      </c>
      <c r="J977" s="176">
        <v>2.9264999999999999</v>
      </c>
      <c r="K977" s="176">
        <v>3.2221000000000002</v>
      </c>
      <c r="L977" s="176">
        <v>3.3622999999999998</v>
      </c>
      <c r="M977" s="176">
        <v>4.0968</v>
      </c>
      <c r="N977" s="176">
        <v>4.4607000000000001</v>
      </c>
      <c r="O977" s="176">
        <v>6.2422000000000004</v>
      </c>
      <c r="P977" s="176">
        <v>6.6566999999999998</v>
      </c>
      <c r="Q977" s="176">
        <v>7.5075000000000003</v>
      </c>
      <c r="R977" s="176">
        <v>5.6394000000000002</v>
      </c>
      <c r="S977" s="118" t="s">
        <v>1876</v>
      </c>
    </row>
    <row r="978" spans="1:19" x14ac:dyDescent="0.3">
      <c r="A978" s="172" t="s">
        <v>376</v>
      </c>
      <c r="B978" s="172" t="s">
        <v>228</v>
      </c>
      <c r="C978" s="172">
        <v>112210</v>
      </c>
      <c r="D978" s="175">
        <v>44174</v>
      </c>
      <c r="E978" s="176">
        <v>2251.1221</v>
      </c>
      <c r="F978" s="176">
        <v>2.3334000000000001</v>
      </c>
      <c r="G978" s="176">
        <v>2.4887999999999999</v>
      </c>
      <c r="H978" s="176">
        <v>2.7917000000000001</v>
      </c>
      <c r="I978" s="176">
        <v>2.4068999999999998</v>
      </c>
      <c r="J978" s="176">
        <v>2.855</v>
      </c>
      <c r="K978" s="176">
        <v>3.1496</v>
      </c>
      <c r="L978" s="176">
        <v>3.2892999999999999</v>
      </c>
      <c r="M978" s="176">
        <v>4.0286</v>
      </c>
      <c r="N978" s="176">
        <v>4.3947000000000003</v>
      </c>
      <c r="O978" s="176">
        <v>6.1814999999999998</v>
      </c>
      <c r="P978" s="176">
        <v>6.5880999999999998</v>
      </c>
      <c r="Q978" s="176">
        <v>7.5309999999999997</v>
      </c>
      <c r="R978" s="176">
        <v>5.5781999999999998</v>
      </c>
      <c r="S978" s="118" t="s">
        <v>1876</v>
      </c>
    </row>
    <row r="979" spans="1:19" x14ac:dyDescent="0.3">
      <c r="A979" s="172" t="s">
        <v>376</v>
      </c>
      <c r="B979" s="172" t="s">
        <v>413</v>
      </c>
      <c r="C979" s="172">
        <v>112713</v>
      </c>
      <c r="D979" s="175">
        <v>44174</v>
      </c>
      <c r="E979" s="176">
        <v>2108.8173000000002</v>
      </c>
      <c r="F979" s="176">
        <v>1.8348</v>
      </c>
      <c r="G979" s="176">
        <v>1.9914000000000001</v>
      </c>
      <c r="H979" s="176">
        <v>2.2926000000000002</v>
      </c>
      <c r="I979" s="176">
        <v>1.9075</v>
      </c>
      <c r="J979" s="176">
        <v>2.3542000000000001</v>
      </c>
      <c r="K979" s="176">
        <v>2.6459000000000001</v>
      </c>
      <c r="L979" s="176">
        <v>2.7816999999999998</v>
      </c>
      <c r="M979" s="176">
        <v>3.7366999999999999</v>
      </c>
      <c r="N979" s="176">
        <v>3.9239999999999999</v>
      </c>
      <c r="O979" s="176">
        <v>5.6458000000000004</v>
      </c>
      <c r="P979" s="176">
        <v>6.0372000000000003</v>
      </c>
      <c r="Q979" s="176">
        <v>7.1641000000000004</v>
      </c>
      <c r="R979" s="176">
        <v>5.0834999999999999</v>
      </c>
      <c r="S979" s="118" t="s">
        <v>1876</v>
      </c>
    </row>
    <row r="980" spans="1:19" x14ac:dyDescent="0.3">
      <c r="A980" s="172" t="s">
        <v>376</v>
      </c>
      <c r="B980" s="172" t="s">
        <v>229</v>
      </c>
      <c r="C980" s="172">
        <v>111704</v>
      </c>
      <c r="D980" s="175">
        <v>44174</v>
      </c>
      <c r="E980" s="176">
        <v>2327.9708999999998</v>
      </c>
      <c r="F980" s="176">
        <v>2.5510999999999999</v>
      </c>
      <c r="G980" s="176">
        <v>2.5358000000000001</v>
      </c>
      <c r="H980" s="176">
        <v>2.8645</v>
      </c>
      <c r="I980" s="176">
        <v>2.5272999999999999</v>
      </c>
      <c r="J980" s="176">
        <v>2.8801999999999999</v>
      </c>
      <c r="K980" s="176">
        <v>3.1429999999999998</v>
      </c>
      <c r="L980" s="176">
        <v>3.1667000000000001</v>
      </c>
      <c r="M980" s="176">
        <v>3.8774000000000002</v>
      </c>
      <c r="N980" s="176">
        <v>4.2458</v>
      </c>
      <c r="O980" s="176">
        <v>6.1307</v>
      </c>
      <c r="P980" s="176">
        <v>6.5787000000000004</v>
      </c>
      <c r="Q980" s="176">
        <v>7.3916000000000004</v>
      </c>
      <c r="R980" s="176">
        <v>5.4919000000000002</v>
      </c>
      <c r="S980" s="118"/>
    </row>
    <row r="981" spans="1:19" x14ac:dyDescent="0.3">
      <c r="A981" s="172" t="s">
        <v>376</v>
      </c>
      <c r="B981" s="172" t="s">
        <v>120</v>
      </c>
      <c r="C981" s="172">
        <v>119415</v>
      </c>
      <c r="D981" s="175">
        <v>44174</v>
      </c>
      <c r="E981" s="176">
        <v>2345.7145</v>
      </c>
      <c r="F981" s="176">
        <v>2.6501000000000001</v>
      </c>
      <c r="G981" s="176">
        <v>2.6360000000000001</v>
      </c>
      <c r="H981" s="176">
        <v>2.9647999999999999</v>
      </c>
      <c r="I981" s="176">
        <v>2.6274000000000002</v>
      </c>
      <c r="J981" s="176">
        <v>2.9803999999999999</v>
      </c>
      <c r="K981" s="176">
        <v>3.2437999999999998</v>
      </c>
      <c r="L981" s="176">
        <v>3.2683</v>
      </c>
      <c r="M981" s="176">
        <v>3.9803999999999999</v>
      </c>
      <c r="N981" s="176">
        <v>4.3499999999999996</v>
      </c>
      <c r="O981" s="176">
        <v>6.2361000000000004</v>
      </c>
      <c r="P981" s="176">
        <v>6.6868999999999996</v>
      </c>
      <c r="Q981" s="176">
        <v>7.5441000000000003</v>
      </c>
      <c r="R981" s="176">
        <v>5.5952000000000002</v>
      </c>
      <c r="S981" s="118"/>
    </row>
    <row r="982" spans="1:19" x14ac:dyDescent="0.3">
      <c r="A982" s="172" t="s">
        <v>376</v>
      </c>
      <c r="B982" s="172" t="s">
        <v>414</v>
      </c>
      <c r="C982" s="172">
        <v>101408</v>
      </c>
      <c r="D982" s="175">
        <v>44174</v>
      </c>
      <c r="E982" s="176">
        <v>3425.5997000000002</v>
      </c>
      <c r="F982" s="176">
        <v>2.5510000000000002</v>
      </c>
      <c r="G982" s="176">
        <v>2.5360999999999998</v>
      </c>
      <c r="H982" s="176">
        <v>2.8649</v>
      </c>
      <c r="I982" s="176">
        <v>2.5274999999999999</v>
      </c>
      <c r="J982" s="176">
        <v>2.8801999999999999</v>
      </c>
      <c r="K982" s="176">
        <v>3.1429999999999998</v>
      </c>
      <c r="L982" s="176">
        <v>3.1667000000000001</v>
      </c>
      <c r="M982" s="176">
        <v>3.8774999999999999</v>
      </c>
      <c r="N982" s="176">
        <v>4.2458</v>
      </c>
      <c r="O982" s="176">
        <v>6.1307</v>
      </c>
      <c r="P982" s="176">
        <v>6.3907999999999996</v>
      </c>
      <c r="Q982" s="176">
        <v>6.7634999999999996</v>
      </c>
      <c r="R982" s="176">
        <v>5.4919000000000002</v>
      </c>
      <c r="S982" s="118"/>
    </row>
    <row r="983" spans="1:19" x14ac:dyDescent="0.3">
      <c r="A983" s="172" t="s">
        <v>376</v>
      </c>
      <c r="B983" s="172" t="s">
        <v>230</v>
      </c>
      <c r="C983" s="172">
        <v>130472</v>
      </c>
      <c r="D983" s="175">
        <v>44174</v>
      </c>
      <c r="E983" s="176">
        <v>3110.3180000000002</v>
      </c>
      <c r="F983" s="176">
        <v>2.4245999999999999</v>
      </c>
      <c r="G983" s="176">
        <v>2.7122000000000002</v>
      </c>
      <c r="H983" s="176">
        <v>2.8239999999999998</v>
      </c>
      <c r="I983" s="176">
        <v>2.6972</v>
      </c>
      <c r="J983" s="176">
        <v>2.8824999999999998</v>
      </c>
      <c r="K983" s="176">
        <v>3.1629</v>
      </c>
      <c r="L983" s="176">
        <v>3.1916000000000002</v>
      </c>
      <c r="M983" s="176">
        <v>3.8464999999999998</v>
      </c>
      <c r="N983" s="176">
        <v>4.2507000000000001</v>
      </c>
      <c r="O983" s="176">
        <v>6.1147999999999998</v>
      </c>
      <c r="P983" s="176">
        <v>6.5159000000000002</v>
      </c>
      <c r="Q983" s="176">
        <v>7.2190000000000003</v>
      </c>
      <c r="R983" s="176">
        <v>5.5159000000000002</v>
      </c>
      <c r="S983" s="118" t="s">
        <v>1876</v>
      </c>
    </row>
    <row r="984" spans="1:19" x14ac:dyDescent="0.3">
      <c r="A984" s="172" t="s">
        <v>376</v>
      </c>
      <c r="B984" s="172" t="s">
        <v>121</v>
      </c>
      <c r="C984" s="172">
        <v>130479</v>
      </c>
      <c r="D984" s="175">
        <v>44174</v>
      </c>
      <c r="E984" s="176">
        <v>3134.6698999999999</v>
      </c>
      <c r="F984" s="176">
        <v>2.5246</v>
      </c>
      <c r="G984" s="176">
        <v>2.8123</v>
      </c>
      <c r="H984" s="176">
        <v>2.9241000000000001</v>
      </c>
      <c r="I984" s="176">
        <v>2.7974999999999999</v>
      </c>
      <c r="J984" s="176">
        <v>2.9830000000000001</v>
      </c>
      <c r="K984" s="176">
        <v>3.2637</v>
      </c>
      <c r="L984" s="176">
        <v>3.2934999999999999</v>
      </c>
      <c r="M984" s="176">
        <v>3.9498000000000002</v>
      </c>
      <c r="N984" s="176">
        <v>4.3586</v>
      </c>
      <c r="O984" s="176">
        <v>6.2447999999999997</v>
      </c>
      <c r="P984" s="176">
        <v>6.6230000000000002</v>
      </c>
      <c r="Q984" s="176">
        <v>7.4794</v>
      </c>
      <c r="R984" s="176">
        <v>5.6369999999999996</v>
      </c>
      <c r="S984" s="118" t="s">
        <v>1876</v>
      </c>
    </row>
    <row r="985" spans="1:19" x14ac:dyDescent="0.3">
      <c r="A985" s="172" t="s">
        <v>376</v>
      </c>
      <c r="B985" s="172" t="s">
        <v>415</v>
      </c>
      <c r="C985" s="172">
        <v>130459</v>
      </c>
      <c r="D985" s="175">
        <v>44174</v>
      </c>
      <c r="E985" s="176">
        <v>2940.2031999999999</v>
      </c>
      <c r="F985" s="176">
        <v>2.3885999999999998</v>
      </c>
      <c r="G985" s="176">
        <v>2.6766999999999999</v>
      </c>
      <c r="H985" s="176">
        <v>2.7886000000000002</v>
      </c>
      <c r="I985" s="176">
        <v>2.6619000000000002</v>
      </c>
      <c r="J985" s="176">
        <v>2.8471000000000002</v>
      </c>
      <c r="K985" s="176">
        <v>3.1269999999999998</v>
      </c>
      <c r="L985" s="176">
        <v>3.1555</v>
      </c>
      <c r="M985" s="176">
        <v>3.8102</v>
      </c>
      <c r="N985" s="176">
        <v>4.2172000000000001</v>
      </c>
      <c r="O985" s="176">
        <v>6.0686</v>
      </c>
      <c r="P985" s="176">
        <v>6.4668999999999999</v>
      </c>
      <c r="Q985" s="176">
        <v>6.8491999999999997</v>
      </c>
      <c r="R985" s="176">
        <v>5.4839000000000002</v>
      </c>
      <c r="S985" s="118" t="s">
        <v>1876</v>
      </c>
    </row>
    <row r="986" spans="1:19" x14ac:dyDescent="0.3">
      <c r="A986" s="172" t="s">
        <v>376</v>
      </c>
      <c r="B986" s="172" t="s">
        <v>122</v>
      </c>
      <c r="C986" s="172">
        <v>119369</v>
      </c>
      <c r="D986" s="175">
        <v>44174</v>
      </c>
      <c r="E986" s="176">
        <v>2344.1718999999998</v>
      </c>
      <c r="F986" s="176">
        <v>2.9929000000000001</v>
      </c>
      <c r="G986" s="176">
        <v>2.1646999999999998</v>
      </c>
      <c r="H986" s="176">
        <v>2.6827999999999999</v>
      </c>
      <c r="I986" s="176">
        <v>2.5308999999999999</v>
      </c>
      <c r="J986" s="176">
        <v>2.9325999999999999</v>
      </c>
      <c r="K986" s="176">
        <v>3.1705000000000001</v>
      </c>
      <c r="L986" s="176">
        <v>3.2723</v>
      </c>
      <c r="M986" s="176">
        <v>3.9998</v>
      </c>
      <c r="N986" s="176">
        <v>4.2971000000000004</v>
      </c>
      <c r="O986" s="176">
        <v>6.1376999999999997</v>
      </c>
      <c r="P986" s="176">
        <v>6.5937000000000001</v>
      </c>
      <c r="Q986" s="176">
        <v>7.4744999999999999</v>
      </c>
      <c r="R986" s="176">
        <v>5.4737</v>
      </c>
      <c r="S986" s="118" t="s">
        <v>1876</v>
      </c>
    </row>
    <row r="987" spans="1:19" x14ac:dyDescent="0.3">
      <c r="A987" s="172" t="s">
        <v>376</v>
      </c>
      <c r="B987" s="172" t="s">
        <v>231</v>
      </c>
      <c r="C987" s="172">
        <v>109254</v>
      </c>
      <c r="D987" s="175">
        <v>44174</v>
      </c>
      <c r="E987" s="176">
        <v>2326.6880999999998</v>
      </c>
      <c r="F987" s="176">
        <v>2.9087000000000001</v>
      </c>
      <c r="G987" s="176">
        <v>2.0815999999999999</v>
      </c>
      <c r="H987" s="176">
        <v>2.5996000000000001</v>
      </c>
      <c r="I987" s="176">
        <v>2.4476</v>
      </c>
      <c r="J987" s="176">
        <v>2.8490000000000002</v>
      </c>
      <c r="K987" s="176">
        <v>3.0867</v>
      </c>
      <c r="L987" s="176">
        <v>3.1882000000000001</v>
      </c>
      <c r="M987" s="176">
        <v>3.9144000000000001</v>
      </c>
      <c r="N987" s="176">
        <v>4.2107000000000001</v>
      </c>
      <c r="O987" s="176">
        <v>6.0464000000000002</v>
      </c>
      <c r="P987" s="176">
        <v>6.4968000000000004</v>
      </c>
      <c r="Q987" s="176">
        <v>7.0425000000000004</v>
      </c>
      <c r="R987" s="176">
        <v>5.3863000000000003</v>
      </c>
      <c r="S987" s="118" t="s">
        <v>1876</v>
      </c>
    </row>
    <row r="988" spans="1:19" x14ac:dyDescent="0.3">
      <c r="A988" s="172" t="s">
        <v>376</v>
      </c>
      <c r="B988" s="172" t="s">
        <v>123</v>
      </c>
      <c r="C988" s="172">
        <v>118305</v>
      </c>
      <c r="D988" s="175">
        <v>44174</v>
      </c>
      <c r="E988" s="176">
        <v>2443.5311999999999</v>
      </c>
      <c r="F988" s="176">
        <v>2.7681</v>
      </c>
      <c r="G988" s="176">
        <v>2.6200999999999999</v>
      </c>
      <c r="H988" s="176">
        <v>2.7757999999999998</v>
      </c>
      <c r="I988" s="176">
        <v>2.5413999999999999</v>
      </c>
      <c r="J988" s="176">
        <v>2.8877999999999999</v>
      </c>
      <c r="K988" s="176">
        <v>3.1042000000000001</v>
      </c>
      <c r="L988" s="176">
        <v>3.1208999999999998</v>
      </c>
      <c r="M988" s="176">
        <v>3.3420000000000001</v>
      </c>
      <c r="N988" s="176">
        <v>3.8105000000000002</v>
      </c>
      <c r="O988" s="176">
        <v>5.8856000000000002</v>
      </c>
      <c r="P988" s="176">
        <v>6.3574000000000002</v>
      </c>
      <c r="Q988" s="176">
        <v>7.2923999999999998</v>
      </c>
      <c r="R988" s="176">
        <v>5.1601999999999997</v>
      </c>
      <c r="S988" s="118" t="s">
        <v>1876</v>
      </c>
    </row>
    <row r="989" spans="1:19" x14ac:dyDescent="0.3">
      <c r="A989" s="172" t="s">
        <v>376</v>
      </c>
      <c r="B989" s="172" t="s">
        <v>232</v>
      </c>
      <c r="C989" s="172">
        <v>109353</v>
      </c>
      <c r="D989" s="175">
        <v>44174</v>
      </c>
      <c r="E989" s="176">
        <v>2436.1981999999998</v>
      </c>
      <c r="F989" s="176">
        <v>2.7509999999999999</v>
      </c>
      <c r="G989" s="176">
        <v>2.5935000000000001</v>
      </c>
      <c r="H989" s="176">
        <v>2.7448999999999999</v>
      </c>
      <c r="I989" s="176">
        <v>2.5148999999999999</v>
      </c>
      <c r="J989" s="176">
        <v>2.8643999999999998</v>
      </c>
      <c r="K989" s="176">
        <v>3.0828000000000002</v>
      </c>
      <c r="L989" s="176">
        <v>3.0983000000000001</v>
      </c>
      <c r="M989" s="176">
        <v>3.3220000000000001</v>
      </c>
      <c r="N989" s="176">
        <v>3.79</v>
      </c>
      <c r="O989" s="176">
        <v>5.8510999999999997</v>
      </c>
      <c r="P989" s="176">
        <v>6.3240999999999996</v>
      </c>
      <c r="Q989" s="176">
        <v>7.4006999999999996</v>
      </c>
      <c r="R989" s="176">
        <v>5.1364999999999998</v>
      </c>
      <c r="S989" s="118" t="s">
        <v>1876</v>
      </c>
    </row>
    <row r="990" spans="1:19" x14ac:dyDescent="0.3">
      <c r="A990" s="172" t="s">
        <v>376</v>
      </c>
      <c r="B990" s="172" t="s">
        <v>1030</v>
      </c>
      <c r="C990" s="172">
        <v>142589</v>
      </c>
      <c r="D990" s="175">
        <v>44174</v>
      </c>
      <c r="E990" s="176">
        <v>1102.4505852884699</v>
      </c>
      <c r="F990" s="176">
        <v>2.6065</v>
      </c>
      <c r="G990" s="176">
        <v>2.5047000000000001</v>
      </c>
      <c r="H990" s="176">
        <v>2.4386999999999999</v>
      </c>
      <c r="I990" s="176">
        <v>2.6453000000000002</v>
      </c>
      <c r="J990" s="176">
        <v>2.3714</v>
      </c>
      <c r="K990" s="176">
        <v>2.5158999999999998</v>
      </c>
      <c r="L990" s="176">
        <v>2.4569999999999999</v>
      </c>
      <c r="M990" s="176">
        <v>2.7050000000000001</v>
      </c>
      <c r="N990" s="176">
        <v>2.8180000000000001</v>
      </c>
      <c r="O990" s="176"/>
      <c r="P990" s="176"/>
      <c r="Q990" s="176">
        <v>3.6204999999999998</v>
      </c>
      <c r="R990" s="176">
        <v>3.3151000000000002</v>
      </c>
      <c r="S990" s="118" t="s">
        <v>1876</v>
      </c>
    </row>
    <row r="991" spans="1:19" x14ac:dyDescent="0.3">
      <c r="A991" s="172" t="s">
        <v>376</v>
      </c>
      <c r="B991" s="172" t="s">
        <v>124</v>
      </c>
      <c r="C991" s="172">
        <v>119125</v>
      </c>
      <c r="D991" s="175">
        <v>44174</v>
      </c>
      <c r="E991" s="176">
        <v>2912.5018</v>
      </c>
      <c r="F991" s="176">
        <v>2.5956000000000001</v>
      </c>
      <c r="G991" s="176">
        <v>2.7229999999999999</v>
      </c>
      <c r="H991" s="176">
        <v>2.8824000000000001</v>
      </c>
      <c r="I991" s="176">
        <v>2.6817000000000002</v>
      </c>
      <c r="J991" s="176">
        <v>2.8999000000000001</v>
      </c>
      <c r="K991" s="176">
        <v>3.1789999999999998</v>
      </c>
      <c r="L991" s="176">
        <v>3.2783000000000002</v>
      </c>
      <c r="M991" s="176">
        <v>4.0053999999999998</v>
      </c>
      <c r="N991" s="176">
        <v>4.3613999999999997</v>
      </c>
      <c r="O991" s="176">
        <v>6.1775000000000002</v>
      </c>
      <c r="P991" s="176">
        <v>6.6074999999999999</v>
      </c>
      <c r="Q991" s="176">
        <v>7.4661</v>
      </c>
      <c r="R991" s="176">
        <v>5.5439999999999996</v>
      </c>
      <c r="S991" s="118" t="s">
        <v>1876</v>
      </c>
    </row>
    <row r="992" spans="1:19" x14ac:dyDescent="0.3">
      <c r="A992" s="172" t="s">
        <v>376</v>
      </c>
      <c r="B992" s="172" t="s">
        <v>233</v>
      </c>
      <c r="C992" s="172">
        <v>103347</v>
      </c>
      <c r="D992" s="175">
        <v>44174</v>
      </c>
      <c r="E992" s="176">
        <v>2891.9949000000001</v>
      </c>
      <c r="F992" s="176">
        <v>2.5154999999999998</v>
      </c>
      <c r="G992" s="176">
        <v>2.6429999999999998</v>
      </c>
      <c r="H992" s="176">
        <v>2.8025000000000002</v>
      </c>
      <c r="I992" s="176">
        <v>2.6017000000000001</v>
      </c>
      <c r="J992" s="176">
        <v>2.8197000000000001</v>
      </c>
      <c r="K992" s="176">
        <v>3.1076999999999999</v>
      </c>
      <c r="L992" s="176">
        <v>3.2058</v>
      </c>
      <c r="M992" s="176">
        <v>3.9276</v>
      </c>
      <c r="N992" s="176">
        <v>4.2763</v>
      </c>
      <c r="O992" s="176">
        <v>6.0784000000000002</v>
      </c>
      <c r="P992" s="176">
        <v>6.4997999999999996</v>
      </c>
      <c r="Q992" s="176">
        <v>7.3071999999999999</v>
      </c>
      <c r="R992" s="176">
        <v>5.4489999999999998</v>
      </c>
      <c r="S992" s="118" t="s">
        <v>1876</v>
      </c>
    </row>
    <row r="993" spans="1:19" x14ac:dyDescent="0.3">
      <c r="A993" s="172" t="s">
        <v>376</v>
      </c>
      <c r="B993" s="172" t="s">
        <v>125</v>
      </c>
      <c r="C993" s="172">
        <v>140196</v>
      </c>
      <c r="D993" s="175">
        <v>44174</v>
      </c>
      <c r="E993" s="176">
        <v>2626.36</v>
      </c>
      <c r="F993" s="176">
        <v>1.7623</v>
      </c>
      <c r="G993" s="176">
        <v>2.7871000000000001</v>
      </c>
      <c r="H993" s="176">
        <v>3.1705999999999999</v>
      </c>
      <c r="I993" s="176">
        <v>2.762</v>
      </c>
      <c r="J993" s="176">
        <v>3.0948000000000002</v>
      </c>
      <c r="K993" s="176">
        <v>3.3258999999999999</v>
      </c>
      <c r="L993" s="176">
        <v>3.3277000000000001</v>
      </c>
      <c r="M993" s="176">
        <v>4.1463000000000001</v>
      </c>
      <c r="N993" s="176">
        <v>4.4882</v>
      </c>
      <c r="O993" s="176">
        <v>6.2961999999999998</v>
      </c>
      <c r="P993" s="176">
        <v>6.5068999999999999</v>
      </c>
      <c r="Q993" s="176">
        <v>7.4036</v>
      </c>
      <c r="R993" s="176">
        <v>5.7083000000000004</v>
      </c>
      <c r="S993" s="118" t="s">
        <v>1908</v>
      </c>
    </row>
    <row r="994" spans="1:19" x14ac:dyDescent="0.3">
      <c r="A994" s="172" t="s">
        <v>376</v>
      </c>
      <c r="B994" s="172" t="s">
        <v>234</v>
      </c>
      <c r="C994" s="172">
        <v>140182</v>
      </c>
      <c r="D994" s="175">
        <v>44174</v>
      </c>
      <c r="E994" s="176">
        <v>2598.4598000000001</v>
      </c>
      <c r="F994" s="176">
        <v>1.5115000000000001</v>
      </c>
      <c r="G994" s="176">
        <v>2.5373999999999999</v>
      </c>
      <c r="H994" s="176">
        <v>2.9203999999999999</v>
      </c>
      <c r="I994" s="176">
        <v>2.5116999999999998</v>
      </c>
      <c r="J994" s="176">
        <v>2.8441999999999998</v>
      </c>
      <c r="K994" s="176">
        <v>3.0739000000000001</v>
      </c>
      <c r="L994" s="176">
        <v>3.0737000000000001</v>
      </c>
      <c r="M994" s="176">
        <v>3.8852000000000002</v>
      </c>
      <c r="N994" s="176">
        <v>4.2210999999999999</v>
      </c>
      <c r="O994" s="176">
        <v>6.1031000000000004</v>
      </c>
      <c r="P994" s="176">
        <v>6.3517999999999999</v>
      </c>
      <c r="Q994" s="176">
        <v>7.4085999999999999</v>
      </c>
      <c r="R994" s="176">
        <v>5.4805000000000001</v>
      </c>
      <c r="S994" s="118" t="s">
        <v>1876</v>
      </c>
    </row>
    <row r="995" spans="1:19" x14ac:dyDescent="0.3">
      <c r="A995" s="172" t="s">
        <v>376</v>
      </c>
      <c r="B995" s="172" t="s">
        <v>416</v>
      </c>
      <c r="C995" s="172">
        <v>140176</v>
      </c>
      <c r="D995" s="175">
        <v>44174</v>
      </c>
      <c r="E995" s="176">
        <v>2363.1098999999999</v>
      </c>
      <c r="F995" s="176">
        <v>1.5137</v>
      </c>
      <c r="G995" s="176">
        <v>2.5377999999999998</v>
      </c>
      <c r="H995" s="176">
        <v>2.9203999999999999</v>
      </c>
      <c r="I995" s="176">
        <v>2.5116999999999998</v>
      </c>
      <c r="J995" s="176">
        <v>2.8441000000000001</v>
      </c>
      <c r="K995" s="176">
        <v>3.0741000000000001</v>
      </c>
      <c r="L995" s="176">
        <v>3.0739000000000001</v>
      </c>
      <c r="M995" s="176">
        <v>3.8841999999999999</v>
      </c>
      <c r="N995" s="176">
        <v>4.2205000000000004</v>
      </c>
      <c r="O995" s="176">
        <v>6.1013999999999999</v>
      </c>
      <c r="P995" s="176">
        <v>6.3304</v>
      </c>
      <c r="Q995" s="176">
        <v>6.7175000000000002</v>
      </c>
      <c r="R995" s="176">
        <v>5.4802</v>
      </c>
      <c r="S995" s="118" t="s">
        <v>1876</v>
      </c>
    </row>
    <row r="996" spans="1:19" x14ac:dyDescent="0.3">
      <c r="A996" s="172" t="s">
        <v>376</v>
      </c>
      <c r="B996" s="172" t="s">
        <v>126</v>
      </c>
      <c r="C996" s="172">
        <v>119164</v>
      </c>
      <c r="D996" s="175">
        <v>44174</v>
      </c>
      <c r="E996" s="176">
        <v>2227.4666999999999</v>
      </c>
      <c r="F996" s="176">
        <v>3.5331999999999999</v>
      </c>
      <c r="G996" s="176">
        <v>3.1600999999999999</v>
      </c>
      <c r="H996" s="176">
        <v>2.8677999999999999</v>
      </c>
      <c r="I996" s="176">
        <v>2.7490999999999999</v>
      </c>
      <c r="J996" s="176">
        <v>2.6907000000000001</v>
      </c>
      <c r="K996" s="176">
        <v>2.9127000000000001</v>
      </c>
      <c r="L996" s="176">
        <v>3.0158999999999998</v>
      </c>
      <c r="M996" s="176">
        <v>3.4171</v>
      </c>
      <c r="N996" s="176">
        <v>3.8121999999999998</v>
      </c>
      <c r="O996" s="176">
        <v>5.9161999999999999</v>
      </c>
      <c r="P996" s="176">
        <v>6.5157999999999996</v>
      </c>
      <c r="Q996" s="176">
        <v>7.4736000000000002</v>
      </c>
      <c r="R996" s="176">
        <v>5.1471</v>
      </c>
      <c r="S996" s="118"/>
    </row>
    <row r="997" spans="1:19" x14ac:dyDescent="0.3">
      <c r="A997" s="172" t="s">
        <v>376</v>
      </c>
      <c r="B997" s="172" t="s">
        <v>235</v>
      </c>
      <c r="C997" s="172">
        <v>112636</v>
      </c>
      <c r="D997" s="175">
        <v>44174</v>
      </c>
      <c r="E997" s="176">
        <v>2212.4535000000001</v>
      </c>
      <c r="F997" s="176">
        <v>3.4830000000000001</v>
      </c>
      <c r="G997" s="176">
        <v>3.1105999999999998</v>
      </c>
      <c r="H997" s="176">
        <v>2.8180999999999998</v>
      </c>
      <c r="I997" s="176">
        <v>2.6991999999999998</v>
      </c>
      <c r="J997" s="176">
        <v>2.6408</v>
      </c>
      <c r="K997" s="176">
        <v>2.8622999999999998</v>
      </c>
      <c r="L997" s="176">
        <v>2.9653999999999998</v>
      </c>
      <c r="M997" s="176">
        <v>3.3658999999999999</v>
      </c>
      <c r="N997" s="176">
        <v>3.7603</v>
      </c>
      <c r="O997" s="176">
        <v>5.8232999999999997</v>
      </c>
      <c r="P997" s="176">
        <v>6.4146999999999998</v>
      </c>
      <c r="Q997" s="176">
        <v>7.6218000000000004</v>
      </c>
      <c r="R997" s="176">
        <v>5.0666000000000002</v>
      </c>
      <c r="S997" s="118"/>
    </row>
    <row r="998" spans="1:19" x14ac:dyDescent="0.3">
      <c r="A998" s="172" t="s">
        <v>376</v>
      </c>
      <c r="B998" s="172" t="s">
        <v>417</v>
      </c>
      <c r="C998" s="172">
        <v>102441</v>
      </c>
      <c r="D998" s="175"/>
      <c r="E998" s="176"/>
      <c r="F998" s="176"/>
      <c r="G998" s="176"/>
      <c r="H998" s="176"/>
      <c r="I998" s="176"/>
      <c r="J998" s="176"/>
      <c r="K998" s="176"/>
      <c r="L998" s="176"/>
      <c r="M998" s="176"/>
      <c r="N998" s="176"/>
      <c r="O998" s="176"/>
      <c r="P998" s="176"/>
      <c r="Q998" s="176"/>
      <c r="R998" s="176"/>
      <c r="S998" s="118"/>
    </row>
    <row r="999" spans="1:19" x14ac:dyDescent="0.3">
      <c r="A999" s="172" t="s">
        <v>376</v>
      </c>
      <c r="B999" s="172" t="s">
        <v>418</v>
      </c>
      <c r="C999" s="172">
        <v>100538</v>
      </c>
      <c r="D999" s="175">
        <v>44174</v>
      </c>
      <c r="E999" s="176">
        <v>4723.3158000000003</v>
      </c>
      <c r="F999" s="176">
        <v>1.7990999999999999</v>
      </c>
      <c r="G999" s="176">
        <v>2.0354999999999999</v>
      </c>
      <c r="H999" s="176">
        <v>2.1225000000000001</v>
      </c>
      <c r="I999" s="176">
        <v>1.96</v>
      </c>
      <c r="J999" s="176">
        <v>2.1861999999999999</v>
      </c>
      <c r="K999" s="176">
        <v>2.4310999999999998</v>
      </c>
      <c r="L999" s="176">
        <v>2.5015000000000001</v>
      </c>
      <c r="M999" s="176">
        <v>3.3908999999999998</v>
      </c>
      <c r="N999" s="176">
        <v>3.7669000000000001</v>
      </c>
      <c r="O999" s="176">
        <v>5.5659999999999998</v>
      </c>
      <c r="P999" s="176">
        <v>5.9428999999999998</v>
      </c>
      <c r="Q999" s="176">
        <v>7.1012000000000004</v>
      </c>
      <c r="R999" s="176">
        <v>5.0179999999999998</v>
      </c>
      <c r="S999" s="118" t="s">
        <v>1876</v>
      </c>
    </row>
    <row r="1000" spans="1:19" x14ac:dyDescent="0.3">
      <c r="A1000" s="172" t="s">
        <v>376</v>
      </c>
      <c r="B1000" s="172" t="s">
        <v>419</v>
      </c>
      <c r="C1000" s="172">
        <v>100546</v>
      </c>
      <c r="D1000" s="175">
        <v>44174</v>
      </c>
      <c r="E1000" s="176">
        <v>3046.8768</v>
      </c>
      <c r="F1000" s="176">
        <v>2.4714999999999998</v>
      </c>
      <c r="G1000" s="176">
        <v>2.7075999999999998</v>
      </c>
      <c r="H1000" s="176">
        <v>2.7946</v>
      </c>
      <c r="I1000" s="176">
        <v>2.6324000000000001</v>
      </c>
      <c r="J1000" s="176">
        <v>2.8595999999999999</v>
      </c>
      <c r="K1000" s="176">
        <v>3.1072000000000002</v>
      </c>
      <c r="L1000" s="176">
        <v>3.1818</v>
      </c>
      <c r="M1000" s="176">
        <v>4.0801999999999996</v>
      </c>
      <c r="N1000" s="176">
        <v>4.4682000000000004</v>
      </c>
      <c r="O1000" s="176">
        <v>6.2855999999999996</v>
      </c>
      <c r="P1000" s="176">
        <v>6.6577999999999999</v>
      </c>
      <c r="Q1000" s="176">
        <v>7.5640000000000001</v>
      </c>
      <c r="R1000" s="176">
        <v>5.7324000000000002</v>
      </c>
      <c r="S1000" s="118" t="s">
        <v>1876</v>
      </c>
    </row>
    <row r="1001" spans="1:19" x14ac:dyDescent="0.3">
      <c r="A1001" s="172" t="s">
        <v>376</v>
      </c>
      <c r="B1001" s="172" t="s">
        <v>127</v>
      </c>
      <c r="C1001" s="172">
        <v>118577</v>
      </c>
      <c r="D1001" s="175">
        <v>44174</v>
      </c>
      <c r="E1001" s="176">
        <v>3061.8951000000002</v>
      </c>
      <c r="F1001" s="176">
        <v>2.5512000000000001</v>
      </c>
      <c r="G1001" s="176">
        <v>2.7869000000000002</v>
      </c>
      <c r="H1001" s="176">
        <v>2.8742999999999999</v>
      </c>
      <c r="I1001" s="176">
        <v>2.7122999999999999</v>
      </c>
      <c r="J1001" s="176">
        <v>2.9390999999999998</v>
      </c>
      <c r="K1001" s="176">
        <v>3.1901999999999999</v>
      </c>
      <c r="L1001" s="176">
        <v>3.2677999999999998</v>
      </c>
      <c r="M1001" s="176">
        <v>4.1658999999999997</v>
      </c>
      <c r="N1001" s="176">
        <v>4.5491999999999999</v>
      </c>
      <c r="O1001" s="176">
        <v>6.3554000000000004</v>
      </c>
      <c r="P1001" s="176">
        <v>6.7275</v>
      </c>
      <c r="Q1001" s="176">
        <v>7.6113</v>
      </c>
      <c r="R1001" s="176">
        <v>5.8049999999999997</v>
      </c>
      <c r="S1001" s="118" t="s">
        <v>1876</v>
      </c>
    </row>
    <row r="1002" spans="1:19" x14ac:dyDescent="0.3">
      <c r="A1002" s="172" t="s">
        <v>376</v>
      </c>
      <c r="B1002" s="172" t="s">
        <v>236</v>
      </c>
      <c r="C1002" s="172">
        <v>100868</v>
      </c>
      <c r="D1002" s="175">
        <v>44174</v>
      </c>
      <c r="E1002" s="176">
        <v>3980.7838000000002</v>
      </c>
      <c r="F1002" s="176">
        <v>2.6143000000000001</v>
      </c>
      <c r="G1002" s="176">
        <v>1.9823999999999999</v>
      </c>
      <c r="H1002" s="176">
        <v>2.6137999999999999</v>
      </c>
      <c r="I1002" s="176">
        <v>2.1976</v>
      </c>
      <c r="J1002" s="176">
        <v>2.7313999999999998</v>
      </c>
      <c r="K1002" s="176">
        <v>3.0379</v>
      </c>
      <c r="L1002" s="176">
        <v>3.1833999999999998</v>
      </c>
      <c r="M1002" s="176">
        <v>3.8654000000000002</v>
      </c>
      <c r="N1002" s="176">
        <v>4.2164000000000001</v>
      </c>
      <c r="O1002" s="176">
        <v>6.0057999999999998</v>
      </c>
      <c r="P1002" s="176">
        <v>6.4393000000000002</v>
      </c>
      <c r="Q1002" s="176">
        <v>7.0932000000000004</v>
      </c>
      <c r="R1002" s="176">
        <v>5.4290000000000003</v>
      </c>
      <c r="S1002" s="118" t="s">
        <v>1876</v>
      </c>
    </row>
    <row r="1003" spans="1:19" x14ac:dyDescent="0.3">
      <c r="A1003" s="172" t="s">
        <v>376</v>
      </c>
      <c r="B1003" s="172" t="s">
        <v>128</v>
      </c>
      <c r="C1003" s="172">
        <v>119091</v>
      </c>
      <c r="D1003" s="175">
        <v>44174</v>
      </c>
      <c r="E1003" s="176">
        <v>4007.1428999999998</v>
      </c>
      <c r="F1003" s="176">
        <v>2.7136999999999998</v>
      </c>
      <c r="G1003" s="176">
        <v>2.0817000000000001</v>
      </c>
      <c r="H1003" s="176">
        <v>2.7134999999999998</v>
      </c>
      <c r="I1003" s="176">
        <v>2.2974000000000001</v>
      </c>
      <c r="J1003" s="176">
        <v>2.8315999999999999</v>
      </c>
      <c r="K1003" s="176">
        <v>3.1387999999999998</v>
      </c>
      <c r="L1003" s="176">
        <v>3.2852000000000001</v>
      </c>
      <c r="M1003" s="176">
        <v>3.9689999999999999</v>
      </c>
      <c r="N1003" s="176">
        <v>4.3211000000000004</v>
      </c>
      <c r="O1003" s="176">
        <v>6.1120999999999999</v>
      </c>
      <c r="P1003" s="176">
        <v>6.5439999999999996</v>
      </c>
      <c r="Q1003" s="176">
        <v>7.4433999999999996</v>
      </c>
      <c r="R1003" s="176">
        <v>5.5346000000000002</v>
      </c>
      <c r="S1003" s="118" t="s">
        <v>1876</v>
      </c>
    </row>
    <row r="1004" spans="1:19" x14ac:dyDescent="0.3">
      <c r="A1004" s="172" t="s">
        <v>376</v>
      </c>
      <c r="B1004" s="172" t="s">
        <v>237</v>
      </c>
      <c r="C1004" s="172">
        <v>118902</v>
      </c>
      <c r="D1004" s="175">
        <v>44174</v>
      </c>
      <c r="E1004" s="176">
        <v>2019.1813999999999</v>
      </c>
      <c r="F1004" s="176">
        <v>2.3862999999999999</v>
      </c>
      <c r="G1004" s="176">
        <v>2.3256999999999999</v>
      </c>
      <c r="H1004" s="176">
        <v>2.6467000000000001</v>
      </c>
      <c r="I1004" s="176">
        <v>2.4091</v>
      </c>
      <c r="J1004" s="176">
        <v>2.7132000000000001</v>
      </c>
      <c r="K1004" s="176">
        <v>3.0670000000000002</v>
      </c>
      <c r="L1004" s="176">
        <v>3.2151999999999998</v>
      </c>
      <c r="M1004" s="176">
        <v>3.7151999999999998</v>
      </c>
      <c r="N1004" s="176">
        <v>4.1294000000000004</v>
      </c>
      <c r="O1004" s="176">
        <v>6.0915999999999997</v>
      </c>
      <c r="P1004" s="176">
        <v>6.5110999999999999</v>
      </c>
      <c r="Q1004" s="176">
        <v>4.3414999999999999</v>
      </c>
      <c r="R1004" s="176">
        <v>5.4523000000000001</v>
      </c>
      <c r="S1004" s="118" t="s">
        <v>1876</v>
      </c>
    </row>
    <row r="1005" spans="1:19" x14ac:dyDescent="0.3">
      <c r="A1005" s="172" t="s">
        <v>376</v>
      </c>
      <c r="B1005" s="172" t="s">
        <v>129</v>
      </c>
      <c r="C1005" s="172">
        <v>120038</v>
      </c>
      <c r="D1005" s="175">
        <v>44174</v>
      </c>
      <c r="E1005" s="176">
        <v>2028.856</v>
      </c>
      <c r="F1005" s="176">
        <v>2.4882</v>
      </c>
      <c r="G1005" s="176">
        <v>2.4262000000000001</v>
      </c>
      <c r="H1005" s="176">
        <v>2.7469999999999999</v>
      </c>
      <c r="I1005" s="176">
        <v>2.5093999999999999</v>
      </c>
      <c r="J1005" s="176">
        <v>2.8132000000000001</v>
      </c>
      <c r="K1005" s="176">
        <v>3.1671999999999998</v>
      </c>
      <c r="L1005" s="176">
        <v>3.3159000000000001</v>
      </c>
      <c r="M1005" s="176">
        <v>3.8178999999999998</v>
      </c>
      <c r="N1005" s="176">
        <v>4.2343999999999999</v>
      </c>
      <c r="O1005" s="176">
        <v>6.1757999999999997</v>
      </c>
      <c r="P1005" s="176">
        <v>6.5871000000000004</v>
      </c>
      <c r="Q1005" s="176">
        <v>7.46</v>
      </c>
      <c r="R1005" s="176">
        <v>5.5461999999999998</v>
      </c>
      <c r="S1005" s="118" t="s">
        <v>1876</v>
      </c>
    </row>
    <row r="1006" spans="1:19" x14ac:dyDescent="0.3">
      <c r="A1006" s="172" t="s">
        <v>376</v>
      </c>
      <c r="B1006" s="172" t="s">
        <v>420</v>
      </c>
      <c r="C1006" s="172">
        <v>118907</v>
      </c>
      <c r="D1006" s="175">
        <v>44174</v>
      </c>
      <c r="E1006" s="176">
        <v>2958.3235</v>
      </c>
      <c r="F1006" s="176">
        <v>1.5941000000000001</v>
      </c>
      <c r="G1006" s="176">
        <v>1.5326</v>
      </c>
      <c r="H1006" s="176">
        <v>1.8536999999999999</v>
      </c>
      <c r="I1006" s="176">
        <v>1.6157999999999999</v>
      </c>
      <c r="J1006" s="176">
        <v>1.9189000000000001</v>
      </c>
      <c r="K1006" s="176">
        <v>2.2690000000000001</v>
      </c>
      <c r="L1006" s="176">
        <v>2.4113000000000002</v>
      </c>
      <c r="M1006" s="176">
        <v>2.9034</v>
      </c>
      <c r="N1006" s="176">
        <v>3.3092000000000001</v>
      </c>
      <c r="O1006" s="176">
        <v>5.2194000000000003</v>
      </c>
      <c r="P1006" s="176">
        <v>5.6136999999999997</v>
      </c>
      <c r="Q1006" s="176">
        <v>6.2012</v>
      </c>
      <c r="R1006" s="176">
        <v>4.6037999999999997</v>
      </c>
      <c r="S1006" s="118" t="s">
        <v>1876</v>
      </c>
    </row>
    <row r="1007" spans="1:19" x14ac:dyDescent="0.3">
      <c r="A1007" s="172" t="s">
        <v>376</v>
      </c>
      <c r="B1007" s="172" t="s">
        <v>1031</v>
      </c>
      <c r="C1007" s="172">
        <v>144947</v>
      </c>
      <c r="D1007" s="175">
        <v>44174</v>
      </c>
      <c r="E1007" s="176">
        <v>1074.7867031794499</v>
      </c>
      <c r="F1007" s="176">
        <v>2.5310000000000001</v>
      </c>
      <c r="G1007" s="176">
        <v>2.4607999999999999</v>
      </c>
      <c r="H1007" s="176">
        <v>2.3843000000000001</v>
      </c>
      <c r="I1007" s="176">
        <v>2.2942999999999998</v>
      </c>
      <c r="J1007" s="176">
        <v>2.1688999999999998</v>
      </c>
      <c r="K1007" s="176">
        <v>2.3845999999999998</v>
      </c>
      <c r="L1007" s="176">
        <v>2.4443000000000001</v>
      </c>
      <c r="M1007" s="176">
        <v>2.4056000000000002</v>
      </c>
      <c r="N1007" s="176">
        <v>2.5935000000000001</v>
      </c>
      <c r="O1007" s="176"/>
      <c r="P1007" s="176"/>
      <c r="Q1007" s="176">
        <v>3.3096000000000001</v>
      </c>
      <c r="R1007" s="176">
        <v>3.1816</v>
      </c>
      <c r="S1007" s="118" t="s">
        <v>1876</v>
      </c>
    </row>
    <row r="1008" spans="1:19" x14ac:dyDescent="0.3">
      <c r="A1008" s="172" t="s">
        <v>376</v>
      </c>
      <c r="B1008" s="172" t="s">
        <v>238</v>
      </c>
      <c r="C1008" s="172">
        <v>103340</v>
      </c>
      <c r="D1008" s="175">
        <v>44174</v>
      </c>
      <c r="E1008" s="176">
        <v>300.19540000000001</v>
      </c>
      <c r="F1008" s="176">
        <v>3.1006999999999998</v>
      </c>
      <c r="G1008" s="176">
        <v>2.3714</v>
      </c>
      <c r="H1008" s="176">
        <v>2.718</v>
      </c>
      <c r="I1008" s="176">
        <v>2.4079000000000002</v>
      </c>
      <c r="J1008" s="176">
        <v>2.9316</v>
      </c>
      <c r="K1008" s="176">
        <v>3.1263999999999998</v>
      </c>
      <c r="L1008" s="176">
        <v>3.3220999999999998</v>
      </c>
      <c r="M1008" s="176">
        <v>4.0705999999999998</v>
      </c>
      <c r="N1008" s="176">
        <v>4.3933</v>
      </c>
      <c r="O1008" s="176">
        <v>6.1447000000000003</v>
      </c>
      <c r="P1008" s="176">
        <v>6.5564</v>
      </c>
      <c r="Q1008" s="176">
        <v>7.5663999999999998</v>
      </c>
      <c r="R1008" s="176">
        <v>5.5579999999999998</v>
      </c>
      <c r="S1008" s="118" t="s">
        <v>1876</v>
      </c>
    </row>
    <row r="1009" spans="1:19" x14ac:dyDescent="0.3">
      <c r="A1009" s="172" t="s">
        <v>376</v>
      </c>
      <c r="B1009" s="172" t="s">
        <v>130</v>
      </c>
      <c r="C1009" s="172">
        <v>120197</v>
      </c>
      <c r="D1009" s="175">
        <v>44174</v>
      </c>
      <c r="E1009" s="176">
        <v>301.76150000000001</v>
      </c>
      <c r="F1009" s="176">
        <v>3.2176999999999998</v>
      </c>
      <c r="G1009" s="176">
        <v>2.4882</v>
      </c>
      <c r="H1009" s="176">
        <v>2.8371</v>
      </c>
      <c r="I1009" s="176">
        <v>2.5278</v>
      </c>
      <c r="J1009" s="176">
        <v>3.0516999999999999</v>
      </c>
      <c r="K1009" s="176">
        <v>3.2473999999999998</v>
      </c>
      <c r="L1009" s="176">
        <v>3.4441999999999999</v>
      </c>
      <c r="M1009" s="176">
        <v>4.1938000000000004</v>
      </c>
      <c r="N1009" s="176">
        <v>4.5082000000000004</v>
      </c>
      <c r="O1009" s="176">
        <v>6.2332999999999998</v>
      </c>
      <c r="P1009" s="176">
        <v>6.6292999999999997</v>
      </c>
      <c r="Q1009" s="176">
        <v>7.5004</v>
      </c>
      <c r="R1009" s="176">
        <v>5.6529999999999996</v>
      </c>
      <c r="S1009" s="118" t="s">
        <v>1876</v>
      </c>
    </row>
    <row r="1010" spans="1:19" x14ac:dyDescent="0.3">
      <c r="A1010" s="172" t="s">
        <v>376</v>
      </c>
      <c r="B1010" s="172" t="s">
        <v>239</v>
      </c>
      <c r="C1010" s="172">
        <v>113096</v>
      </c>
      <c r="D1010" s="175">
        <v>44174</v>
      </c>
      <c r="E1010" s="176">
        <v>2174.3456000000001</v>
      </c>
      <c r="F1010" s="176">
        <v>2.4678</v>
      </c>
      <c r="G1010" s="176">
        <v>2.6366000000000001</v>
      </c>
      <c r="H1010" s="176">
        <v>2.9186999999999999</v>
      </c>
      <c r="I1010" s="176">
        <v>2.7088000000000001</v>
      </c>
      <c r="J1010" s="176">
        <v>3.0556000000000001</v>
      </c>
      <c r="K1010" s="176">
        <v>3.3409</v>
      </c>
      <c r="L1010" s="176">
        <v>3.5659000000000001</v>
      </c>
      <c r="M1010" s="176">
        <v>4.3388</v>
      </c>
      <c r="N1010" s="176">
        <v>4.6265999999999998</v>
      </c>
      <c r="O1010" s="176">
        <v>6.2515000000000001</v>
      </c>
      <c r="P1010" s="176">
        <v>6.5902000000000003</v>
      </c>
      <c r="Q1010" s="176">
        <v>7.7333999999999996</v>
      </c>
      <c r="R1010" s="176">
        <v>5.6974</v>
      </c>
      <c r="S1010" s="118"/>
    </row>
    <row r="1011" spans="1:19" x14ac:dyDescent="0.3">
      <c r="A1011" s="172" t="s">
        <v>376</v>
      </c>
      <c r="B1011" s="172" t="s">
        <v>131</v>
      </c>
      <c r="C1011" s="172">
        <v>118345</v>
      </c>
      <c r="D1011" s="175">
        <v>44174</v>
      </c>
      <c r="E1011" s="176">
        <v>2190.9195</v>
      </c>
      <c r="F1011" s="176">
        <v>2.5074999999999998</v>
      </c>
      <c r="G1011" s="176">
        <v>2.6766999999999999</v>
      </c>
      <c r="H1011" s="176">
        <v>2.9584999999999999</v>
      </c>
      <c r="I1011" s="176">
        <v>2.7488999999999999</v>
      </c>
      <c r="J1011" s="176">
        <v>3.0956999999999999</v>
      </c>
      <c r="K1011" s="176">
        <v>3.3812000000000002</v>
      </c>
      <c r="L1011" s="176">
        <v>3.6067</v>
      </c>
      <c r="M1011" s="176">
        <v>4.3802000000000003</v>
      </c>
      <c r="N1011" s="176">
        <v>4.6688999999999998</v>
      </c>
      <c r="O1011" s="176">
        <v>6.3445</v>
      </c>
      <c r="P1011" s="176">
        <v>6.6920999999999999</v>
      </c>
      <c r="Q1011" s="176">
        <v>7.5069999999999997</v>
      </c>
      <c r="R1011" s="176">
        <v>5.7721999999999998</v>
      </c>
      <c r="S1011" s="118" t="s">
        <v>1876</v>
      </c>
    </row>
    <row r="1012" spans="1:19" x14ac:dyDescent="0.3">
      <c r="A1012" s="172" t="s">
        <v>376</v>
      </c>
      <c r="B1012" s="172" t="s">
        <v>132</v>
      </c>
      <c r="C1012" s="172">
        <v>118364</v>
      </c>
      <c r="D1012" s="175">
        <v>44174</v>
      </c>
      <c r="E1012" s="176">
        <v>2462.375</v>
      </c>
      <c r="F1012" s="176">
        <v>2.6772</v>
      </c>
      <c r="G1012" s="176">
        <v>2.7587000000000002</v>
      </c>
      <c r="H1012" s="176">
        <v>2.8748999999999998</v>
      </c>
      <c r="I1012" s="176">
        <v>2.5998000000000001</v>
      </c>
      <c r="J1012" s="176">
        <v>2.8845999999999998</v>
      </c>
      <c r="K1012" s="176">
        <v>3.1456</v>
      </c>
      <c r="L1012" s="176">
        <v>3.2334999999999998</v>
      </c>
      <c r="M1012" s="176">
        <v>3.8319000000000001</v>
      </c>
      <c r="N1012" s="176">
        <v>4.2039</v>
      </c>
      <c r="O1012" s="176">
        <v>6.0228999999999999</v>
      </c>
      <c r="P1012" s="176">
        <v>6.4980000000000002</v>
      </c>
      <c r="Q1012" s="176">
        <v>7.3992000000000004</v>
      </c>
      <c r="R1012" s="176">
        <v>5.3529</v>
      </c>
      <c r="S1012" s="118" t="s">
        <v>1876</v>
      </c>
    </row>
    <row r="1013" spans="1:19" x14ac:dyDescent="0.3">
      <c r="A1013" s="172" t="s">
        <v>376</v>
      </c>
      <c r="B1013" s="172" t="s">
        <v>240</v>
      </c>
      <c r="C1013" s="172">
        <v>108690</v>
      </c>
      <c r="D1013" s="175">
        <v>44174</v>
      </c>
      <c r="E1013" s="176">
        <v>2450.3593000000001</v>
      </c>
      <c r="F1013" s="176">
        <v>2.6263000000000001</v>
      </c>
      <c r="G1013" s="176">
        <v>2.7082000000000002</v>
      </c>
      <c r="H1013" s="176">
        <v>2.8247</v>
      </c>
      <c r="I1013" s="176">
        <v>2.5497999999999998</v>
      </c>
      <c r="J1013" s="176">
        <v>2.8344</v>
      </c>
      <c r="K1013" s="176">
        <v>3.0952000000000002</v>
      </c>
      <c r="L1013" s="176">
        <v>3.1827000000000001</v>
      </c>
      <c r="M1013" s="176">
        <v>3.7795000000000001</v>
      </c>
      <c r="N1013" s="176">
        <v>4.1502999999999997</v>
      </c>
      <c r="O1013" s="176">
        <v>5.9555999999999996</v>
      </c>
      <c r="P1013" s="176">
        <v>6.4233000000000002</v>
      </c>
      <c r="Q1013" s="176">
        <v>5.5129000000000001</v>
      </c>
      <c r="R1013" s="176">
        <v>5.298</v>
      </c>
      <c r="S1013" s="118" t="s">
        <v>1876</v>
      </c>
    </row>
    <row r="1014" spans="1:19" x14ac:dyDescent="0.3">
      <c r="A1014" s="172" t="s">
        <v>376</v>
      </c>
      <c r="B1014" s="172" t="s">
        <v>133</v>
      </c>
      <c r="C1014" s="172">
        <v>125345</v>
      </c>
      <c r="D1014" s="175">
        <v>44174</v>
      </c>
      <c r="E1014" s="176">
        <v>1576.4368999999999</v>
      </c>
      <c r="F1014" s="176">
        <v>3.3552</v>
      </c>
      <c r="G1014" s="176">
        <v>2.2061999999999999</v>
      </c>
      <c r="H1014" s="176">
        <v>2.6074000000000002</v>
      </c>
      <c r="I1014" s="176">
        <v>2.1821999999999999</v>
      </c>
      <c r="J1014" s="176">
        <v>2.4826000000000001</v>
      </c>
      <c r="K1014" s="176">
        <v>2.7526000000000002</v>
      </c>
      <c r="L1014" s="176">
        <v>2.9116</v>
      </c>
      <c r="M1014" s="176">
        <v>3.1602999999999999</v>
      </c>
      <c r="N1014" s="176">
        <v>3.5891999999999999</v>
      </c>
      <c r="O1014" s="176">
        <v>5.5041000000000002</v>
      </c>
      <c r="P1014" s="176">
        <v>6.0094000000000003</v>
      </c>
      <c r="Q1014" s="176">
        <v>6.6398000000000001</v>
      </c>
      <c r="R1014" s="176">
        <v>4.8376000000000001</v>
      </c>
      <c r="S1014" s="118" t="s">
        <v>1876</v>
      </c>
    </row>
    <row r="1015" spans="1:19" x14ac:dyDescent="0.3">
      <c r="A1015" s="172" t="s">
        <v>376</v>
      </c>
      <c r="B1015" s="172" t="s">
        <v>241</v>
      </c>
      <c r="C1015" s="172">
        <v>125259</v>
      </c>
      <c r="D1015" s="175">
        <v>44174</v>
      </c>
      <c r="E1015" s="176">
        <v>1570.8631</v>
      </c>
      <c r="F1015" s="176">
        <v>3.3043999999999998</v>
      </c>
      <c r="G1015" s="176">
        <v>2.1558999999999999</v>
      </c>
      <c r="H1015" s="176">
        <v>2.5575000000000001</v>
      </c>
      <c r="I1015" s="176">
        <v>2.1320999999999999</v>
      </c>
      <c r="J1015" s="176">
        <v>2.4323999999999999</v>
      </c>
      <c r="K1015" s="176">
        <v>2.7021999999999999</v>
      </c>
      <c r="L1015" s="176">
        <v>2.8609</v>
      </c>
      <c r="M1015" s="176">
        <v>3.1093000000000002</v>
      </c>
      <c r="N1015" s="176">
        <v>3.5375999999999999</v>
      </c>
      <c r="O1015" s="176">
        <v>5.4513999999999996</v>
      </c>
      <c r="P1015" s="176">
        <v>5.9565000000000001</v>
      </c>
      <c r="Q1015" s="176">
        <v>6.5864000000000003</v>
      </c>
      <c r="R1015" s="176">
        <v>4.7853000000000003</v>
      </c>
      <c r="S1015" s="118" t="s">
        <v>1876</v>
      </c>
    </row>
    <row r="1016" spans="1:19" x14ac:dyDescent="0.3">
      <c r="A1016" s="172" t="s">
        <v>376</v>
      </c>
      <c r="B1016" s="172" t="s">
        <v>242</v>
      </c>
      <c r="C1016" s="172">
        <v>115991</v>
      </c>
      <c r="D1016" s="175">
        <v>44174</v>
      </c>
      <c r="E1016" s="176">
        <v>1969.2683999999999</v>
      </c>
      <c r="F1016" s="176">
        <v>2.0352000000000001</v>
      </c>
      <c r="G1016" s="176">
        <v>2.5095000000000001</v>
      </c>
      <c r="H1016" s="176">
        <v>2.6705999999999999</v>
      </c>
      <c r="I1016" s="176">
        <v>2.3647999999999998</v>
      </c>
      <c r="J1016" s="176">
        <v>2.6863999999999999</v>
      </c>
      <c r="K1016" s="176">
        <v>2.9662999999999999</v>
      </c>
      <c r="L1016" s="176">
        <v>2.9916999999999998</v>
      </c>
      <c r="M1016" s="176">
        <v>3.5266999999999999</v>
      </c>
      <c r="N1016" s="176">
        <v>3.9882</v>
      </c>
      <c r="O1016" s="176">
        <v>5.9678000000000004</v>
      </c>
      <c r="P1016" s="176">
        <v>6.5057999999999998</v>
      </c>
      <c r="Q1016" s="176">
        <v>7.7034000000000002</v>
      </c>
      <c r="R1016" s="176">
        <v>5.3312999999999997</v>
      </c>
      <c r="S1016" s="118" t="s">
        <v>1876</v>
      </c>
    </row>
    <row r="1017" spans="1:19" x14ac:dyDescent="0.3">
      <c r="A1017" s="172" t="s">
        <v>376</v>
      </c>
      <c r="B1017" s="172" t="s">
        <v>134</v>
      </c>
      <c r="C1017" s="172">
        <v>119135</v>
      </c>
      <c r="D1017" s="175">
        <v>44174</v>
      </c>
      <c r="E1017" s="176">
        <v>1984.6225999999999</v>
      </c>
      <c r="F1017" s="176">
        <v>2.1354000000000002</v>
      </c>
      <c r="G1017" s="176">
        <v>2.6091000000000002</v>
      </c>
      <c r="H1017" s="176">
        <v>2.7707000000000002</v>
      </c>
      <c r="I1017" s="176">
        <v>2.4649000000000001</v>
      </c>
      <c r="J1017" s="176">
        <v>2.7867000000000002</v>
      </c>
      <c r="K1017" s="176">
        <v>3.0670000000000002</v>
      </c>
      <c r="L1017" s="176">
        <v>3.0933000000000002</v>
      </c>
      <c r="M1017" s="176">
        <v>3.6293000000000002</v>
      </c>
      <c r="N1017" s="176">
        <v>4.0918999999999999</v>
      </c>
      <c r="O1017" s="176">
        <v>6.0738000000000003</v>
      </c>
      <c r="P1017" s="176">
        <v>6.6127000000000002</v>
      </c>
      <c r="Q1017" s="176">
        <v>7.5008999999999997</v>
      </c>
      <c r="R1017" s="176">
        <v>5.4366000000000003</v>
      </c>
      <c r="S1017" s="118" t="s">
        <v>1876</v>
      </c>
    </row>
    <row r="1018" spans="1:19" x14ac:dyDescent="0.3">
      <c r="A1018" s="172" t="s">
        <v>376</v>
      </c>
      <c r="B1018" s="172" t="s">
        <v>135</v>
      </c>
      <c r="C1018" s="172">
        <v>147938</v>
      </c>
      <c r="D1018" s="175">
        <v>44174</v>
      </c>
      <c r="E1018" s="176">
        <v>1978.2707</v>
      </c>
      <c r="F1018" s="176">
        <v>2.7751999999999999</v>
      </c>
      <c r="G1018" s="176">
        <v>2.7755999999999998</v>
      </c>
      <c r="H1018" s="176">
        <v>1.9825999999999999</v>
      </c>
      <c r="I1018" s="176">
        <v>1.1897</v>
      </c>
      <c r="J1018" s="176">
        <v>1.6206</v>
      </c>
      <c r="K1018" s="176">
        <v>2.5158</v>
      </c>
      <c r="L1018" s="176">
        <v>2.5567000000000002</v>
      </c>
      <c r="M1018" s="176">
        <v>3.2136999999999998</v>
      </c>
      <c r="N1018" s="176"/>
      <c r="O1018" s="176"/>
      <c r="P1018" s="176"/>
      <c r="Q1018" s="176">
        <v>3.5405000000000002</v>
      </c>
      <c r="R1018" s="176"/>
      <c r="S1018" s="118" t="s">
        <v>1876</v>
      </c>
    </row>
    <row r="1019" spans="1:19" x14ac:dyDescent="0.3">
      <c r="A1019" s="172" t="s">
        <v>376</v>
      </c>
      <c r="B1019" s="172" t="s">
        <v>136</v>
      </c>
      <c r="C1019" s="172">
        <v>147940</v>
      </c>
      <c r="D1019" s="175">
        <v>44174</v>
      </c>
      <c r="E1019" s="176">
        <v>1985.0336</v>
      </c>
      <c r="F1019" s="176">
        <v>1.9785999999999999</v>
      </c>
      <c r="G1019" s="176">
        <v>2.5575999999999999</v>
      </c>
      <c r="H1019" s="176">
        <v>2.7766999999999999</v>
      </c>
      <c r="I1019" s="176">
        <v>2.4771000000000001</v>
      </c>
      <c r="J1019" s="176">
        <v>2.7738999999999998</v>
      </c>
      <c r="K1019" s="176">
        <v>3.0305</v>
      </c>
      <c r="L1019" s="176">
        <v>3.0661999999999998</v>
      </c>
      <c r="M1019" s="176">
        <v>3.6212</v>
      </c>
      <c r="N1019" s="176"/>
      <c r="O1019" s="176"/>
      <c r="P1019" s="176"/>
      <c r="Q1019" s="176">
        <v>3.9184999999999999</v>
      </c>
      <c r="R1019" s="176"/>
      <c r="S1019" s="118" t="s">
        <v>1876</v>
      </c>
    </row>
    <row r="1020" spans="1:19" x14ac:dyDescent="0.3">
      <c r="A1020" s="172" t="s">
        <v>376</v>
      </c>
      <c r="B1020" s="172" t="s">
        <v>137</v>
      </c>
      <c r="C1020" s="172">
        <v>147937</v>
      </c>
      <c r="D1020" s="175">
        <v>44174</v>
      </c>
      <c r="E1020" s="176">
        <v>1984.9929</v>
      </c>
      <c r="F1020" s="176">
        <v>2.2067000000000001</v>
      </c>
      <c r="G1020" s="176">
        <v>2.6356000000000002</v>
      </c>
      <c r="H1020" s="176">
        <v>2.7812000000000001</v>
      </c>
      <c r="I1020" s="176">
        <v>2.4657</v>
      </c>
      <c r="J1020" s="176">
        <v>2.7871000000000001</v>
      </c>
      <c r="K1020" s="176">
        <v>3.0684</v>
      </c>
      <c r="L1020" s="176">
        <v>3.0941999999999998</v>
      </c>
      <c r="M1020" s="176">
        <v>3.6297999999999999</v>
      </c>
      <c r="N1020" s="176"/>
      <c r="O1020" s="176"/>
      <c r="P1020" s="176"/>
      <c r="Q1020" s="176">
        <v>3.9182999999999999</v>
      </c>
      <c r="R1020" s="176"/>
      <c r="S1020" s="118" t="s">
        <v>1876</v>
      </c>
    </row>
    <row r="1021" spans="1:19" x14ac:dyDescent="0.3">
      <c r="A1021" s="172" t="s">
        <v>376</v>
      </c>
      <c r="B1021" s="172" t="s">
        <v>138</v>
      </c>
      <c r="C1021" s="172">
        <v>147939</v>
      </c>
      <c r="D1021" s="175">
        <v>44174</v>
      </c>
      <c r="E1021" s="176">
        <v>1984.7004999999999</v>
      </c>
      <c r="F1021" s="176">
        <v>2.1425999999999998</v>
      </c>
      <c r="G1021" s="176">
        <v>2.6015999999999999</v>
      </c>
      <c r="H1021" s="176">
        <v>2.7555999999999998</v>
      </c>
      <c r="I1021" s="176">
        <v>2.3626999999999998</v>
      </c>
      <c r="J1021" s="176">
        <v>2.7654000000000001</v>
      </c>
      <c r="K1021" s="176">
        <v>3.0204</v>
      </c>
      <c r="L1021" s="176">
        <v>3.0472999999999999</v>
      </c>
      <c r="M1021" s="176">
        <v>3.5901999999999998</v>
      </c>
      <c r="N1021" s="176"/>
      <c r="O1021" s="176"/>
      <c r="P1021" s="176"/>
      <c r="Q1021" s="176">
        <v>3.8973</v>
      </c>
      <c r="R1021" s="176"/>
      <c r="S1021" s="118" t="s">
        <v>1876</v>
      </c>
    </row>
    <row r="1022" spans="1:19" x14ac:dyDescent="0.3">
      <c r="A1022" s="172" t="s">
        <v>376</v>
      </c>
      <c r="B1022" s="172" t="s">
        <v>243</v>
      </c>
      <c r="C1022" s="172">
        <v>104486</v>
      </c>
      <c r="D1022" s="175">
        <v>44174</v>
      </c>
      <c r="E1022" s="176">
        <v>2783.6439999999998</v>
      </c>
      <c r="F1022" s="176">
        <v>2.0731999999999999</v>
      </c>
      <c r="G1022" s="176">
        <v>2.4310999999999998</v>
      </c>
      <c r="H1022" s="176">
        <v>2.6905000000000001</v>
      </c>
      <c r="I1022" s="176">
        <v>2.4428000000000001</v>
      </c>
      <c r="J1022" s="176">
        <v>2.8576999999999999</v>
      </c>
      <c r="K1022" s="176">
        <v>3.1208999999999998</v>
      </c>
      <c r="L1022" s="176">
        <v>3.2324999999999999</v>
      </c>
      <c r="M1022" s="176">
        <v>3.8262</v>
      </c>
      <c r="N1022" s="176">
        <v>4.1879</v>
      </c>
      <c r="O1022" s="176">
        <v>6.0431999999999997</v>
      </c>
      <c r="P1022" s="176">
        <v>6.5023999999999997</v>
      </c>
      <c r="Q1022" s="176">
        <v>7.5468000000000002</v>
      </c>
      <c r="R1022" s="176">
        <v>5.3895999999999997</v>
      </c>
      <c r="S1022" s="118" t="s">
        <v>1876</v>
      </c>
    </row>
    <row r="1023" spans="1:19" x14ac:dyDescent="0.3">
      <c r="A1023" s="172" t="s">
        <v>376</v>
      </c>
      <c r="B1023" s="172" t="s">
        <v>139</v>
      </c>
      <c r="C1023" s="172">
        <v>120537</v>
      </c>
      <c r="D1023" s="175">
        <v>44174</v>
      </c>
      <c r="E1023" s="176">
        <v>2798.7168000000001</v>
      </c>
      <c r="F1023" s="176">
        <v>2.1442000000000001</v>
      </c>
      <c r="G1023" s="176">
        <v>2.5015000000000001</v>
      </c>
      <c r="H1023" s="176">
        <v>2.7606999999999999</v>
      </c>
      <c r="I1023" s="176">
        <v>2.5129999999999999</v>
      </c>
      <c r="J1023" s="176">
        <v>2.9281000000000001</v>
      </c>
      <c r="K1023" s="176">
        <v>3.1916000000000002</v>
      </c>
      <c r="L1023" s="176">
        <v>3.3037999999999998</v>
      </c>
      <c r="M1023" s="176">
        <v>3.8984999999999999</v>
      </c>
      <c r="N1023" s="176">
        <v>4.2611999999999997</v>
      </c>
      <c r="O1023" s="176">
        <v>6.1174999999999997</v>
      </c>
      <c r="P1023" s="176">
        <v>6.5770999999999997</v>
      </c>
      <c r="Q1023" s="176">
        <v>7.4687999999999999</v>
      </c>
      <c r="R1023" s="176">
        <v>5.4634999999999998</v>
      </c>
      <c r="S1023" s="118" t="s">
        <v>1876</v>
      </c>
    </row>
    <row r="1024" spans="1:19" x14ac:dyDescent="0.3">
      <c r="A1024" s="172" t="s">
        <v>376</v>
      </c>
      <c r="B1024" s="172" t="s">
        <v>421</v>
      </c>
      <c r="C1024" s="172">
        <v>104488</v>
      </c>
      <c r="D1024" s="175">
        <v>44174</v>
      </c>
      <c r="E1024" s="176">
        <v>2525.2195999999999</v>
      </c>
      <c r="F1024" s="176">
        <v>1.5438000000000001</v>
      </c>
      <c r="G1024" s="176">
        <v>1.901</v>
      </c>
      <c r="H1024" s="176">
        <v>2.1600999999999999</v>
      </c>
      <c r="I1024" s="176">
        <v>1.9123000000000001</v>
      </c>
      <c r="J1024" s="176">
        <v>2.3266</v>
      </c>
      <c r="K1024" s="176">
        <v>2.5871</v>
      </c>
      <c r="L1024" s="176">
        <v>2.6945000000000001</v>
      </c>
      <c r="M1024" s="176">
        <v>3.2822</v>
      </c>
      <c r="N1024" s="176">
        <v>3.6393</v>
      </c>
      <c r="O1024" s="176">
        <v>5.4809000000000001</v>
      </c>
      <c r="P1024" s="176">
        <v>5.9036999999999997</v>
      </c>
      <c r="Q1024" s="176">
        <v>6.8047000000000004</v>
      </c>
      <c r="R1024" s="176">
        <v>4.8354999999999997</v>
      </c>
      <c r="S1024" s="118" t="s">
        <v>1876</v>
      </c>
    </row>
    <row r="1025" spans="1:19" x14ac:dyDescent="0.3">
      <c r="A1025" s="172" t="s">
        <v>376</v>
      </c>
      <c r="B1025" s="172" t="s">
        <v>140</v>
      </c>
      <c r="C1025" s="172">
        <v>147157</v>
      </c>
      <c r="D1025" s="175">
        <v>44174</v>
      </c>
      <c r="E1025" s="176">
        <v>1070.2293999999999</v>
      </c>
      <c r="F1025" s="176">
        <v>3.0287999999999999</v>
      </c>
      <c r="G1025" s="176">
        <v>2.9314</v>
      </c>
      <c r="H1025" s="176">
        <v>2.8635000000000002</v>
      </c>
      <c r="I1025" s="176">
        <v>2.7503000000000002</v>
      </c>
      <c r="J1025" s="176">
        <v>2.6682000000000001</v>
      </c>
      <c r="K1025" s="176">
        <v>2.9464999999999999</v>
      </c>
      <c r="L1025" s="176">
        <v>2.9329000000000001</v>
      </c>
      <c r="M1025" s="176">
        <v>2.9268999999999998</v>
      </c>
      <c r="N1025" s="176">
        <v>3.4201000000000001</v>
      </c>
      <c r="O1025" s="176"/>
      <c r="P1025" s="176"/>
      <c r="Q1025" s="176">
        <v>4.2460000000000004</v>
      </c>
      <c r="R1025" s="176"/>
      <c r="S1025" s="118" t="s">
        <v>1876</v>
      </c>
    </row>
    <row r="1026" spans="1:19" x14ac:dyDescent="0.3">
      <c r="A1026" s="172" t="s">
        <v>376</v>
      </c>
      <c r="B1026" s="172" t="s">
        <v>244</v>
      </c>
      <c r="C1026" s="172">
        <v>147153</v>
      </c>
      <c r="D1026" s="175">
        <v>44174</v>
      </c>
      <c r="E1026" s="176">
        <v>1068.3126</v>
      </c>
      <c r="F1026" s="176">
        <v>2.9214000000000002</v>
      </c>
      <c r="G1026" s="176">
        <v>2.8216000000000001</v>
      </c>
      <c r="H1026" s="176">
        <v>2.7538</v>
      </c>
      <c r="I1026" s="176">
        <v>2.64</v>
      </c>
      <c r="J1026" s="176">
        <v>2.5579000000000001</v>
      </c>
      <c r="K1026" s="176">
        <v>2.8357999999999999</v>
      </c>
      <c r="L1026" s="176">
        <v>2.8212999999999999</v>
      </c>
      <c r="M1026" s="176">
        <v>2.8147000000000002</v>
      </c>
      <c r="N1026" s="176">
        <v>3.3066</v>
      </c>
      <c r="O1026" s="176"/>
      <c r="P1026" s="176"/>
      <c r="Q1026" s="176">
        <v>4.1315999999999997</v>
      </c>
      <c r="R1026" s="176"/>
      <c r="S1026" s="118" t="s">
        <v>1876</v>
      </c>
    </row>
    <row r="1027" spans="1:19" x14ac:dyDescent="0.3">
      <c r="A1027" s="172" t="s">
        <v>376</v>
      </c>
      <c r="B1027" s="172" t="s">
        <v>245</v>
      </c>
      <c r="C1027" s="172">
        <v>100234</v>
      </c>
      <c r="D1027" s="175">
        <v>44174</v>
      </c>
      <c r="E1027" s="176">
        <v>55.342799999999997</v>
      </c>
      <c r="F1027" s="176">
        <v>2.9020999999999999</v>
      </c>
      <c r="G1027" s="176">
        <v>2.8146</v>
      </c>
      <c r="H1027" s="176">
        <v>2.8752</v>
      </c>
      <c r="I1027" s="176">
        <v>2.7115999999999998</v>
      </c>
      <c r="J1027" s="176">
        <v>2.8050000000000002</v>
      </c>
      <c r="K1027" s="176">
        <v>3.0613999999999999</v>
      </c>
      <c r="L1027" s="176">
        <v>3.1755</v>
      </c>
      <c r="M1027" s="176">
        <v>3.6943000000000001</v>
      </c>
      <c r="N1027" s="176">
        <v>4.0743999999999998</v>
      </c>
      <c r="O1027" s="176">
        <v>6.0490000000000004</v>
      </c>
      <c r="P1027" s="176">
        <v>6.5327999999999999</v>
      </c>
      <c r="Q1027" s="176">
        <v>7.7378999999999998</v>
      </c>
      <c r="R1027" s="176">
        <v>5.4024000000000001</v>
      </c>
      <c r="S1027" s="118" t="s">
        <v>1876</v>
      </c>
    </row>
    <row r="1028" spans="1:19" x14ac:dyDescent="0.3">
      <c r="A1028" s="172" t="s">
        <v>376</v>
      </c>
      <c r="B1028" s="172" t="s">
        <v>141</v>
      </c>
      <c r="C1028" s="172">
        <v>120406</v>
      </c>
      <c r="D1028" s="175">
        <v>44174</v>
      </c>
      <c r="E1028" s="176">
        <v>55.692300000000003</v>
      </c>
      <c r="F1028" s="176">
        <v>2.9495</v>
      </c>
      <c r="G1028" s="176">
        <v>2.8843999999999999</v>
      </c>
      <c r="H1028" s="176">
        <v>2.9415</v>
      </c>
      <c r="I1028" s="176">
        <v>2.7930999999999999</v>
      </c>
      <c r="J1028" s="176">
        <v>2.8839999999999999</v>
      </c>
      <c r="K1028" s="176">
        <v>3.1421999999999999</v>
      </c>
      <c r="L1028" s="176">
        <v>3.2568999999999999</v>
      </c>
      <c r="M1028" s="176">
        <v>3.7763</v>
      </c>
      <c r="N1028" s="176">
        <v>4.1576000000000004</v>
      </c>
      <c r="O1028" s="176">
        <v>6.1336000000000004</v>
      </c>
      <c r="P1028" s="176">
        <v>6.6165000000000003</v>
      </c>
      <c r="Q1028" s="176">
        <v>7.5162000000000004</v>
      </c>
      <c r="R1028" s="176">
        <v>5.4866999999999999</v>
      </c>
      <c r="S1028" s="118" t="s">
        <v>1876</v>
      </c>
    </row>
    <row r="1029" spans="1:19" x14ac:dyDescent="0.3">
      <c r="A1029" s="172" t="s">
        <v>376</v>
      </c>
      <c r="B1029" s="172" t="s">
        <v>422</v>
      </c>
      <c r="C1029" s="172">
        <v>100247</v>
      </c>
      <c r="D1029" s="175">
        <v>44174</v>
      </c>
      <c r="E1029" s="176">
        <v>31.823399999999999</v>
      </c>
      <c r="F1029" s="176">
        <v>2.8675999999999999</v>
      </c>
      <c r="G1029" s="176">
        <v>2.7915999999999999</v>
      </c>
      <c r="H1029" s="176">
        <v>2.8690000000000002</v>
      </c>
      <c r="I1029" s="176">
        <v>2.7063000000000001</v>
      </c>
      <c r="J1029" s="176">
        <v>2.8012000000000001</v>
      </c>
      <c r="K1029" s="176">
        <v>3.0619999999999998</v>
      </c>
      <c r="L1029" s="176">
        <v>3.1760000000000002</v>
      </c>
      <c r="M1029" s="176">
        <v>3.6943999999999999</v>
      </c>
      <c r="N1029" s="176">
        <v>4.0750000000000002</v>
      </c>
      <c r="O1029" s="176">
        <v>6.0491999999999999</v>
      </c>
      <c r="P1029" s="176">
        <v>6.5327999999999999</v>
      </c>
      <c r="Q1029" s="176">
        <v>7.2361000000000004</v>
      </c>
      <c r="R1029" s="176">
        <v>5.4027000000000003</v>
      </c>
      <c r="S1029" s="118" t="s">
        <v>1876</v>
      </c>
    </row>
    <row r="1030" spans="1:19" x14ac:dyDescent="0.3">
      <c r="A1030" s="172" t="s">
        <v>376</v>
      </c>
      <c r="B1030" s="172" t="s">
        <v>142</v>
      </c>
      <c r="C1030" s="172">
        <v>119766</v>
      </c>
      <c r="D1030" s="175">
        <v>44174</v>
      </c>
      <c r="E1030" s="176">
        <v>4119.0012999999999</v>
      </c>
      <c r="F1030" s="176">
        <v>2.3085</v>
      </c>
      <c r="G1030" s="176">
        <v>2.3227000000000002</v>
      </c>
      <c r="H1030" s="176">
        <v>2.6983999999999999</v>
      </c>
      <c r="I1030" s="176">
        <v>2.4742999999999999</v>
      </c>
      <c r="J1030" s="176">
        <v>2.9211999999999998</v>
      </c>
      <c r="K1030" s="176">
        <v>3.2029999999999998</v>
      </c>
      <c r="L1030" s="176">
        <v>3.3792</v>
      </c>
      <c r="M1030" s="176">
        <v>3.9361000000000002</v>
      </c>
      <c r="N1030" s="176">
        <v>4.3042999999999996</v>
      </c>
      <c r="O1030" s="176">
        <v>6.1041999999999996</v>
      </c>
      <c r="P1030" s="176">
        <v>6.5454999999999997</v>
      </c>
      <c r="Q1030" s="176">
        <v>7.4344999999999999</v>
      </c>
      <c r="R1030" s="176">
        <v>5.4805000000000001</v>
      </c>
      <c r="S1030" s="118" t="s">
        <v>1876</v>
      </c>
    </row>
    <row r="1031" spans="1:19" x14ac:dyDescent="0.3">
      <c r="A1031" s="172" t="s">
        <v>376</v>
      </c>
      <c r="B1031" s="172" t="s">
        <v>246</v>
      </c>
      <c r="C1031" s="172">
        <v>100835</v>
      </c>
      <c r="D1031" s="175">
        <v>44174</v>
      </c>
      <c r="E1031" s="176">
        <v>4102.2763999999997</v>
      </c>
      <c r="F1031" s="176">
        <v>2.2067000000000001</v>
      </c>
      <c r="G1031" s="176">
        <v>2.2212000000000001</v>
      </c>
      <c r="H1031" s="176">
        <v>2.5966999999999998</v>
      </c>
      <c r="I1031" s="176">
        <v>2.3725000000000001</v>
      </c>
      <c r="J1031" s="176">
        <v>2.819</v>
      </c>
      <c r="K1031" s="176">
        <v>3.1101999999999999</v>
      </c>
      <c r="L1031" s="176">
        <v>3.3027000000000002</v>
      </c>
      <c r="M1031" s="176">
        <v>3.8664999999999998</v>
      </c>
      <c r="N1031" s="176">
        <v>4.2378999999999998</v>
      </c>
      <c r="O1031" s="176">
        <v>6.0461</v>
      </c>
      <c r="P1031" s="176">
        <v>6.4892000000000003</v>
      </c>
      <c r="Q1031" s="176">
        <v>7.2034000000000002</v>
      </c>
      <c r="R1031" s="176">
        <v>5.4203000000000001</v>
      </c>
      <c r="S1031" s="118" t="s">
        <v>1876</v>
      </c>
    </row>
    <row r="1032" spans="1:19" x14ac:dyDescent="0.3">
      <c r="A1032" s="172" t="s">
        <v>376</v>
      </c>
      <c r="B1032" s="172" t="s">
        <v>247</v>
      </c>
      <c r="C1032" s="172">
        <v>112457</v>
      </c>
      <c r="D1032" s="175">
        <v>44174</v>
      </c>
      <c r="E1032" s="176">
        <v>2779.7017999999998</v>
      </c>
      <c r="F1032" s="176">
        <v>2.3452999999999999</v>
      </c>
      <c r="G1032" s="176">
        <v>2.3031999999999999</v>
      </c>
      <c r="H1032" s="176">
        <v>2.7374000000000001</v>
      </c>
      <c r="I1032" s="176">
        <v>2.4860000000000002</v>
      </c>
      <c r="J1032" s="176">
        <v>2.9287999999999998</v>
      </c>
      <c r="K1032" s="176">
        <v>3.1181000000000001</v>
      </c>
      <c r="L1032" s="176">
        <v>3.2801</v>
      </c>
      <c r="M1032" s="176">
        <v>3.9578000000000002</v>
      </c>
      <c r="N1032" s="176">
        <v>4.3263999999999996</v>
      </c>
      <c r="O1032" s="176">
        <v>6.1111000000000004</v>
      </c>
      <c r="P1032" s="176">
        <v>6.5422000000000002</v>
      </c>
      <c r="Q1032" s="176">
        <v>7.4680999999999997</v>
      </c>
      <c r="R1032" s="176">
        <v>5.4903000000000004</v>
      </c>
      <c r="S1032" s="118" t="s">
        <v>1876</v>
      </c>
    </row>
    <row r="1033" spans="1:19" x14ac:dyDescent="0.3">
      <c r="A1033" s="172" t="s">
        <v>376</v>
      </c>
      <c r="B1033" s="172" t="s">
        <v>143</v>
      </c>
      <c r="C1033" s="172">
        <v>119790</v>
      </c>
      <c r="D1033" s="175">
        <v>44174</v>
      </c>
      <c r="E1033" s="176">
        <v>2791.8548000000001</v>
      </c>
      <c r="F1033" s="176">
        <v>2.3953000000000002</v>
      </c>
      <c r="G1033" s="176">
        <v>2.3532999999999999</v>
      </c>
      <c r="H1033" s="176">
        <v>2.7873000000000001</v>
      </c>
      <c r="I1033" s="176">
        <v>2.536</v>
      </c>
      <c r="J1033" s="176">
        <v>2.9788999999999999</v>
      </c>
      <c r="K1033" s="176">
        <v>3.1684999999999999</v>
      </c>
      <c r="L1033" s="176">
        <v>3.3309000000000002</v>
      </c>
      <c r="M1033" s="176">
        <v>4.0092999999999996</v>
      </c>
      <c r="N1033" s="176">
        <v>4.3785999999999996</v>
      </c>
      <c r="O1033" s="176">
        <v>6.1669999999999998</v>
      </c>
      <c r="P1033" s="176">
        <v>6.6017999999999999</v>
      </c>
      <c r="Q1033" s="176">
        <v>7.4657</v>
      </c>
      <c r="R1033" s="176">
        <v>5.5430000000000001</v>
      </c>
      <c r="S1033" s="118"/>
    </row>
    <row r="1034" spans="1:19" x14ac:dyDescent="0.3">
      <c r="A1034" s="172" t="s">
        <v>376</v>
      </c>
      <c r="B1034" s="172" t="s">
        <v>248</v>
      </c>
      <c r="C1034" s="172">
        <v>101185</v>
      </c>
      <c r="D1034" s="175">
        <v>44174</v>
      </c>
      <c r="E1034" s="176">
        <v>3667.3229999999999</v>
      </c>
      <c r="F1034" s="176">
        <v>2.5531000000000001</v>
      </c>
      <c r="G1034" s="176">
        <v>2.5055999999999998</v>
      </c>
      <c r="H1034" s="176">
        <v>2.7677999999999998</v>
      </c>
      <c r="I1034" s="176">
        <v>2.4506000000000001</v>
      </c>
      <c r="J1034" s="176">
        <v>2.8246000000000002</v>
      </c>
      <c r="K1034" s="176">
        <v>3.0882000000000001</v>
      </c>
      <c r="L1034" s="176">
        <v>3.2688000000000001</v>
      </c>
      <c r="M1034" s="176">
        <v>4.0498000000000003</v>
      </c>
      <c r="N1034" s="176">
        <v>4.3841999999999999</v>
      </c>
      <c r="O1034" s="176">
        <v>6.0910000000000002</v>
      </c>
      <c r="P1034" s="176">
        <v>6.5048000000000004</v>
      </c>
      <c r="Q1034" s="176">
        <v>7.1738</v>
      </c>
      <c r="R1034" s="176">
        <v>5.5094000000000003</v>
      </c>
      <c r="S1034" s="118"/>
    </row>
    <row r="1035" spans="1:19" x14ac:dyDescent="0.3">
      <c r="A1035" s="172" t="s">
        <v>376</v>
      </c>
      <c r="B1035" s="172" t="s">
        <v>144</v>
      </c>
      <c r="C1035" s="172">
        <v>120249</v>
      </c>
      <c r="D1035" s="175">
        <v>44174</v>
      </c>
      <c r="E1035" s="176">
        <v>3699.4016000000001</v>
      </c>
      <c r="F1035" s="176">
        <v>2.6928000000000001</v>
      </c>
      <c r="G1035" s="176">
        <v>2.6457999999999999</v>
      </c>
      <c r="H1035" s="176">
        <v>2.9079000000000002</v>
      </c>
      <c r="I1035" s="176">
        <v>2.5908000000000002</v>
      </c>
      <c r="J1035" s="176">
        <v>2.9649999999999999</v>
      </c>
      <c r="K1035" s="176">
        <v>3.2237</v>
      </c>
      <c r="L1035" s="176">
        <v>3.4083999999999999</v>
      </c>
      <c r="M1035" s="176">
        <v>4.1923000000000004</v>
      </c>
      <c r="N1035" s="176">
        <v>4.5289000000000001</v>
      </c>
      <c r="O1035" s="176">
        <v>6.2371999999999996</v>
      </c>
      <c r="P1035" s="176">
        <v>6.6525999999999996</v>
      </c>
      <c r="Q1035" s="176">
        <v>7.4847000000000001</v>
      </c>
      <c r="R1035" s="176">
        <v>5.6535000000000002</v>
      </c>
      <c r="S1035" s="118"/>
    </row>
    <row r="1036" spans="1:19" x14ac:dyDescent="0.3">
      <c r="A1036" s="172" t="s">
        <v>376</v>
      </c>
      <c r="B1036" s="172" t="s">
        <v>436</v>
      </c>
      <c r="C1036" s="172">
        <v>139538</v>
      </c>
      <c r="D1036" s="175">
        <v>44174</v>
      </c>
      <c r="E1036" s="176">
        <v>1323.8094000000001</v>
      </c>
      <c r="F1036" s="176">
        <v>2.625</v>
      </c>
      <c r="G1036" s="176">
        <v>2.7715999999999998</v>
      </c>
      <c r="H1036" s="176">
        <v>2.9874000000000001</v>
      </c>
      <c r="I1036" s="176">
        <v>2.7484999999999999</v>
      </c>
      <c r="J1036" s="176">
        <v>3.0142000000000002</v>
      </c>
      <c r="K1036" s="176">
        <v>3.3195000000000001</v>
      </c>
      <c r="L1036" s="176">
        <v>3.5049000000000001</v>
      </c>
      <c r="M1036" s="176">
        <v>4.1608999999999998</v>
      </c>
      <c r="N1036" s="176">
        <v>4.5090000000000003</v>
      </c>
      <c r="O1036" s="176">
        <v>6.3132999999999999</v>
      </c>
      <c r="P1036" s="176"/>
      <c r="Q1036" s="176">
        <v>6.5244999999999997</v>
      </c>
      <c r="R1036" s="176">
        <v>5.7408000000000001</v>
      </c>
      <c r="S1036" s="118"/>
    </row>
    <row r="1037" spans="1:19" x14ac:dyDescent="0.3">
      <c r="A1037" s="172" t="s">
        <v>376</v>
      </c>
      <c r="B1037" s="172" t="s">
        <v>437</v>
      </c>
      <c r="C1037" s="172">
        <v>139537</v>
      </c>
      <c r="D1037" s="175">
        <v>44174</v>
      </c>
      <c r="E1037" s="176">
        <v>1316.386</v>
      </c>
      <c r="F1037" s="176">
        <v>2.5150999999999999</v>
      </c>
      <c r="G1037" s="176">
        <v>2.6615000000000002</v>
      </c>
      <c r="H1037" s="176">
        <v>2.8776999999999999</v>
      </c>
      <c r="I1037" s="176">
        <v>2.6383999999999999</v>
      </c>
      <c r="J1037" s="176">
        <v>2.9039000000000001</v>
      </c>
      <c r="K1037" s="176">
        <v>3.2082000000000002</v>
      </c>
      <c r="L1037" s="176">
        <v>3.3925000000000001</v>
      </c>
      <c r="M1037" s="176">
        <v>4.0476000000000001</v>
      </c>
      <c r="N1037" s="176">
        <v>4.3941999999999997</v>
      </c>
      <c r="O1037" s="176">
        <v>6.1867000000000001</v>
      </c>
      <c r="P1037" s="176"/>
      <c r="Q1037" s="176">
        <v>6.3895999999999997</v>
      </c>
      <c r="R1037" s="176">
        <v>5.6247999999999996</v>
      </c>
      <c r="S1037" s="118" t="s">
        <v>1876</v>
      </c>
    </row>
    <row r="1038" spans="1:19" x14ac:dyDescent="0.3">
      <c r="A1038" s="172" t="s">
        <v>376</v>
      </c>
      <c r="B1038" s="172" t="s">
        <v>146</v>
      </c>
      <c r="C1038" s="172">
        <v>118859</v>
      </c>
      <c r="D1038" s="175">
        <v>44174</v>
      </c>
      <c r="E1038" s="176">
        <v>2149.4605999999999</v>
      </c>
      <c r="F1038" s="176">
        <v>2.532</v>
      </c>
      <c r="G1038" s="176">
        <v>2.8931</v>
      </c>
      <c r="H1038" s="176">
        <v>3.1040000000000001</v>
      </c>
      <c r="I1038" s="176">
        <v>2.8454000000000002</v>
      </c>
      <c r="J1038" s="176">
        <v>3.1377000000000002</v>
      </c>
      <c r="K1038" s="176">
        <v>3.3317999999999999</v>
      </c>
      <c r="L1038" s="176">
        <v>3.4013</v>
      </c>
      <c r="M1038" s="176">
        <v>4.0251000000000001</v>
      </c>
      <c r="N1038" s="176">
        <v>4.3958000000000004</v>
      </c>
      <c r="O1038" s="176">
        <v>6.1848999999999998</v>
      </c>
      <c r="P1038" s="176">
        <v>6.5279999999999996</v>
      </c>
      <c r="Q1038" s="176">
        <v>7.2553000000000001</v>
      </c>
      <c r="R1038" s="176">
        <v>5.5773999999999999</v>
      </c>
      <c r="S1038" s="118" t="s">
        <v>1876</v>
      </c>
    </row>
    <row r="1039" spans="1:19" x14ac:dyDescent="0.3">
      <c r="A1039" s="172" t="s">
        <v>376</v>
      </c>
      <c r="B1039" s="172" t="s">
        <v>250</v>
      </c>
      <c r="C1039" s="172">
        <v>111646</v>
      </c>
      <c r="D1039" s="175">
        <v>44174</v>
      </c>
      <c r="E1039" s="176">
        <v>2122.7465999999999</v>
      </c>
      <c r="F1039" s="176">
        <v>2.4298000000000002</v>
      </c>
      <c r="G1039" s="176">
        <v>2.7925</v>
      </c>
      <c r="H1039" s="176">
        <v>3.0028999999999999</v>
      </c>
      <c r="I1039" s="176">
        <v>2.7450999999999999</v>
      </c>
      <c r="J1039" s="176">
        <v>3.0381</v>
      </c>
      <c r="K1039" s="176">
        <v>3.2326999999999999</v>
      </c>
      <c r="L1039" s="176">
        <v>3.3058000000000001</v>
      </c>
      <c r="M1039" s="176">
        <v>3.9215</v>
      </c>
      <c r="N1039" s="176">
        <v>4.2901999999999996</v>
      </c>
      <c r="O1039" s="176">
        <v>6.09</v>
      </c>
      <c r="P1039" s="176">
        <v>6.4253</v>
      </c>
      <c r="Q1039" s="176">
        <v>6.5210999999999997</v>
      </c>
      <c r="R1039" s="176">
        <v>5.4892000000000003</v>
      </c>
      <c r="S1039" s="118" t="s">
        <v>1876</v>
      </c>
    </row>
    <row r="1040" spans="1:19" x14ac:dyDescent="0.3">
      <c r="A1040" s="172" t="s">
        <v>376</v>
      </c>
      <c r="B1040" s="172" t="s">
        <v>147</v>
      </c>
      <c r="C1040" s="172">
        <v>145834</v>
      </c>
      <c r="D1040" s="175">
        <v>44174</v>
      </c>
      <c r="E1040" s="176">
        <v>10.9377</v>
      </c>
      <c r="F1040" s="176">
        <v>3.0036</v>
      </c>
      <c r="G1040" s="176">
        <v>1.4461999999999999</v>
      </c>
      <c r="H1040" s="176">
        <v>2.3370000000000002</v>
      </c>
      <c r="I1040" s="176">
        <v>2.1709000000000001</v>
      </c>
      <c r="J1040" s="176">
        <v>2.6867000000000001</v>
      </c>
      <c r="K1040" s="176">
        <v>2.9516</v>
      </c>
      <c r="L1040" s="176">
        <v>2.9741</v>
      </c>
      <c r="M1040" s="176">
        <v>3.2242000000000002</v>
      </c>
      <c r="N1040" s="176">
        <v>3.61</v>
      </c>
      <c r="O1040" s="176"/>
      <c r="P1040" s="176"/>
      <c r="Q1040" s="176">
        <v>4.6420000000000003</v>
      </c>
      <c r="R1040" s="176"/>
      <c r="S1040" s="118" t="s">
        <v>1876</v>
      </c>
    </row>
    <row r="1041" spans="1:19" x14ac:dyDescent="0.3">
      <c r="A1041" s="172" t="s">
        <v>376</v>
      </c>
      <c r="B1041" s="172" t="s">
        <v>251</v>
      </c>
      <c r="C1041" s="172">
        <v>145946</v>
      </c>
      <c r="D1041" s="175">
        <v>44174</v>
      </c>
      <c r="E1041" s="176">
        <v>10.9054</v>
      </c>
      <c r="F1041" s="176">
        <v>3.0125000000000002</v>
      </c>
      <c r="G1041" s="176">
        <v>1.3389</v>
      </c>
      <c r="H1041" s="176">
        <v>2.2004000000000001</v>
      </c>
      <c r="I1041" s="176">
        <v>2.0337000000000001</v>
      </c>
      <c r="J1041" s="176">
        <v>2.5377999999999998</v>
      </c>
      <c r="K1041" s="176">
        <v>2.8037000000000001</v>
      </c>
      <c r="L1041" s="176">
        <v>2.8231000000000002</v>
      </c>
      <c r="M1041" s="176">
        <v>3.0720000000000001</v>
      </c>
      <c r="N1041" s="176">
        <v>3.4544000000000001</v>
      </c>
      <c r="O1041" s="176"/>
      <c r="P1041" s="176"/>
      <c r="Q1041" s="176">
        <v>4.4854000000000003</v>
      </c>
      <c r="R1041" s="176"/>
      <c r="S1041" s="118" t="s">
        <v>1876</v>
      </c>
    </row>
    <row r="1042" spans="1:19" x14ac:dyDescent="0.3">
      <c r="A1042" s="172" t="s">
        <v>376</v>
      </c>
      <c r="B1042" s="172" t="s">
        <v>1032</v>
      </c>
      <c r="C1042" s="172">
        <v>140086</v>
      </c>
      <c r="D1042" s="175">
        <v>44174</v>
      </c>
      <c r="E1042" s="176">
        <v>2275.09427030496</v>
      </c>
      <c r="F1042" s="176">
        <v>2.5407000000000002</v>
      </c>
      <c r="G1042" s="176">
        <v>2.4506000000000001</v>
      </c>
      <c r="H1042" s="176">
        <v>2.3782000000000001</v>
      </c>
      <c r="I1042" s="176">
        <v>2.2551000000000001</v>
      </c>
      <c r="J1042" s="176">
        <v>2.1490999999999998</v>
      </c>
      <c r="K1042" s="176">
        <v>2.3772000000000002</v>
      </c>
      <c r="L1042" s="176">
        <v>2.4123999999999999</v>
      </c>
      <c r="M1042" s="176">
        <v>2.3441000000000001</v>
      </c>
      <c r="N1042" s="176">
        <v>2.5188000000000001</v>
      </c>
      <c r="O1042" s="176">
        <v>3.4624000000000001</v>
      </c>
      <c r="P1042" s="176">
        <v>3.7791000000000001</v>
      </c>
      <c r="Q1042" s="176">
        <v>4.8274999999999997</v>
      </c>
      <c r="R1042" s="176">
        <v>3.1230000000000002</v>
      </c>
      <c r="S1042" s="118" t="s">
        <v>1876</v>
      </c>
    </row>
    <row r="1043" spans="1:19" x14ac:dyDescent="0.3">
      <c r="A1043" s="172" t="s">
        <v>376</v>
      </c>
      <c r="B1043" s="172" t="s">
        <v>252</v>
      </c>
      <c r="C1043" s="172">
        <v>100851</v>
      </c>
      <c r="D1043" s="175">
        <v>44174</v>
      </c>
      <c r="E1043" s="176">
        <v>4950.5343999999996</v>
      </c>
      <c r="F1043" s="176">
        <v>2.1383000000000001</v>
      </c>
      <c r="G1043" s="176">
        <v>2.4535</v>
      </c>
      <c r="H1043" s="176">
        <v>2.7210000000000001</v>
      </c>
      <c r="I1043" s="176">
        <v>2.3887999999999998</v>
      </c>
      <c r="J1043" s="176">
        <v>2.7845</v>
      </c>
      <c r="K1043" s="176">
        <v>3.0939000000000001</v>
      </c>
      <c r="L1043" s="176">
        <v>3.3037000000000001</v>
      </c>
      <c r="M1043" s="176">
        <v>4.0279999999999996</v>
      </c>
      <c r="N1043" s="176">
        <v>4.37</v>
      </c>
      <c r="O1043" s="176">
        <v>6.1909000000000001</v>
      </c>
      <c r="P1043" s="176">
        <v>6.5913000000000004</v>
      </c>
      <c r="Q1043" s="176">
        <v>7.1849999999999996</v>
      </c>
      <c r="R1043" s="176">
        <v>5.6017999999999999</v>
      </c>
      <c r="S1043" s="118" t="s">
        <v>1876</v>
      </c>
    </row>
    <row r="1044" spans="1:19" x14ac:dyDescent="0.3">
      <c r="A1044" s="172" t="s">
        <v>376</v>
      </c>
      <c r="B1044" s="172" t="s">
        <v>148</v>
      </c>
      <c r="C1044" s="172">
        <v>118701</v>
      </c>
      <c r="D1044" s="175">
        <v>44174</v>
      </c>
      <c r="E1044" s="176">
        <v>4982.9601000000002</v>
      </c>
      <c r="F1044" s="176">
        <v>2.2393999999999998</v>
      </c>
      <c r="G1044" s="176">
        <v>2.5539999999999998</v>
      </c>
      <c r="H1044" s="176">
        <v>2.8214000000000001</v>
      </c>
      <c r="I1044" s="176">
        <v>2.4891999999999999</v>
      </c>
      <c r="J1044" s="176">
        <v>2.8849999999999998</v>
      </c>
      <c r="K1044" s="176">
        <v>3.1947000000000001</v>
      </c>
      <c r="L1044" s="176">
        <v>3.4024000000000001</v>
      </c>
      <c r="M1044" s="176">
        <v>4.1368</v>
      </c>
      <c r="N1044" s="176">
        <v>4.4734999999999996</v>
      </c>
      <c r="O1044" s="176">
        <v>6.2827000000000002</v>
      </c>
      <c r="P1044" s="176">
        <v>6.6807999999999996</v>
      </c>
      <c r="Q1044" s="176">
        <v>7.5359999999999996</v>
      </c>
      <c r="R1044" s="176">
        <v>5.6962000000000002</v>
      </c>
      <c r="S1044" s="118" t="s">
        <v>1876</v>
      </c>
    </row>
    <row r="1045" spans="1:19" x14ac:dyDescent="0.3">
      <c r="A1045" s="172" t="s">
        <v>376</v>
      </c>
      <c r="B1045" s="172" t="s">
        <v>423</v>
      </c>
      <c r="C1045" s="172">
        <v>100837</v>
      </c>
      <c r="D1045" s="175">
        <v>44174</v>
      </c>
      <c r="E1045" s="176">
        <v>4504.9175999999998</v>
      </c>
      <c r="F1045" s="176">
        <v>1.4786999999999999</v>
      </c>
      <c r="G1045" s="176">
        <v>1.7932999999999999</v>
      </c>
      <c r="H1045" s="176">
        <v>2.0605000000000002</v>
      </c>
      <c r="I1045" s="176">
        <v>1.7281</v>
      </c>
      <c r="J1045" s="176">
        <v>2.1230000000000002</v>
      </c>
      <c r="K1045" s="176">
        <v>2.4295</v>
      </c>
      <c r="L1045" s="176">
        <v>2.6280000000000001</v>
      </c>
      <c r="M1045" s="176">
        <v>3.3389000000000002</v>
      </c>
      <c r="N1045" s="176">
        <v>3.6705000000000001</v>
      </c>
      <c r="O1045" s="176">
        <v>5.3846999999999996</v>
      </c>
      <c r="P1045" s="176">
        <v>5.7427000000000001</v>
      </c>
      <c r="Q1045" s="176">
        <v>6.8414000000000001</v>
      </c>
      <c r="R1045" s="176">
        <v>4.8554000000000004</v>
      </c>
      <c r="S1045" s="118" t="s">
        <v>1908</v>
      </c>
    </row>
    <row r="1046" spans="1:19" x14ac:dyDescent="0.3">
      <c r="A1046" s="172" t="s">
        <v>376</v>
      </c>
      <c r="B1046" s="172" t="s">
        <v>149</v>
      </c>
      <c r="C1046" s="172">
        <v>143269</v>
      </c>
      <c r="D1046" s="175">
        <v>44174</v>
      </c>
      <c r="E1046" s="176">
        <v>1142.4178999999999</v>
      </c>
      <c r="F1046" s="176">
        <v>3.7193000000000001</v>
      </c>
      <c r="G1046" s="176">
        <v>1.913</v>
      </c>
      <c r="H1046" s="176">
        <v>2.6518000000000002</v>
      </c>
      <c r="I1046" s="176">
        <v>2.3456000000000001</v>
      </c>
      <c r="J1046" s="176">
        <v>2.8218000000000001</v>
      </c>
      <c r="K1046" s="176">
        <v>3.0714999999999999</v>
      </c>
      <c r="L1046" s="176">
        <v>3.1031</v>
      </c>
      <c r="M1046" s="176">
        <v>3.4371999999999998</v>
      </c>
      <c r="N1046" s="176">
        <v>3.8363</v>
      </c>
      <c r="O1046" s="176"/>
      <c r="P1046" s="176"/>
      <c r="Q1046" s="176">
        <v>5.2887000000000004</v>
      </c>
      <c r="R1046" s="176">
        <v>4.9278000000000004</v>
      </c>
      <c r="S1046" s="118" t="s">
        <v>1876</v>
      </c>
    </row>
    <row r="1047" spans="1:19" x14ac:dyDescent="0.3">
      <c r="A1047" s="172" t="s">
        <v>376</v>
      </c>
      <c r="B1047" s="172" t="s">
        <v>253</v>
      </c>
      <c r="C1047" s="172">
        <v>143260</v>
      </c>
      <c r="D1047" s="175">
        <v>44174</v>
      </c>
      <c r="E1047" s="176">
        <v>1139.3416</v>
      </c>
      <c r="F1047" s="176">
        <v>3.6204000000000001</v>
      </c>
      <c r="G1047" s="176">
        <v>1.8146</v>
      </c>
      <c r="H1047" s="176">
        <v>2.5522</v>
      </c>
      <c r="I1047" s="176">
        <v>2.2456</v>
      </c>
      <c r="J1047" s="176">
        <v>2.7216</v>
      </c>
      <c r="K1047" s="176">
        <v>2.9704999999999999</v>
      </c>
      <c r="L1047" s="176">
        <v>3.0013999999999998</v>
      </c>
      <c r="M1047" s="176">
        <v>3.3348</v>
      </c>
      <c r="N1047" s="176">
        <v>3.7328999999999999</v>
      </c>
      <c r="O1047" s="176"/>
      <c r="P1047" s="176"/>
      <c r="Q1047" s="176">
        <v>5.1788999999999996</v>
      </c>
      <c r="R1047" s="176">
        <v>4.8230000000000004</v>
      </c>
      <c r="S1047" s="118" t="s">
        <v>1876</v>
      </c>
    </row>
    <row r="1048" spans="1:19" x14ac:dyDescent="0.3">
      <c r="A1048" s="172" t="s">
        <v>376</v>
      </c>
      <c r="B1048" s="172" t="s">
        <v>254</v>
      </c>
      <c r="C1048" s="172">
        <v>138288</v>
      </c>
      <c r="D1048" s="175">
        <v>44174</v>
      </c>
      <c r="E1048" s="176">
        <v>263.74790000000002</v>
      </c>
      <c r="F1048" s="176">
        <v>1.4946999999999999</v>
      </c>
      <c r="G1048" s="176">
        <v>2.2284999999999999</v>
      </c>
      <c r="H1048" s="176">
        <v>2.605</v>
      </c>
      <c r="I1048" s="176">
        <v>2.3805000000000001</v>
      </c>
      <c r="J1048" s="176">
        <v>2.871</v>
      </c>
      <c r="K1048" s="176">
        <v>3.0648</v>
      </c>
      <c r="L1048" s="176">
        <v>3.2806999999999999</v>
      </c>
      <c r="M1048" s="176">
        <v>3.9422000000000001</v>
      </c>
      <c r="N1048" s="176">
        <v>4.3056000000000001</v>
      </c>
      <c r="O1048" s="176">
        <v>6.1748000000000003</v>
      </c>
      <c r="P1048" s="176">
        <v>6.5936000000000003</v>
      </c>
      <c r="Q1048" s="176">
        <v>7.5796999999999999</v>
      </c>
      <c r="R1048" s="176">
        <v>5.5818000000000003</v>
      </c>
      <c r="S1048" s="118" t="s">
        <v>1876</v>
      </c>
    </row>
    <row r="1049" spans="1:19" x14ac:dyDescent="0.3">
      <c r="A1049" s="172" t="s">
        <v>376</v>
      </c>
      <c r="B1049" s="172" t="s">
        <v>150</v>
      </c>
      <c r="C1049" s="172">
        <v>138299</v>
      </c>
      <c r="D1049" s="175">
        <v>44174</v>
      </c>
      <c r="E1049" s="176">
        <v>265.4151</v>
      </c>
      <c r="F1049" s="176">
        <v>1.6640999999999999</v>
      </c>
      <c r="G1049" s="176">
        <v>2.3887</v>
      </c>
      <c r="H1049" s="176">
        <v>2.7616999999999998</v>
      </c>
      <c r="I1049" s="176">
        <v>2.5268999999999999</v>
      </c>
      <c r="J1049" s="176">
        <v>3.0123000000000002</v>
      </c>
      <c r="K1049" s="176">
        <v>3.2048000000000001</v>
      </c>
      <c r="L1049" s="176">
        <v>3.4308999999999998</v>
      </c>
      <c r="M1049" s="176">
        <v>4.1135999999999999</v>
      </c>
      <c r="N1049" s="176">
        <v>4.4878</v>
      </c>
      <c r="O1049" s="176">
        <v>6.2793999999999999</v>
      </c>
      <c r="P1049" s="176">
        <v>6.6783999999999999</v>
      </c>
      <c r="Q1049" s="176">
        <v>7.5132000000000003</v>
      </c>
      <c r="R1049" s="176">
        <v>5.7092000000000001</v>
      </c>
      <c r="S1049" s="118" t="s">
        <v>1876</v>
      </c>
    </row>
    <row r="1050" spans="1:19" x14ac:dyDescent="0.3">
      <c r="A1050" s="172" t="s">
        <v>376</v>
      </c>
      <c r="B1050" s="172" t="s">
        <v>255</v>
      </c>
      <c r="C1050" s="172">
        <v>100898</v>
      </c>
      <c r="D1050" s="175">
        <v>44174</v>
      </c>
      <c r="E1050" s="176">
        <v>2863.6451200000001</v>
      </c>
      <c r="F1050" s="176">
        <v>2.8410000000000002</v>
      </c>
      <c r="G1050" s="176">
        <v>2.5314000000000001</v>
      </c>
      <c r="H1050" s="176">
        <v>2.7170000000000001</v>
      </c>
      <c r="I1050" s="176">
        <v>2.4605999999999999</v>
      </c>
      <c r="J1050" s="176">
        <v>2.7887</v>
      </c>
      <c r="K1050" s="176">
        <v>3.0276999999999998</v>
      </c>
      <c r="L1050" s="176">
        <v>3.0962000000000001</v>
      </c>
      <c r="M1050" s="176">
        <v>3.4295</v>
      </c>
      <c r="N1050" s="176">
        <v>3.8738000000000001</v>
      </c>
      <c r="O1050" s="176">
        <v>2.7279</v>
      </c>
      <c r="P1050" s="176">
        <v>4.5090000000000003</v>
      </c>
      <c r="Q1050" s="176">
        <v>6.6726000000000001</v>
      </c>
      <c r="R1050" s="176">
        <v>5.0723000000000003</v>
      </c>
      <c r="S1050" s="118" t="s">
        <v>1876</v>
      </c>
    </row>
    <row r="1051" spans="1:19" x14ac:dyDescent="0.3">
      <c r="A1051" s="172" t="s">
        <v>376</v>
      </c>
      <c r="B1051" s="172" t="s">
        <v>151</v>
      </c>
      <c r="C1051" s="172">
        <v>119468</v>
      </c>
      <c r="D1051" s="175">
        <v>44174</v>
      </c>
      <c r="E1051" s="176">
        <v>2880.0025599999999</v>
      </c>
      <c r="F1051" s="176">
        <v>2.9304000000000001</v>
      </c>
      <c r="G1051" s="176">
        <v>2.6211000000000002</v>
      </c>
      <c r="H1051" s="176">
        <v>2.8071000000000002</v>
      </c>
      <c r="I1051" s="176">
        <v>2.5510000000000002</v>
      </c>
      <c r="J1051" s="176">
        <v>2.8649</v>
      </c>
      <c r="K1051" s="176">
        <v>3.0935999999999999</v>
      </c>
      <c r="L1051" s="176">
        <v>3.1756000000000002</v>
      </c>
      <c r="M1051" s="176">
        <v>3.5156000000000001</v>
      </c>
      <c r="N1051" s="176">
        <v>3.9525000000000001</v>
      </c>
      <c r="O1051" s="176">
        <v>2.7888999999999999</v>
      </c>
      <c r="P1051" s="176">
        <v>4.5754999999999999</v>
      </c>
      <c r="Q1051" s="176">
        <v>6.1921999999999997</v>
      </c>
      <c r="R1051" s="176">
        <v>5.1271000000000004</v>
      </c>
      <c r="S1051" s="118" t="s">
        <v>1876</v>
      </c>
    </row>
    <row r="1052" spans="1:19" x14ac:dyDescent="0.3">
      <c r="A1052" s="172" t="s">
        <v>376</v>
      </c>
      <c r="B1052" s="172" t="s">
        <v>256</v>
      </c>
      <c r="C1052" s="172">
        <v>103225</v>
      </c>
      <c r="D1052" s="175">
        <v>44174</v>
      </c>
      <c r="E1052" s="176">
        <v>32.0289</v>
      </c>
      <c r="F1052" s="176">
        <v>3.3050999999999999</v>
      </c>
      <c r="G1052" s="176">
        <v>3.7997999999999998</v>
      </c>
      <c r="H1052" s="176">
        <v>3.9752999999999998</v>
      </c>
      <c r="I1052" s="176">
        <v>3.7824</v>
      </c>
      <c r="J1052" s="176">
        <v>3.9634999999999998</v>
      </c>
      <c r="K1052" s="176">
        <v>4.5993000000000004</v>
      </c>
      <c r="L1052" s="176">
        <v>4.5091999999999999</v>
      </c>
      <c r="M1052" s="176">
        <v>4.6391999999999998</v>
      </c>
      <c r="N1052" s="176">
        <v>5.0175999999999998</v>
      </c>
      <c r="O1052" s="176">
        <v>6.4318999999999997</v>
      </c>
      <c r="P1052" s="176">
        <v>6.8122999999999996</v>
      </c>
      <c r="Q1052" s="176">
        <v>7.9561000000000002</v>
      </c>
      <c r="R1052" s="176">
        <v>6.1045999999999996</v>
      </c>
      <c r="S1052" s="118" t="s">
        <v>1876</v>
      </c>
    </row>
    <row r="1053" spans="1:19" x14ac:dyDescent="0.3">
      <c r="A1053" s="172" t="s">
        <v>376</v>
      </c>
      <c r="B1053" s="172" t="s">
        <v>152</v>
      </c>
      <c r="C1053" s="172">
        <v>120837</v>
      </c>
      <c r="D1053" s="175">
        <v>44174</v>
      </c>
      <c r="E1053" s="176">
        <v>32.462699999999998</v>
      </c>
      <c r="F1053" s="176">
        <v>3.7107999999999999</v>
      </c>
      <c r="G1053" s="176">
        <v>4.1241000000000003</v>
      </c>
      <c r="H1053" s="176">
        <v>4.3404999999999996</v>
      </c>
      <c r="I1053" s="176">
        <v>4.1265000000000001</v>
      </c>
      <c r="J1053" s="176">
        <v>4.3140999999999998</v>
      </c>
      <c r="K1053" s="176">
        <v>4.9481999999999999</v>
      </c>
      <c r="L1053" s="176">
        <v>4.8632999999999997</v>
      </c>
      <c r="M1053" s="176">
        <v>4.9985999999999997</v>
      </c>
      <c r="N1053" s="176">
        <v>5.3833000000000002</v>
      </c>
      <c r="O1053" s="176">
        <v>6.7480000000000002</v>
      </c>
      <c r="P1053" s="176">
        <v>7.0010000000000003</v>
      </c>
      <c r="Q1053" s="176">
        <v>7.9310999999999998</v>
      </c>
      <c r="R1053" s="176">
        <v>6.4462999999999999</v>
      </c>
      <c r="S1053" s="118" t="s">
        <v>1876</v>
      </c>
    </row>
    <row r="1054" spans="1:19" x14ac:dyDescent="0.3">
      <c r="A1054" s="172" t="s">
        <v>376</v>
      </c>
      <c r="B1054" s="172" t="s">
        <v>153</v>
      </c>
      <c r="C1054" s="172">
        <v>103734</v>
      </c>
      <c r="D1054" s="175">
        <v>44174</v>
      </c>
      <c r="E1054" s="176">
        <v>27.529199999999999</v>
      </c>
      <c r="F1054" s="176">
        <v>3.9780000000000002</v>
      </c>
      <c r="G1054" s="176">
        <v>2.2544</v>
      </c>
      <c r="H1054" s="176">
        <v>2.7479</v>
      </c>
      <c r="I1054" s="176">
        <v>2.3603000000000001</v>
      </c>
      <c r="J1054" s="176">
        <v>2.8795000000000002</v>
      </c>
      <c r="K1054" s="176">
        <v>3.0817000000000001</v>
      </c>
      <c r="L1054" s="176">
        <v>3.1021000000000001</v>
      </c>
      <c r="M1054" s="176">
        <v>3.3494000000000002</v>
      </c>
      <c r="N1054" s="176">
        <v>3.7774999999999999</v>
      </c>
      <c r="O1054" s="176">
        <v>5.4987000000000004</v>
      </c>
      <c r="P1054" s="176">
        <v>5.8914</v>
      </c>
      <c r="Q1054" s="176">
        <v>7.1393000000000004</v>
      </c>
      <c r="R1054" s="176">
        <v>4.9903000000000004</v>
      </c>
      <c r="S1054" s="118" t="s">
        <v>1876</v>
      </c>
    </row>
    <row r="1055" spans="1:19" x14ac:dyDescent="0.3">
      <c r="A1055" s="172" t="s">
        <v>376</v>
      </c>
      <c r="B1055" s="172" t="s">
        <v>257</v>
      </c>
      <c r="C1055" s="172">
        <v>141066</v>
      </c>
      <c r="D1055" s="175">
        <v>44174</v>
      </c>
      <c r="E1055" s="176">
        <v>27.4618</v>
      </c>
      <c r="F1055" s="176">
        <v>3.8549000000000002</v>
      </c>
      <c r="G1055" s="176">
        <v>2.1269999999999998</v>
      </c>
      <c r="H1055" s="176">
        <v>2.6406000000000001</v>
      </c>
      <c r="I1055" s="176">
        <v>2.2519999999999998</v>
      </c>
      <c r="J1055" s="176">
        <v>2.7753000000000001</v>
      </c>
      <c r="K1055" s="176">
        <v>2.9796</v>
      </c>
      <c r="L1055" s="176">
        <v>3.0005000000000002</v>
      </c>
      <c r="M1055" s="176">
        <v>3.2471000000000001</v>
      </c>
      <c r="N1055" s="176">
        <v>3.6796000000000002</v>
      </c>
      <c r="O1055" s="176">
        <v>5.4253999999999998</v>
      </c>
      <c r="P1055" s="176">
        <v>5.8258000000000001</v>
      </c>
      <c r="Q1055" s="176">
        <v>7.0812999999999997</v>
      </c>
      <c r="R1055" s="176">
        <v>4.9095000000000004</v>
      </c>
      <c r="S1055" s="118" t="s">
        <v>1876</v>
      </c>
    </row>
    <row r="1056" spans="1:19" x14ac:dyDescent="0.3">
      <c r="A1056" s="172" t="s">
        <v>376</v>
      </c>
      <c r="B1056" s="172" t="s">
        <v>260</v>
      </c>
      <c r="C1056" s="172">
        <v>105280</v>
      </c>
      <c r="D1056" s="175">
        <v>44174</v>
      </c>
      <c r="E1056" s="176">
        <v>3172.7161000000001</v>
      </c>
      <c r="F1056" s="176">
        <v>2.2101000000000002</v>
      </c>
      <c r="G1056" s="176">
        <v>2.3331</v>
      </c>
      <c r="H1056" s="176">
        <v>2.7827000000000002</v>
      </c>
      <c r="I1056" s="176">
        <v>2.4906999999999999</v>
      </c>
      <c r="J1056" s="176">
        <v>2.8527</v>
      </c>
      <c r="K1056" s="176">
        <v>3.1307</v>
      </c>
      <c r="L1056" s="176">
        <v>3.2797999999999998</v>
      </c>
      <c r="M1056" s="176">
        <v>3.9420999999999999</v>
      </c>
      <c r="N1056" s="176">
        <v>4.2904999999999998</v>
      </c>
      <c r="O1056" s="176">
        <v>6.0553999999999997</v>
      </c>
      <c r="P1056" s="176">
        <v>6.4722999999999997</v>
      </c>
      <c r="Q1056" s="176">
        <v>7.0616000000000003</v>
      </c>
      <c r="R1056" s="176">
        <v>5.4600999999999997</v>
      </c>
      <c r="S1056" s="118" t="s">
        <v>1876</v>
      </c>
    </row>
    <row r="1057" spans="1:19" x14ac:dyDescent="0.3">
      <c r="A1057" s="172" t="s">
        <v>376</v>
      </c>
      <c r="B1057" s="172" t="s">
        <v>156</v>
      </c>
      <c r="C1057" s="172">
        <v>119800</v>
      </c>
      <c r="D1057" s="175">
        <v>44174</v>
      </c>
      <c r="E1057" s="176">
        <v>3190.2854000000002</v>
      </c>
      <c r="F1057" s="176">
        <v>2.2906</v>
      </c>
      <c r="G1057" s="176">
        <v>2.4129999999999998</v>
      </c>
      <c r="H1057" s="176">
        <v>2.8626</v>
      </c>
      <c r="I1057" s="176">
        <v>2.5708000000000002</v>
      </c>
      <c r="J1057" s="176">
        <v>2.9329999999999998</v>
      </c>
      <c r="K1057" s="176">
        <v>3.2113999999999998</v>
      </c>
      <c r="L1057" s="176">
        <v>3.3613</v>
      </c>
      <c r="M1057" s="176">
        <v>4.0254000000000003</v>
      </c>
      <c r="N1057" s="176">
        <v>4.3722000000000003</v>
      </c>
      <c r="O1057" s="176">
        <v>6.1440000000000001</v>
      </c>
      <c r="P1057" s="176">
        <v>6.5500999999999996</v>
      </c>
      <c r="Q1057" s="176">
        <v>7.4279999999999999</v>
      </c>
      <c r="R1057" s="176">
        <v>5.5430000000000001</v>
      </c>
      <c r="S1057" s="118" t="s">
        <v>1876</v>
      </c>
    </row>
    <row r="1058" spans="1:19" x14ac:dyDescent="0.3">
      <c r="A1058" s="172" t="s">
        <v>376</v>
      </c>
      <c r="B1058" s="172" t="s">
        <v>424</v>
      </c>
      <c r="C1058" s="172">
        <v>105274</v>
      </c>
      <c r="D1058" s="175">
        <v>44174</v>
      </c>
      <c r="E1058" s="176">
        <v>3202.6781999999998</v>
      </c>
      <c r="F1058" s="176">
        <v>2.21</v>
      </c>
      <c r="G1058" s="176">
        <v>2.3334000000000001</v>
      </c>
      <c r="H1058" s="176">
        <v>2.7826</v>
      </c>
      <c r="I1058" s="176">
        <v>2.4906999999999999</v>
      </c>
      <c r="J1058" s="176">
        <v>2.8527999999999998</v>
      </c>
      <c r="K1058" s="176">
        <v>3.1307999999999998</v>
      </c>
      <c r="L1058" s="176">
        <v>3.2799</v>
      </c>
      <c r="M1058" s="176">
        <v>3.9432</v>
      </c>
      <c r="N1058" s="176">
        <v>4.2914000000000003</v>
      </c>
      <c r="O1058" s="176">
        <v>6.0566000000000004</v>
      </c>
      <c r="P1058" s="176">
        <v>6.4734999999999996</v>
      </c>
      <c r="Q1058" s="176">
        <v>7.0598000000000001</v>
      </c>
      <c r="R1058" s="176">
        <v>5.4608999999999996</v>
      </c>
      <c r="S1058" s="118" t="s">
        <v>1876</v>
      </c>
    </row>
    <row r="1059" spans="1:19" x14ac:dyDescent="0.3">
      <c r="A1059" s="172" t="s">
        <v>376</v>
      </c>
      <c r="B1059" s="172" t="s">
        <v>157</v>
      </c>
      <c r="C1059" s="172">
        <v>119686</v>
      </c>
      <c r="D1059" s="175">
        <v>44174</v>
      </c>
      <c r="E1059" s="176">
        <v>42.964100000000002</v>
      </c>
      <c r="F1059" s="176">
        <v>2.2938999999999998</v>
      </c>
      <c r="G1059" s="176">
        <v>2.7475000000000001</v>
      </c>
      <c r="H1059" s="176">
        <v>2.9872999999999998</v>
      </c>
      <c r="I1059" s="176">
        <v>2.6545000000000001</v>
      </c>
      <c r="J1059" s="176">
        <v>3.0091999999999999</v>
      </c>
      <c r="K1059" s="176">
        <v>3.2915000000000001</v>
      </c>
      <c r="L1059" s="176">
        <v>3.3734999999999999</v>
      </c>
      <c r="M1059" s="176">
        <v>3.992</v>
      </c>
      <c r="N1059" s="176">
        <v>4.3701999999999996</v>
      </c>
      <c r="O1059" s="176">
        <v>6.1980000000000004</v>
      </c>
      <c r="P1059" s="176">
        <v>6.6125999999999996</v>
      </c>
      <c r="Q1059" s="176">
        <v>7.4819000000000004</v>
      </c>
      <c r="R1059" s="176">
        <v>5.5918000000000001</v>
      </c>
      <c r="S1059" s="118" t="s">
        <v>1876</v>
      </c>
    </row>
    <row r="1060" spans="1:19" x14ac:dyDescent="0.3">
      <c r="A1060" s="172" t="s">
        <v>376</v>
      </c>
      <c r="B1060" s="172" t="s">
        <v>261</v>
      </c>
      <c r="C1060" s="172">
        <v>103397</v>
      </c>
      <c r="D1060" s="175">
        <v>44174</v>
      </c>
      <c r="E1060" s="176">
        <v>42.701999999999998</v>
      </c>
      <c r="F1060" s="176">
        <v>2.2225000000000001</v>
      </c>
      <c r="G1060" s="176">
        <v>2.6787999999999998</v>
      </c>
      <c r="H1060" s="176">
        <v>2.8956</v>
      </c>
      <c r="I1060" s="176">
        <v>2.5607000000000002</v>
      </c>
      <c r="J1060" s="176">
        <v>2.9217</v>
      </c>
      <c r="K1060" s="176">
        <v>3.2010999999999998</v>
      </c>
      <c r="L1060" s="176">
        <v>3.2820999999999998</v>
      </c>
      <c r="M1060" s="176">
        <v>3.8959999999999999</v>
      </c>
      <c r="N1060" s="176">
        <v>4.2801999999999998</v>
      </c>
      <c r="O1060" s="176">
        <v>6.1119000000000003</v>
      </c>
      <c r="P1060" s="176">
        <v>6.5210999999999997</v>
      </c>
      <c r="Q1060" s="176">
        <v>7.4682000000000004</v>
      </c>
      <c r="R1060" s="176">
        <v>5.5087999999999999</v>
      </c>
      <c r="S1060" s="118" t="s">
        <v>1876</v>
      </c>
    </row>
    <row r="1061" spans="1:19" x14ac:dyDescent="0.3">
      <c r="A1061" s="172" t="s">
        <v>376</v>
      </c>
      <c r="B1061" s="172" t="s">
        <v>425</v>
      </c>
      <c r="C1061" s="172">
        <v>100618</v>
      </c>
      <c r="D1061" s="175">
        <v>44174</v>
      </c>
      <c r="E1061" s="176">
        <v>39.907400000000003</v>
      </c>
      <c r="F1061" s="176">
        <v>2.1951999999999998</v>
      </c>
      <c r="G1061" s="176">
        <v>2.6835</v>
      </c>
      <c r="H1061" s="176">
        <v>2.9022999999999999</v>
      </c>
      <c r="I1061" s="176">
        <v>2.5634000000000001</v>
      </c>
      <c r="J1061" s="176">
        <v>2.9216000000000002</v>
      </c>
      <c r="K1061" s="176">
        <v>3.2014</v>
      </c>
      <c r="L1061" s="176">
        <v>3.2823000000000002</v>
      </c>
      <c r="M1061" s="176">
        <v>3.8969999999999998</v>
      </c>
      <c r="N1061" s="176">
        <v>4.2807000000000004</v>
      </c>
      <c r="O1061" s="176">
        <v>6.1120999999999999</v>
      </c>
      <c r="P1061" s="176">
        <v>6.5220000000000002</v>
      </c>
      <c r="Q1061" s="176">
        <v>6.8884999999999996</v>
      </c>
      <c r="R1061" s="176">
        <v>5.5091999999999999</v>
      </c>
      <c r="S1061" s="118" t="s">
        <v>1876</v>
      </c>
    </row>
    <row r="1062" spans="1:19" x14ac:dyDescent="0.3">
      <c r="A1062" s="172" t="s">
        <v>376</v>
      </c>
      <c r="B1062" s="172" t="s">
        <v>158</v>
      </c>
      <c r="C1062" s="172">
        <v>119861</v>
      </c>
      <c r="D1062" s="175">
        <v>44174</v>
      </c>
      <c r="E1062" s="176">
        <v>3216.4007000000001</v>
      </c>
      <c r="F1062" s="176">
        <v>2.7850000000000001</v>
      </c>
      <c r="G1062" s="176">
        <v>2.5209000000000001</v>
      </c>
      <c r="H1062" s="176">
        <v>2.8296000000000001</v>
      </c>
      <c r="I1062" s="176">
        <v>2.5047000000000001</v>
      </c>
      <c r="J1062" s="176">
        <v>2.9782000000000002</v>
      </c>
      <c r="K1062" s="176">
        <v>3.2538999999999998</v>
      </c>
      <c r="L1062" s="176">
        <v>3.3948</v>
      </c>
      <c r="M1062" s="176">
        <v>4.2165999999999997</v>
      </c>
      <c r="N1062" s="176">
        <v>4.5446999999999997</v>
      </c>
      <c r="O1062" s="176">
        <v>6.2572999999999999</v>
      </c>
      <c r="P1062" s="176">
        <v>6.6539000000000001</v>
      </c>
      <c r="Q1062" s="176">
        <v>7.5387000000000004</v>
      </c>
      <c r="R1062" s="176">
        <v>5.6775000000000002</v>
      </c>
      <c r="S1062" s="118" t="s">
        <v>1876</v>
      </c>
    </row>
    <row r="1063" spans="1:19" x14ac:dyDescent="0.3">
      <c r="A1063" s="172" t="s">
        <v>376</v>
      </c>
      <c r="B1063" s="172" t="s">
        <v>262</v>
      </c>
      <c r="C1063" s="172">
        <v>102672</v>
      </c>
      <c r="D1063" s="175">
        <v>44174</v>
      </c>
      <c r="E1063" s="176">
        <v>3194.9778999999999</v>
      </c>
      <c r="F1063" s="176">
        <v>2.6757</v>
      </c>
      <c r="G1063" s="176">
        <v>2.411</v>
      </c>
      <c r="H1063" s="176">
        <v>2.7195999999999998</v>
      </c>
      <c r="I1063" s="176">
        <v>2.3946000000000001</v>
      </c>
      <c r="J1063" s="176">
        <v>2.8679999999999999</v>
      </c>
      <c r="K1063" s="176">
        <v>3.1429</v>
      </c>
      <c r="L1063" s="176">
        <v>3.2822</v>
      </c>
      <c r="M1063" s="176">
        <v>4.0998000000000001</v>
      </c>
      <c r="N1063" s="176">
        <v>4.4236000000000004</v>
      </c>
      <c r="O1063" s="176">
        <v>6.1615000000000002</v>
      </c>
      <c r="P1063" s="176">
        <v>6.5717999999999996</v>
      </c>
      <c r="Q1063" s="176">
        <v>7.3947000000000003</v>
      </c>
      <c r="R1063" s="176">
        <v>5.5643000000000002</v>
      </c>
      <c r="S1063" s="118" t="s">
        <v>1876</v>
      </c>
    </row>
    <row r="1064" spans="1:19" x14ac:dyDescent="0.3">
      <c r="A1064" s="172" t="s">
        <v>376</v>
      </c>
      <c r="B1064" s="172" t="s">
        <v>1033</v>
      </c>
      <c r="C1064" s="172">
        <v>139619</v>
      </c>
      <c r="D1064" s="175">
        <v>44174</v>
      </c>
      <c r="E1064" s="176">
        <v>10</v>
      </c>
      <c r="F1064" s="176">
        <v>0</v>
      </c>
      <c r="G1064" s="176">
        <v>0</v>
      </c>
      <c r="H1064" s="176">
        <v>0</v>
      </c>
      <c r="I1064" s="176">
        <v>0</v>
      </c>
      <c r="J1064" s="176">
        <v>0</v>
      </c>
      <c r="K1064" s="176">
        <v>0</v>
      </c>
      <c r="L1064" s="176">
        <v>0</v>
      </c>
      <c r="M1064" s="176">
        <v>0</v>
      </c>
      <c r="N1064" s="176">
        <v>0</v>
      </c>
      <c r="O1064" s="176">
        <v>0</v>
      </c>
      <c r="P1064" s="176"/>
      <c r="Q1064" s="176">
        <v>0</v>
      </c>
      <c r="R1064" s="176">
        <v>0</v>
      </c>
      <c r="S1064" s="118" t="s">
        <v>1876</v>
      </c>
    </row>
    <row r="1065" spans="1:19" x14ac:dyDescent="0.3">
      <c r="A1065" s="172" t="s">
        <v>376</v>
      </c>
      <c r="B1065" s="172" t="s">
        <v>426</v>
      </c>
      <c r="C1065" s="172">
        <v>111915</v>
      </c>
      <c r="D1065" s="175"/>
      <c r="E1065" s="176"/>
      <c r="F1065" s="176"/>
      <c r="G1065" s="176"/>
      <c r="H1065" s="176"/>
      <c r="I1065" s="176"/>
      <c r="J1065" s="176"/>
      <c r="K1065" s="176"/>
      <c r="L1065" s="176"/>
      <c r="M1065" s="176"/>
      <c r="N1065" s="176"/>
      <c r="O1065" s="176"/>
      <c r="P1065" s="176"/>
      <c r="Q1065" s="176"/>
      <c r="R1065" s="176"/>
      <c r="S1065" s="118" t="s">
        <v>1876</v>
      </c>
    </row>
    <row r="1066" spans="1:19" x14ac:dyDescent="0.3">
      <c r="A1066" s="172" t="s">
        <v>376</v>
      </c>
      <c r="B1066" s="172" t="s">
        <v>159</v>
      </c>
      <c r="C1066" s="172">
        <v>118893</v>
      </c>
      <c r="D1066" s="175"/>
      <c r="E1066" s="176"/>
      <c r="F1066" s="176"/>
      <c r="G1066" s="176"/>
      <c r="H1066" s="176"/>
      <c r="I1066" s="176"/>
      <c r="J1066" s="176"/>
      <c r="K1066" s="176"/>
      <c r="L1066" s="176"/>
      <c r="M1066" s="176"/>
      <c r="N1066" s="176"/>
      <c r="O1066" s="176"/>
      <c r="P1066" s="176"/>
      <c r="Q1066" s="176"/>
      <c r="R1066" s="176"/>
      <c r="S1066" s="118" t="s">
        <v>1876</v>
      </c>
    </row>
    <row r="1067" spans="1:19" x14ac:dyDescent="0.3">
      <c r="A1067" s="172" t="s">
        <v>376</v>
      </c>
      <c r="B1067" s="172" t="s">
        <v>427</v>
      </c>
      <c r="C1067" s="172">
        <v>104241</v>
      </c>
      <c r="D1067" s="175"/>
      <c r="E1067" s="176"/>
      <c r="F1067" s="176"/>
      <c r="G1067" s="176"/>
      <c r="H1067" s="176"/>
      <c r="I1067" s="176"/>
      <c r="J1067" s="176"/>
      <c r="K1067" s="176"/>
      <c r="L1067" s="176"/>
      <c r="M1067" s="176"/>
      <c r="N1067" s="176"/>
      <c r="O1067" s="176"/>
      <c r="P1067" s="176"/>
      <c r="Q1067" s="176"/>
      <c r="R1067" s="176"/>
      <c r="S1067" s="118" t="s">
        <v>1876</v>
      </c>
    </row>
    <row r="1068" spans="1:19" x14ac:dyDescent="0.3">
      <c r="A1068" s="172" t="s">
        <v>376</v>
      </c>
      <c r="B1068" s="172" t="s">
        <v>263</v>
      </c>
      <c r="C1068" s="172">
        <v>115398</v>
      </c>
      <c r="D1068" s="175">
        <v>44174</v>
      </c>
      <c r="E1068" s="176">
        <v>1947.2061000000001</v>
      </c>
      <c r="F1068" s="176">
        <v>2.6113</v>
      </c>
      <c r="G1068" s="176">
        <v>2.7080000000000002</v>
      </c>
      <c r="H1068" s="176">
        <v>2.7403</v>
      </c>
      <c r="I1068" s="176">
        <v>2.5828000000000002</v>
      </c>
      <c r="J1068" s="176">
        <v>2.8498999999999999</v>
      </c>
      <c r="K1068" s="176">
        <v>3.1065999999999998</v>
      </c>
      <c r="L1068" s="176">
        <v>3.2574999999999998</v>
      </c>
      <c r="M1068" s="176">
        <v>4.1214000000000004</v>
      </c>
      <c r="N1068" s="176">
        <v>4.4249999999999998</v>
      </c>
      <c r="O1068" s="176">
        <v>4.8246000000000002</v>
      </c>
      <c r="P1068" s="176">
        <v>5.6791999999999998</v>
      </c>
      <c r="Q1068" s="176">
        <v>7.27</v>
      </c>
      <c r="R1068" s="176">
        <v>5.4528999999999996</v>
      </c>
      <c r="S1068" s="118" t="s">
        <v>1876</v>
      </c>
    </row>
    <row r="1069" spans="1:19" x14ac:dyDescent="0.3">
      <c r="A1069" s="172" t="s">
        <v>376</v>
      </c>
      <c r="B1069" s="172" t="s">
        <v>160</v>
      </c>
      <c r="C1069" s="172">
        <v>119303</v>
      </c>
      <c r="D1069" s="175">
        <v>44174</v>
      </c>
      <c r="E1069" s="176">
        <v>1962.4482</v>
      </c>
      <c r="F1069" s="176">
        <v>2.7138</v>
      </c>
      <c r="G1069" s="176">
        <v>2.8085</v>
      </c>
      <c r="H1069" s="176">
        <v>2.8403</v>
      </c>
      <c r="I1069" s="176">
        <v>2.6827999999999999</v>
      </c>
      <c r="J1069" s="176">
        <v>2.9502000000000002</v>
      </c>
      <c r="K1069" s="176">
        <v>3.2073999999999998</v>
      </c>
      <c r="L1069" s="176">
        <v>3.3592</v>
      </c>
      <c r="M1069" s="176">
        <v>4.2244999999999999</v>
      </c>
      <c r="N1069" s="176">
        <v>4.5293999999999999</v>
      </c>
      <c r="O1069" s="176">
        <v>4.9264000000000001</v>
      </c>
      <c r="P1069" s="176">
        <v>5.7957000000000001</v>
      </c>
      <c r="Q1069" s="176">
        <v>6.9497999999999998</v>
      </c>
      <c r="R1069" s="176">
        <v>5.5632999999999999</v>
      </c>
      <c r="S1069" s="118" t="s">
        <v>1876</v>
      </c>
    </row>
    <row r="1070" spans="1:19" x14ac:dyDescent="0.3">
      <c r="A1070" s="172" t="s">
        <v>376</v>
      </c>
      <c r="B1070" s="172" t="s">
        <v>161</v>
      </c>
      <c r="C1070" s="172">
        <v>120304</v>
      </c>
      <c r="D1070" s="175">
        <v>44174</v>
      </c>
      <c r="E1070" s="176">
        <v>3337.5553</v>
      </c>
      <c r="F1070" s="176">
        <v>2.1524000000000001</v>
      </c>
      <c r="G1070" s="176">
        <v>2.3641000000000001</v>
      </c>
      <c r="H1070" s="176">
        <v>2.7829999999999999</v>
      </c>
      <c r="I1070" s="176">
        <v>2.5661999999999998</v>
      </c>
      <c r="J1070" s="176">
        <v>2.9336000000000002</v>
      </c>
      <c r="K1070" s="176">
        <v>3.2271000000000001</v>
      </c>
      <c r="L1070" s="176">
        <v>3.3807</v>
      </c>
      <c r="M1070" s="176">
        <v>4.0448000000000004</v>
      </c>
      <c r="N1070" s="176">
        <v>4.3916000000000004</v>
      </c>
      <c r="O1070" s="176">
        <v>6.2117000000000004</v>
      </c>
      <c r="P1070" s="176">
        <v>6.6189</v>
      </c>
      <c r="Q1070" s="176">
        <v>7.4629000000000003</v>
      </c>
      <c r="R1070" s="176">
        <v>5.6071999999999997</v>
      </c>
      <c r="S1070" s="118" t="s">
        <v>1876</v>
      </c>
    </row>
    <row r="1071" spans="1:19" x14ac:dyDescent="0.3">
      <c r="A1071" s="172" t="s">
        <v>376</v>
      </c>
      <c r="B1071" s="172" t="s">
        <v>428</v>
      </c>
      <c r="C1071" s="172">
        <v>102009</v>
      </c>
      <c r="D1071" s="175">
        <v>44174</v>
      </c>
      <c r="E1071" s="176">
        <v>3076.2357999999999</v>
      </c>
      <c r="F1071" s="176">
        <v>1.5366</v>
      </c>
      <c r="G1071" s="176">
        <v>1.748</v>
      </c>
      <c r="H1071" s="176">
        <v>2.1669999999999998</v>
      </c>
      <c r="I1071" s="176">
        <v>1.9499</v>
      </c>
      <c r="J1071" s="176">
        <v>2.3163999999999998</v>
      </c>
      <c r="K1071" s="176">
        <v>2.6105</v>
      </c>
      <c r="L1071" s="176">
        <v>2.7612999999999999</v>
      </c>
      <c r="M1071" s="176">
        <v>3.4178999999999999</v>
      </c>
      <c r="N1071" s="176">
        <v>3.7570000000000001</v>
      </c>
      <c r="O1071" s="176">
        <v>5.5377000000000001</v>
      </c>
      <c r="P1071" s="176">
        <v>5.9359000000000002</v>
      </c>
      <c r="Q1071" s="176">
        <v>6.6430999999999996</v>
      </c>
      <c r="R1071" s="176">
        <v>4.9515000000000002</v>
      </c>
      <c r="S1071" s="118" t="s">
        <v>1876</v>
      </c>
    </row>
    <row r="1072" spans="1:19" x14ac:dyDescent="0.3">
      <c r="A1072" s="172" t="s">
        <v>376</v>
      </c>
      <c r="B1072" s="172" t="s">
        <v>264</v>
      </c>
      <c r="C1072" s="172">
        <v>102012</v>
      </c>
      <c r="D1072" s="175">
        <v>44174</v>
      </c>
      <c r="E1072" s="176">
        <v>3321.1763999999998</v>
      </c>
      <c r="F1072" s="176">
        <v>2.0716999999999999</v>
      </c>
      <c r="G1072" s="176">
        <v>2.2841999999999998</v>
      </c>
      <c r="H1072" s="176">
        <v>2.7031000000000001</v>
      </c>
      <c r="I1072" s="176">
        <v>2.4861</v>
      </c>
      <c r="J1072" s="176">
        <v>2.8534000000000002</v>
      </c>
      <c r="K1072" s="176">
        <v>3.1501000000000001</v>
      </c>
      <c r="L1072" s="176">
        <v>3.3018000000000001</v>
      </c>
      <c r="M1072" s="176">
        <v>3.9516</v>
      </c>
      <c r="N1072" s="176">
        <v>4.2911999999999999</v>
      </c>
      <c r="O1072" s="176">
        <v>6.1364000000000001</v>
      </c>
      <c r="P1072" s="176">
        <v>6.5567000000000002</v>
      </c>
      <c r="Q1072" s="176">
        <v>7.1714000000000002</v>
      </c>
      <c r="R1072" s="176">
        <v>5.5247999999999999</v>
      </c>
      <c r="S1072" s="118" t="s">
        <v>1876</v>
      </c>
    </row>
    <row r="1073" spans="1:19" x14ac:dyDescent="0.3">
      <c r="A1073" s="172" t="s">
        <v>376</v>
      </c>
      <c r="B1073" s="172" t="s">
        <v>162</v>
      </c>
      <c r="C1073" s="172">
        <v>145971</v>
      </c>
      <c r="D1073" s="175">
        <v>44174</v>
      </c>
      <c r="E1073" s="176">
        <v>1101.9457</v>
      </c>
      <c r="F1073" s="176">
        <v>3.3226</v>
      </c>
      <c r="G1073" s="176">
        <v>2.3355999999999999</v>
      </c>
      <c r="H1073" s="176">
        <v>2.6484000000000001</v>
      </c>
      <c r="I1073" s="176">
        <v>2.3527</v>
      </c>
      <c r="J1073" s="176">
        <v>2.8967000000000001</v>
      </c>
      <c r="K1073" s="176">
        <v>3.0325000000000002</v>
      </c>
      <c r="L1073" s="176">
        <v>3.0186000000000002</v>
      </c>
      <c r="M1073" s="176">
        <v>3.3012000000000001</v>
      </c>
      <c r="N1073" s="176">
        <v>3.8227000000000002</v>
      </c>
      <c r="O1073" s="176"/>
      <c r="P1073" s="176"/>
      <c r="Q1073" s="176">
        <v>5.2335000000000003</v>
      </c>
      <c r="R1073" s="176"/>
      <c r="S1073" s="118" t="s">
        <v>1876</v>
      </c>
    </row>
    <row r="1074" spans="1:19" x14ac:dyDescent="0.3">
      <c r="A1074" s="172" t="s">
        <v>376</v>
      </c>
      <c r="B1074" s="172" t="s">
        <v>265</v>
      </c>
      <c r="C1074" s="172">
        <v>145968</v>
      </c>
      <c r="D1074" s="175">
        <v>44174</v>
      </c>
      <c r="E1074" s="176">
        <v>1100.2927999999999</v>
      </c>
      <c r="F1074" s="176">
        <v>3.2412999999999998</v>
      </c>
      <c r="G1074" s="176">
        <v>2.2551000000000001</v>
      </c>
      <c r="H1074" s="176">
        <v>2.5703</v>
      </c>
      <c r="I1074" s="176">
        <v>2.2728999999999999</v>
      </c>
      <c r="J1074" s="176">
        <v>2.8167</v>
      </c>
      <c r="K1074" s="176">
        <v>2.9523000000000001</v>
      </c>
      <c r="L1074" s="176">
        <v>2.9376000000000002</v>
      </c>
      <c r="M1074" s="176">
        <v>3.2193999999999998</v>
      </c>
      <c r="N1074" s="176">
        <v>3.7401</v>
      </c>
      <c r="O1074" s="176"/>
      <c r="P1074" s="176"/>
      <c r="Q1074" s="176">
        <v>5.1505000000000001</v>
      </c>
      <c r="R1074" s="176"/>
      <c r="S1074" s="118" t="s">
        <v>1876</v>
      </c>
    </row>
    <row r="1075" spans="1:19" x14ac:dyDescent="0.3">
      <c r="A1075" s="177" t="s">
        <v>27</v>
      </c>
      <c r="B1075" s="172"/>
      <c r="C1075" s="172"/>
      <c r="D1075" s="172"/>
      <c r="E1075" s="172"/>
      <c r="F1075" s="178">
        <v>2.5044070707070705</v>
      </c>
      <c r="G1075" s="178">
        <v>2.4676707070707073</v>
      </c>
      <c r="H1075" s="178">
        <v>2.7261797979797975</v>
      </c>
      <c r="I1075" s="178">
        <v>2.4584616161616166</v>
      </c>
      <c r="J1075" s="178">
        <v>2.7797686868686871</v>
      </c>
      <c r="K1075" s="178">
        <v>3.051881818181819</v>
      </c>
      <c r="L1075" s="178">
        <v>3.1531797979797971</v>
      </c>
      <c r="M1075" s="178">
        <v>3.7204353535353532</v>
      </c>
      <c r="N1075" s="178">
        <v>4.0919957894736863</v>
      </c>
      <c r="O1075" s="178">
        <v>5.8565894117647046</v>
      </c>
      <c r="P1075" s="178">
        <v>6.3753780487804868</v>
      </c>
      <c r="Q1075" s="178">
        <v>6.696631313131312</v>
      </c>
      <c r="R1075" s="178">
        <v>5.3017707865168537</v>
      </c>
      <c r="S1075" s="118" t="s">
        <v>1876</v>
      </c>
    </row>
    <row r="1076" spans="1:19" x14ac:dyDescent="0.3">
      <c r="A1076" s="177" t="s">
        <v>408</v>
      </c>
      <c r="B1076" s="172"/>
      <c r="C1076" s="172"/>
      <c r="D1076" s="172"/>
      <c r="E1076" s="172"/>
      <c r="F1076" s="178">
        <v>2.5246</v>
      </c>
      <c r="G1076" s="178">
        <v>2.5095000000000001</v>
      </c>
      <c r="H1076" s="178">
        <v>2.7757999999999998</v>
      </c>
      <c r="I1076" s="178">
        <v>2.5047000000000001</v>
      </c>
      <c r="J1076" s="178">
        <v>2.8527</v>
      </c>
      <c r="K1076" s="178">
        <v>3.1072000000000002</v>
      </c>
      <c r="L1076" s="178">
        <v>3.2324999999999999</v>
      </c>
      <c r="M1076" s="178">
        <v>3.8852000000000002</v>
      </c>
      <c r="N1076" s="178">
        <v>4.2611999999999997</v>
      </c>
      <c r="O1076" s="178">
        <v>6.1120999999999999</v>
      </c>
      <c r="P1076" s="178">
        <v>6.5304000000000002</v>
      </c>
      <c r="Q1076" s="178">
        <v>7.2361000000000004</v>
      </c>
      <c r="R1076" s="178">
        <v>5.4892000000000003</v>
      </c>
      <c r="S1076" s="118" t="s">
        <v>1876</v>
      </c>
    </row>
    <row r="1077" spans="1:19" x14ac:dyDescent="0.3">
      <c r="A1077" s="121"/>
      <c r="B1077" s="121"/>
      <c r="C1077" s="121"/>
      <c r="D1077" s="122"/>
      <c r="E1077" s="123"/>
      <c r="F1077" s="123"/>
      <c r="G1077" s="123"/>
      <c r="H1077" s="123"/>
      <c r="I1077" s="123"/>
      <c r="J1077" s="123"/>
      <c r="K1077" s="123"/>
      <c r="L1077" s="123"/>
      <c r="M1077" s="123"/>
      <c r="N1077" s="123"/>
      <c r="O1077" s="123"/>
      <c r="P1077" s="123"/>
      <c r="Q1077" s="123"/>
      <c r="R1077" s="123"/>
      <c r="S1077" s="118" t="s">
        <v>1876</v>
      </c>
    </row>
    <row r="1078" spans="1:19" x14ac:dyDescent="0.3">
      <c r="A1078" s="174" t="s">
        <v>1034</v>
      </c>
      <c r="B1078" s="174"/>
      <c r="C1078" s="174"/>
      <c r="D1078" s="174"/>
      <c r="E1078" s="174"/>
      <c r="F1078" s="174"/>
      <c r="G1078" s="174"/>
      <c r="H1078" s="174"/>
      <c r="I1078" s="174"/>
      <c r="J1078" s="174"/>
      <c r="K1078" s="174"/>
      <c r="L1078" s="174"/>
      <c r="M1078" s="174"/>
      <c r="N1078" s="174"/>
      <c r="O1078" s="174"/>
      <c r="P1078" s="174"/>
      <c r="Q1078" s="174"/>
      <c r="R1078" s="174"/>
      <c r="S1078" s="118"/>
    </row>
    <row r="1079" spans="1:19" x14ac:dyDescent="0.3">
      <c r="A1079" s="172" t="s">
        <v>1035</v>
      </c>
      <c r="B1079" s="172" t="s">
        <v>1036</v>
      </c>
      <c r="C1079" s="172">
        <v>100365</v>
      </c>
      <c r="D1079" s="175">
        <v>44174</v>
      </c>
      <c r="E1079" s="176">
        <v>72.009200000000007</v>
      </c>
      <c r="F1079" s="176">
        <v>58.587800000000001</v>
      </c>
      <c r="G1079" s="176">
        <v>0.16220000000000001</v>
      </c>
      <c r="H1079" s="176">
        <v>7.1712999999999996</v>
      </c>
      <c r="I1079" s="176">
        <v>4.3918999999999997</v>
      </c>
      <c r="J1079" s="176">
        <v>5.1905000000000001</v>
      </c>
      <c r="K1079" s="176">
        <v>9.4954999999999998</v>
      </c>
      <c r="L1079" s="176">
        <v>7.2390999999999996</v>
      </c>
      <c r="M1079" s="176">
        <v>7.6513999999999998</v>
      </c>
      <c r="N1079" s="176">
        <v>12.752800000000001</v>
      </c>
      <c r="O1079" s="176">
        <v>9.7437000000000005</v>
      </c>
      <c r="P1079" s="176">
        <v>9.8527000000000005</v>
      </c>
      <c r="Q1079" s="176">
        <v>9.1981999999999999</v>
      </c>
      <c r="R1079" s="176">
        <v>12.1221</v>
      </c>
      <c r="S1079" s="118"/>
    </row>
    <row r="1080" spans="1:19" x14ac:dyDescent="0.3">
      <c r="A1080" s="172" t="s">
        <v>1035</v>
      </c>
      <c r="B1080" s="172" t="s">
        <v>1037</v>
      </c>
      <c r="C1080" s="172">
        <v>120743</v>
      </c>
      <c r="D1080" s="175">
        <v>44174</v>
      </c>
      <c r="E1080" s="176">
        <v>76.837199999999996</v>
      </c>
      <c r="F1080" s="176">
        <v>59.189599999999999</v>
      </c>
      <c r="G1080" s="176">
        <v>0.7601</v>
      </c>
      <c r="H1080" s="176">
        <v>7.7748999999999997</v>
      </c>
      <c r="I1080" s="176">
        <v>4.9939999999999998</v>
      </c>
      <c r="J1080" s="176">
        <v>5.7958999999999996</v>
      </c>
      <c r="K1080" s="176">
        <v>10.111000000000001</v>
      </c>
      <c r="L1080" s="176">
        <v>7.8625999999999996</v>
      </c>
      <c r="M1080" s="176">
        <v>8.1415000000000006</v>
      </c>
      <c r="N1080" s="176">
        <v>13.317</v>
      </c>
      <c r="O1080" s="176">
        <v>10.371</v>
      </c>
      <c r="P1080" s="176">
        <v>10.6259</v>
      </c>
      <c r="Q1080" s="176">
        <v>9.8524999999999991</v>
      </c>
      <c r="R1080" s="176">
        <v>12.708299999999999</v>
      </c>
      <c r="S1080" s="118"/>
    </row>
    <row r="1081" spans="1:19" x14ac:dyDescent="0.3">
      <c r="A1081" s="172" t="s">
        <v>1035</v>
      </c>
      <c r="B1081" s="172" t="s">
        <v>1038</v>
      </c>
      <c r="C1081" s="172">
        <v>143702</v>
      </c>
      <c r="D1081" s="175">
        <v>44174</v>
      </c>
      <c r="E1081" s="176">
        <v>13.819699999999999</v>
      </c>
      <c r="F1081" s="176">
        <v>10.832000000000001</v>
      </c>
      <c r="G1081" s="176">
        <v>13.1767</v>
      </c>
      <c r="H1081" s="176">
        <v>20.454599999999999</v>
      </c>
      <c r="I1081" s="176">
        <v>19.5581</v>
      </c>
      <c r="J1081" s="176">
        <v>13.8728</v>
      </c>
      <c r="K1081" s="176">
        <v>8.8609000000000009</v>
      </c>
      <c r="L1081" s="176">
        <v>7.3628999999999998</v>
      </c>
      <c r="M1081" s="176">
        <v>6.3776000000000002</v>
      </c>
      <c r="N1081" s="176">
        <v>14.263999999999999</v>
      </c>
      <c r="O1081" s="176"/>
      <c r="P1081" s="176"/>
      <c r="Q1081" s="176">
        <v>14.2392</v>
      </c>
      <c r="R1081" s="176">
        <v>13.463900000000001</v>
      </c>
      <c r="S1081" s="120"/>
    </row>
    <row r="1082" spans="1:19" x14ac:dyDescent="0.3">
      <c r="A1082" s="172" t="s">
        <v>1035</v>
      </c>
      <c r="B1082" s="172" t="s">
        <v>1039</v>
      </c>
      <c r="C1082" s="172">
        <v>143704</v>
      </c>
      <c r="D1082" s="175">
        <v>44174</v>
      </c>
      <c r="E1082" s="176">
        <v>13.9312</v>
      </c>
      <c r="F1082" s="176">
        <v>11.269600000000001</v>
      </c>
      <c r="G1082" s="176">
        <v>13.5444</v>
      </c>
      <c r="H1082" s="176">
        <v>20.8184</v>
      </c>
      <c r="I1082" s="176">
        <v>19.932400000000001</v>
      </c>
      <c r="J1082" s="176">
        <v>14.225199999999999</v>
      </c>
      <c r="K1082" s="176">
        <v>9.2067999999999994</v>
      </c>
      <c r="L1082" s="176">
        <v>7.7103999999999999</v>
      </c>
      <c r="M1082" s="176">
        <v>6.7225999999999999</v>
      </c>
      <c r="N1082" s="176">
        <v>14.6379</v>
      </c>
      <c r="O1082" s="176"/>
      <c r="P1082" s="176"/>
      <c r="Q1082" s="176">
        <v>14.617599999999999</v>
      </c>
      <c r="R1082" s="176">
        <v>13.831099999999999</v>
      </c>
      <c r="S1082" s="118"/>
    </row>
    <row r="1083" spans="1:19" x14ac:dyDescent="0.3">
      <c r="A1083" s="177" t="s">
        <v>27</v>
      </c>
      <c r="B1083" s="172"/>
      <c r="C1083" s="172"/>
      <c r="D1083" s="172"/>
      <c r="E1083" s="172"/>
      <c r="F1083" s="178">
        <v>34.969749999999998</v>
      </c>
      <c r="G1083" s="178">
        <v>6.9108499999999999</v>
      </c>
      <c r="H1083" s="178">
        <v>14.0548</v>
      </c>
      <c r="I1083" s="178">
        <v>12.219100000000001</v>
      </c>
      <c r="J1083" s="178">
        <v>9.7711000000000006</v>
      </c>
      <c r="K1083" s="178">
        <v>9.4185499999999998</v>
      </c>
      <c r="L1083" s="178">
        <v>7.5437499999999993</v>
      </c>
      <c r="M1083" s="178">
        <v>7.2232750000000001</v>
      </c>
      <c r="N1083" s="178">
        <v>13.742925</v>
      </c>
      <c r="O1083" s="178">
        <v>10.05735</v>
      </c>
      <c r="P1083" s="178">
        <v>10.2393</v>
      </c>
      <c r="Q1083" s="178">
        <v>11.976875</v>
      </c>
      <c r="R1083" s="178">
        <v>13.03135</v>
      </c>
      <c r="S1083" s="118"/>
    </row>
    <row r="1084" spans="1:19" x14ac:dyDescent="0.3">
      <c r="A1084" s="177" t="s">
        <v>408</v>
      </c>
      <c r="B1084" s="172"/>
      <c r="C1084" s="172"/>
      <c r="D1084" s="172"/>
      <c r="E1084" s="172"/>
      <c r="F1084" s="178">
        <v>34.928700000000006</v>
      </c>
      <c r="G1084" s="178">
        <v>6.9684000000000008</v>
      </c>
      <c r="H1084" s="178">
        <v>14.114750000000001</v>
      </c>
      <c r="I1084" s="178">
        <v>12.27605</v>
      </c>
      <c r="J1084" s="178">
        <v>9.8343500000000006</v>
      </c>
      <c r="K1084" s="178">
        <v>9.3511500000000005</v>
      </c>
      <c r="L1084" s="178">
        <v>7.5366499999999998</v>
      </c>
      <c r="M1084" s="178">
        <v>7.1869999999999994</v>
      </c>
      <c r="N1084" s="178">
        <v>13.7905</v>
      </c>
      <c r="O1084" s="178">
        <v>10.05735</v>
      </c>
      <c r="P1084" s="178">
        <v>10.2393</v>
      </c>
      <c r="Q1084" s="178">
        <v>12.04585</v>
      </c>
      <c r="R1084" s="178">
        <v>13.0861</v>
      </c>
      <c r="S1084" s="118"/>
    </row>
    <row r="1085" spans="1:19" x14ac:dyDescent="0.3">
      <c r="A1085" s="121"/>
      <c r="B1085" s="121"/>
      <c r="C1085" s="121"/>
      <c r="D1085" s="122"/>
      <c r="E1085" s="123"/>
      <c r="F1085" s="123"/>
      <c r="G1085" s="123"/>
      <c r="H1085" s="123"/>
      <c r="I1085" s="123"/>
      <c r="J1085" s="123"/>
      <c r="K1085" s="123"/>
      <c r="L1085" s="123"/>
      <c r="M1085" s="123"/>
      <c r="N1085" s="123"/>
      <c r="O1085" s="123"/>
      <c r="P1085" s="123"/>
      <c r="Q1085" s="123"/>
      <c r="R1085" s="123"/>
      <c r="S1085" s="118"/>
    </row>
    <row r="1086" spans="1:19" x14ac:dyDescent="0.3">
      <c r="A1086" s="174" t="s">
        <v>1040</v>
      </c>
      <c r="B1086" s="174"/>
      <c r="C1086" s="174"/>
      <c r="D1086" s="174"/>
      <c r="E1086" s="174"/>
      <c r="F1086" s="174"/>
      <c r="G1086" s="174"/>
      <c r="H1086" s="174"/>
      <c r="I1086" s="174"/>
      <c r="J1086" s="174"/>
      <c r="K1086" s="174"/>
      <c r="L1086" s="174"/>
      <c r="M1086" s="174"/>
      <c r="N1086" s="174"/>
      <c r="O1086" s="174"/>
      <c r="P1086" s="174"/>
      <c r="Q1086" s="174"/>
      <c r="R1086" s="174"/>
      <c r="S1086" s="118"/>
    </row>
    <row r="1087" spans="1:19" x14ac:dyDescent="0.3">
      <c r="A1087" s="172" t="s">
        <v>1041</v>
      </c>
      <c r="B1087" s="172" t="s">
        <v>1042</v>
      </c>
      <c r="C1087" s="172">
        <v>103192</v>
      </c>
      <c r="D1087" s="175">
        <v>44174</v>
      </c>
      <c r="E1087" s="176">
        <v>511.37130000000002</v>
      </c>
      <c r="F1087" s="176">
        <v>2.0200999999999998</v>
      </c>
      <c r="G1087" s="176">
        <v>2.8548</v>
      </c>
      <c r="H1087" s="176">
        <v>3.7387000000000001</v>
      </c>
      <c r="I1087" s="176">
        <v>2.3984000000000001</v>
      </c>
      <c r="J1087" s="176">
        <v>5.1116999999999999</v>
      </c>
      <c r="K1087" s="176">
        <v>6.3418000000000001</v>
      </c>
      <c r="L1087" s="176">
        <v>7.9634</v>
      </c>
      <c r="M1087" s="176">
        <v>8.0402000000000005</v>
      </c>
      <c r="N1087" s="176">
        <v>7.7935999999999996</v>
      </c>
      <c r="O1087" s="176">
        <v>7.6374000000000004</v>
      </c>
      <c r="P1087" s="176">
        <v>7.6097000000000001</v>
      </c>
      <c r="Q1087" s="176">
        <v>7.4917999999999996</v>
      </c>
      <c r="R1087" s="176">
        <v>8.1247000000000007</v>
      </c>
      <c r="S1087" s="118"/>
    </row>
    <row r="1088" spans="1:19" x14ac:dyDescent="0.3">
      <c r="A1088" s="172" t="s">
        <v>1041</v>
      </c>
      <c r="B1088" s="172" t="s">
        <v>1043</v>
      </c>
      <c r="C1088" s="172">
        <v>119523</v>
      </c>
      <c r="D1088" s="175">
        <v>44174</v>
      </c>
      <c r="E1088" s="176">
        <v>546.07939999999996</v>
      </c>
      <c r="F1088" s="176">
        <v>2.8409</v>
      </c>
      <c r="G1088" s="176">
        <v>3.6753999999999998</v>
      </c>
      <c r="H1088" s="176">
        <v>4.5606</v>
      </c>
      <c r="I1088" s="176">
        <v>3.2195</v>
      </c>
      <c r="J1088" s="176">
        <v>5.9359000000000002</v>
      </c>
      <c r="K1088" s="176">
        <v>7.1761999999999997</v>
      </c>
      <c r="L1088" s="176">
        <v>8.8170999999999999</v>
      </c>
      <c r="M1088" s="176">
        <v>8.9169999999999998</v>
      </c>
      <c r="N1088" s="176">
        <v>8.6925000000000008</v>
      </c>
      <c r="O1088" s="176">
        <v>8.5363000000000007</v>
      </c>
      <c r="P1088" s="176">
        <v>8.5030999999999999</v>
      </c>
      <c r="Q1088" s="176">
        <v>8.8985000000000003</v>
      </c>
      <c r="R1088" s="176">
        <v>9.0360999999999994</v>
      </c>
      <c r="S1088" s="118"/>
    </row>
    <row r="1089" spans="1:19" x14ac:dyDescent="0.3">
      <c r="A1089" s="172" t="s">
        <v>1041</v>
      </c>
      <c r="B1089" s="172" t="s">
        <v>1044</v>
      </c>
      <c r="C1089" s="172">
        <v>120513</v>
      </c>
      <c r="D1089" s="175">
        <v>44174</v>
      </c>
      <c r="E1089" s="176">
        <v>2455.2919000000002</v>
      </c>
      <c r="F1089" s="176">
        <v>3.0448</v>
      </c>
      <c r="G1089" s="176">
        <v>2.6676000000000002</v>
      </c>
      <c r="H1089" s="176">
        <v>4.3663999999999996</v>
      </c>
      <c r="I1089" s="176">
        <v>2.7911999999999999</v>
      </c>
      <c r="J1089" s="176">
        <v>4.8894000000000002</v>
      </c>
      <c r="K1089" s="176">
        <v>6.1010999999999997</v>
      </c>
      <c r="L1089" s="176">
        <v>7.3940999999999999</v>
      </c>
      <c r="M1089" s="176">
        <v>7.9057000000000004</v>
      </c>
      <c r="N1089" s="176">
        <v>7.7709999999999999</v>
      </c>
      <c r="O1089" s="176">
        <v>8.2032000000000007</v>
      </c>
      <c r="P1089" s="176">
        <v>8.1298999999999992</v>
      </c>
      <c r="Q1089" s="176">
        <v>8.5710999999999995</v>
      </c>
      <c r="R1089" s="176">
        <v>8.5648999999999997</v>
      </c>
      <c r="S1089" s="120"/>
    </row>
    <row r="1090" spans="1:19" x14ac:dyDescent="0.3">
      <c r="A1090" s="172" t="s">
        <v>1041</v>
      </c>
      <c r="B1090" s="172" t="s">
        <v>1045</v>
      </c>
      <c r="C1090" s="172">
        <v>112214</v>
      </c>
      <c r="D1090" s="175">
        <v>44174</v>
      </c>
      <c r="E1090" s="176">
        <v>2376.9061000000002</v>
      </c>
      <c r="F1090" s="176">
        <v>2.7351000000000001</v>
      </c>
      <c r="G1090" s="176">
        <v>2.3576000000000001</v>
      </c>
      <c r="H1090" s="176">
        <v>4.0560999999999998</v>
      </c>
      <c r="I1090" s="176">
        <v>2.4807999999999999</v>
      </c>
      <c r="J1090" s="176">
        <v>4.5781000000000001</v>
      </c>
      <c r="K1090" s="176">
        <v>5.7862999999999998</v>
      </c>
      <c r="L1090" s="176">
        <v>7.0728</v>
      </c>
      <c r="M1090" s="176">
        <v>7.5812999999999997</v>
      </c>
      <c r="N1090" s="176">
        <v>7.4432</v>
      </c>
      <c r="O1090" s="176">
        <v>7.7923</v>
      </c>
      <c r="P1090" s="176">
        <v>7.6706000000000003</v>
      </c>
      <c r="Q1090" s="176">
        <v>8.0554000000000006</v>
      </c>
      <c r="R1090" s="176">
        <v>8.2296999999999993</v>
      </c>
      <c r="S1090" s="118"/>
    </row>
    <row r="1091" spans="1:19" x14ac:dyDescent="0.3">
      <c r="A1091" s="172" t="s">
        <v>1041</v>
      </c>
      <c r="B1091" s="172" t="s">
        <v>1046</v>
      </c>
      <c r="C1091" s="172">
        <v>112029</v>
      </c>
      <c r="D1091" s="175">
        <v>44174</v>
      </c>
      <c r="E1091" s="176">
        <v>1495.9041999999999</v>
      </c>
      <c r="F1091" s="176">
        <v>5.4443999999999999</v>
      </c>
      <c r="G1091" s="176">
        <v>3.2324999999999999</v>
      </c>
      <c r="H1091" s="176">
        <v>3.5453000000000001</v>
      </c>
      <c r="I1091" s="176">
        <v>4.9554</v>
      </c>
      <c r="J1091" s="176">
        <v>5.0735000000000001</v>
      </c>
      <c r="K1091" s="176">
        <v>7.5046999999999997</v>
      </c>
      <c r="L1091" s="176">
        <v>60.532600000000002</v>
      </c>
      <c r="M1091" s="176">
        <v>29.547699999999999</v>
      </c>
      <c r="N1091" s="176">
        <v>-13.0548</v>
      </c>
      <c r="O1091" s="176">
        <v>-9.0646000000000004</v>
      </c>
      <c r="P1091" s="176">
        <v>-2.4140999999999999</v>
      </c>
      <c r="Q1091" s="176">
        <v>3.5739999999999998</v>
      </c>
      <c r="R1091" s="176">
        <v>-15.9693</v>
      </c>
      <c r="S1091" s="118"/>
    </row>
    <row r="1092" spans="1:19" x14ac:dyDescent="0.3">
      <c r="A1092" s="172" t="s">
        <v>1041</v>
      </c>
      <c r="B1092" s="172" t="s">
        <v>1047</v>
      </c>
      <c r="C1092" s="172">
        <v>119410</v>
      </c>
      <c r="D1092" s="175">
        <v>44174</v>
      </c>
      <c r="E1092" s="176">
        <v>1533.0488</v>
      </c>
      <c r="F1092" s="176">
        <v>5.6531000000000002</v>
      </c>
      <c r="G1092" s="176">
        <v>3.4424999999999999</v>
      </c>
      <c r="H1092" s="176">
        <v>3.7553000000000001</v>
      </c>
      <c r="I1092" s="176">
        <v>5.1661999999999999</v>
      </c>
      <c r="J1092" s="176">
        <v>5.2834000000000003</v>
      </c>
      <c r="K1092" s="176">
        <v>7.7190000000000003</v>
      </c>
      <c r="L1092" s="176">
        <v>60.806699999999999</v>
      </c>
      <c r="M1092" s="176">
        <v>29.843699999999998</v>
      </c>
      <c r="N1092" s="176">
        <v>-12.829800000000001</v>
      </c>
      <c r="O1092" s="176">
        <v>-8.8057999999999996</v>
      </c>
      <c r="P1092" s="176">
        <v>-2.0960000000000001</v>
      </c>
      <c r="Q1092" s="176">
        <v>2.0606</v>
      </c>
      <c r="R1092" s="176">
        <v>-15.732699999999999</v>
      </c>
      <c r="S1092" s="118"/>
    </row>
    <row r="1093" spans="1:19" x14ac:dyDescent="0.3">
      <c r="A1093" s="172" t="s">
        <v>1041</v>
      </c>
      <c r="B1093" s="172" t="s">
        <v>1048</v>
      </c>
      <c r="C1093" s="172">
        <v>148320</v>
      </c>
      <c r="D1093" s="175"/>
      <c r="E1093" s="176"/>
      <c r="F1093" s="176"/>
      <c r="G1093" s="176"/>
      <c r="H1093" s="176"/>
      <c r="I1093" s="176"/>
      <c r="J1093" s="176"/>
      <c r="K1093" s="176"/>
      <c r="L1093" s="176"/>
      <c r="M1093" s="176"/>
      <c r="N1093" s="176"/>
      <c r="O1093" s="176"/>
      <c r="P1093" s="176"/>
      <c r="Q1093" s="176"/>
      <c r="R1093" s="176"/>
      <c r="S1093" s="118"/>
    </row>
    <row r="1094" spans="1:19" x14ac:dyDescent="0.3">
      <c r="A1094" s="172" t="s">
        <v>1041</v>
      </c>
      <c r="B1094" s="172" t="s">
        <v>1049</v>
      </c>
      <c r="C1094" s="172">
        <v>148325</v>
      </c>
      <c r="D1094" s="175"/>
      <c r="E1094" s="176"/>
      <c r="F1094" s="176"/>
      <c r="G1094" s="176"/>
      <c r="H1094" s="176"/>
      <c r="I1094" s="176"/>
      <c r="J1094" s="176"/>
      <c r="K1094" s="176"/>
      <c r="L1094" s="176"/>
      <c r="M1094" s="176"/>
      <c r="N1094" s="176"/>
      <c r="O1094" s="176"/>
      <c r="P1094" s="176"/>
      <c r="Q1094" s="176"/>
      <c r="R1094" s="176"/>
      <c r="S1094" s="118"/>
    </row>
    <row r="1095" spans="1:19" x14ac:dyDescent="0.3">
      <c r="A1095" s="172" t="s">
        <v>1041</v>
      </c>
      <c r="B1095" s="172" t="s">
        <v>1050</v>
      </c>
      <c r="C1095" s="172">
        <v>117945</v>
      </c>
      <c r="D1095" s="175">
        <v>44174</v>
      </c>
      <c r="E1095" s="176">
        <v>31.472200000000001</v>
      </c>
      <c r="F1095" s="176">
        <v>2.8996</v>
      </c>
      <c r="G1095" s="176">
        <v>3.3416000000000001</v>
      </c>
      <c r="H1095" s="176">
        <v>3.6309</v>
      </c>
      <c r="I1095" s="176">
        <v>3.6251000000000002</v>
      </c>
      <c r="J1095" s="176">
        <v>5.3662000000000001</v>
      </c>
      <c r="K1095" s="176">
        <v>5.7763</v>
      </c>
      <c r="L1095" s="176">
        <v>6.4461000000000004</v>
      </c>
      <c r="M1095" s="176">
        <v>7.4493</v>
      </c>
      <c r="N1095" s="176">
        <v>7.4512</v>
      </c>
      <c r="O1095" s="176">
        <v>7.1307</v>
      </c>
      <c r="P1095" s="176">
        <v>7.2191999999999998</v>
      </c>
      <c r="Q1095" s="176">
        <v>7.8640999999999996</v>
      </c>
      <c r="R1095" s="176">
        <v>7.3787000000000003</v>
      </c>
      <c r="S1095" s="118"/>
    </row>
    <row r="1096" spans="1:19" x14ac:dyDescent="0.3">
      <c r="A1096" s="172" t="s">
        <v>1041</v>
      </c>
      <c r="B1096" s="172" t="s">
        <v>1051</v>
      </c>
      <c r="C1096" s="172">
        <v>120008</v>
      </c>
      <c r="D1096" s="175">
        <v>44174</v>
      </c>
      <c r="E1096" s="176">
        <v>33.283099999999997</v>
      </c>
      <c r="F1096" s="176">
        <v>3.6193</v>
      </c>
      <c r="G1096" s="176">
        <v>4.0818000000000003</v>
      </c>
      <c r="H1096" s="176">
        <v>4.3746</v>
      </c>
      <c r="I1096" s="176">
        <v>4.3704000000000001</v>
      </c>
      <c r="J1096" s="176">
        <v>6.1207000000000003</v>
      </c>
      <c r="K1096" s="176">
        <v>6.5675999999999997</v>
      </c>
      <c r="L1096" s="176">
        <v>7.2828999999999997</v>
      </c>
      <c r="M1096" s="176">
        <v>8.3231999999999999</v>
      </c>
      <c r="N1096" s="176">
        <v>8.3339999999999996</v>
      </c>
      <c r="O1096" s="176">
        <v>7.9577999999999998</v>
      </c>
      <c r="P1096" s="176">
        <v>7.9748999999999999</v>
      </c>
      <c r="Q1096" s="176">
        <v>8.4675999999999991</v>
      </c>
      <c r="R1096" s="176">
        <v>8.2578999999999994</v>
      </c>
      <c r="S1096" s="118"/>
    </row>
    <row r="1097" spans="1:19" x14ac:dyDescent="0.3">
      <c r="A1097" s="172" t="s">
        <v>1041</v>
      </c>
      <c r="B1097" s="172" t="s">
        <v>1052</v>
      </c>
      <c r="C1097" s="172">
        <v>118291</v>
      </c>
      <c r="D1097" s="175">
        <v>44174</v>
      </c>
      <c r="E1097" s="176">
        <v>33.307499999999997</v>
      </c>
      <c r="F1097" s="176">
        <v>4.2743000000000002</v>
      </c>
      <c r="G1097" s="176">
        <v>3.9472</v>
      </c>
      <c r="H1097" s="176">
        <v>3.5247999999999999</v>
      </c>
      <c r="I1097" s="176">
        <v>2.5777999999999999</v>
      </c>
      <c r="J1097" s="176">
        <v>4.4618000000000002</v>
      </c>
      <c r="K1097" s="176">
        <v>5.1866000000000003</v>
      </c>
      <c r="L1097" s="176">
        <v>5.7709000000000001</v>
      </c>
      <c r="M1097" s="176">
        <v>6.6689999999999996</v>
      </c>
      <c r="N1097" s="176">
        <v>6.7384000000000004</v>
      </c>
      <c r="O1097" s="176">
        <v>7.3608000000000002</v>
      </c>
      <c r="P1097" s="176">
        <v>7.5861999999999998</v>
      </c>
      <c r="Q1097" s="176">
        <v>8.1065000000000005</v>
      </c>
      <c r="R1097" s="176">
        <v>7.6653000000000002</v>
      </c>
      <c r="S1097" s="118"/>
    </row>
    <row r="1098" spans="1:19" x14ac:dyDescent="0.3">
      <c r="A1098" s="172" t="s">
        <v>1041</v>
      </c>
      <c r="B1098" s="172" t="s">
        <v>1053</v>
      </c>
      <c r="C1098" s="172">
        <v>102913</v>
      </c>
      <c r="D1098" s="175">
        <v>44174</v>
      </c>
      <c r="E1098" s="176">
        <v>32.817</v>
      </c>
      <c r="F1098" s="176">
        <v>4.0045000000000002</v>
      </c>
      <c r="G1098" s="176">
        <v>3.7389999999999999</v>
      </c>
      <c r="H1098" s="176">
        <v>3.3069999999999999</v>
      </c>
      <c r="I1098" s="176">
        <v>2.3855</v>
      </c>
      <c r="J1098" s="176">
        <v>4.2599</v>
      </c>
      <c r="K1098" s="176">
        <v>4.9329999999999998</v>
      </c>
      <c r="L1098" s="176">
        <v>5.5034999999999998</v>
      </c>
      <c r="M1098" s="176">
        <v>6.4137000000000004</v>
      </c>
      <c r="N1098" s="176">
        <v>6.4836</v>
      </c>
      <c r="O1098" s="176">
        <v>7.1208999999999998</v>
      </c>
      <c r="P1098" s="176">
        <v>7.3639000000000001</v>
      </c>
      <c r="Q1098" s="176">
        <v>7.8226000000000004</v>
      </c>
      <c r="R1098" s="176">
        <v>7.4042000000000003</v>
      </c>
      <c r="S1098" s="118"/>
    </row>
    <row r="1099" spans="1:19" x14ac:dyDescent="0.3">
      <c r="A1099" s="172" t="s">
        <v>1041</v>
      </c>
      <c r="B1099" s="172" t="s">
        <v>1054</v>
      </c>
      <c r="C1099" s="172">
        <v>133925</v>
      </c>
      <c r="D1099" s="175">
        <v>44174</v>
      </c>
      <c r="E1099" s="176">
        <v>15.664899999999999</v>
      </c>
      <c r="F1099" s="176">
        <v>5.3598999999999997</v>
      </c>
      <c r="G1099" s="176">
        <v>3.59</v>
      </c>
      <c r="H1099" s="176">
        <v>4.5641999999999996</v>
      </c>
      <c r="I1099" s="176">
        <v>2.5989</v>
      </c>
      <c r="J1099" s="176">
        <v>4.8971999999999998</v>
      </c>
      <c r="K1099" s="176">
        <v>5.6817000000000002</v>
      </c>
      <c r="L1099" s="176">
        <v>6.3887999999999998</v>
      </c>
      <c r="M1099" s="176">
        <v>7.0209000000000001</v>
      </c>
      <c r="N1099" s="176">
        <v>7.0763999999999996</v>
      </c>
      <c r="O1099" s="176">
        <v>7.8345000000000002</v>
      </c>
      <c r="P1099" s="176">
        <v>7.9219999999999997</v>
      </c>
      <c r="Q1099" s="176">
        <v>8.1096000000000004</v>
      </c>
      <c r="R1099" s="176">
        <v>8.1715999999999998</v>
      </c>
      <c r="S1099" s="118"/>
    </row>
    <row r="1100" spans="1:19" x14ac:dyDescent="0.3">
      <c r="A1100" s="172" t="s">
        <v>1041</v>
      </c>
      <c r="B1100" s="172" t="s">
        <v>1055</v>
      </c>
      <c r="C1100" s="172">
        <v>133926</v>
      </c>
      <c r="D1100" s="175">
        <v>44174</v>
      </c>
      <c r="E1100" s="176">
        <v>15.3813</v>
      </c>
      <c r="F1100" s="176">
        <v>5.2214</v>
      </c>
      <c r="G1100" s="176">
        <v>3.3237000000000001</v>
      </c>
      <c r="H1100" s="176">
        <v>4.3089000000000004</v>
      </c>
      <c r="I1100" s="176">
        <v>2.3241999999999998</v>
      </c>
      <c r="J1100" s="176">
        <v>4.6291000000000002</v>
      </c>
      <c r="K1100" s="176">
        <v>5.4180000000000001</v>
      </c>
      <c r="L1100" s="176">
        <v>6.1158000000000001</v>
      </c>
      <c r="M1100" s="176">
        <v>6.7416</v>
      </c>
      <c r="N1100" s="176">
        <v>6.7840999999999996</v>
      </c>
      <c r="O1100" s="176">
        <v>7.5228999999999999</v>
      </c>
      <c r="P1100" s="176">
        <v>7.5850999999999997</v>
      </c>
      <c r="Q1100" s="176">
        <v>7.7670000000000003</v>
      </c>
      <c r="R1100" s="176">
        <v>7.8528000000000002</v>
      </c>
      <c r="S1100" s="118"/>
    </row>
    <row r="1101" spans="1:19" x14ac:dyDescent="0.3">
      <c r="A1101" s="172" t="s">
        <v>1041</v>
      </c>
      <c r="B1101" s="172" t="s">
        <v>1056</v>
      </c>
      <c r="C1101" s="172">
        <v>140220</v>
      </c>
      <c r="D1101" s="175">
        <v>44174</v>
      </c>
      <c r="E1101" s="176">
        <v>2066.0355</v>
      </c>
      <c r="F1101" s="176">
        <v>3.1432000000000002</v>
      </c>
      <c r="G1101" s="176">
        <v>3.4685999999999999</v>
      </c>
      <c r="H1101" s="176">
        <v>3.5709</v>
      </c>
      <c r="I1101" s="176">
        <v>3.8978000000000002</v>
      </c>
      <c r="J1101" s="176">
        <v>5.1833999999999998</v>
      </c>
      <c r="K1101" s="176">
        <v>5.9272999999999998</v>
      </c>
      <c r="L1101" s="176">
        <v>-8.6232000000000006</v>
      </c>
      <c r="M1101" s="176">
        <v>-5.4127000000000001</v>
      </c>
      <c r="N1101" s="176">
        <v>-2.4198</v>
      </c>
      <c r="O1101" s="176">
        <v>0.17849999999999999</v>
      </c>
      <c r="P1101" s="176">
        <v>3.0686</v>
      </c>
      <c r="Q1101" s="176">
        <v>4.0598999999999998</v>
      </c>
      <c r="R1101" s="176">
        <v>-3.3214000000000001</v>
      </c>
      <c r="S1101" s="118"/>
    </row>
    <row r="1102" spans="1:19" x14ac:dyDescent="0.3">
      <c r="A1102" s="172" t="s">
        <v>1041</v>
      </c>
      <c r="B1102" s="172" t="s">
        <v>1057</v>
      </c>
      <c r="C1102" s="172">
        <v>140207</v>
      </c>
      <c r="D1102" s="175">
        <v>44174</v>
      </c>
      <c r="E1102" s="176">
        <v>1997.6129000000001</v>
      </c>
      <c r="F1102" s="176">
        <v>2.3443999999999998</v>
      </c>
      <c r="G1102" s="176">
        <v>2.6682999999999999</v>
      </c>
      <c r="H1102" s="176">
        <v>2.7704</v>
      </c>
      <c r="I1102" s="176">
        <v>3.0966</v>
      </c>
      <c r="J1102" s="176">
        <v>4.3800999999999997</v>
      </c>
      <c r="K1102" s="176">
        <v>5.1162999999999998</v>
      </c>
      <c r="L1102" s="176">
        <v>-9.3870000000000005</v>
      </c>
      <c r="M1102" s="176">
        <v>-6.1787000000000001</v>
      </c>
      <c r="N1102" s="176">
        <v>-3.198</v>
      </c>
      <c r="O1102" s="176">
        <v>-0.60709999999999997</v>
      </c>
      <c r="P1102" s="176">
        <v>2.4582999999999999</v>
      </c>
      <c r="Q1102" s="176">
        <v>5.0942999999999996</v>
      </c>
      <c r="R1102" s="176">
        <v>-4.0911</v>
      </c>
      <c r="S1102" s="118"/>
    </row>
    <row r="1103" spans="1:19" x14ac:dyDescent="0.3">
      <c r="A1103" s="172" t="s">
        <v>1041</v>
      </c>
      <c r="B1103" s="172" t="s">
        <v>1058</v>
      </c>
      <c r="C1103" s="172">
        <v>100503</v>
      </c>
      <c r="D1103" s="175">
        <v>44174</v>
      </c>
      <c r="E1103" s="176">
        <v>41.466373508902898</v>
      </c>
      <c r="F1103" s="176">
        <v>27.288</v>
      </c>
      <c r="G1103" s="176">
        <v>22.591999999999999</v>
      </c>
      <c r="H1103" s="176">
        <v>25.520099999999999</v>
      </c>
      <c r="I1103" s="176">
        <v>35.1205</v>
      </c>
      <c r="J1103" s="176">
        <v>21.992100000000001</v>
      </c>
      <c r="K1103" s="176">
        <v>15.047700000000001</v>
      </c>
      <c r="L1103" s="176">
        <v>14.7981</v>
      </c>
      <c r="M1103" s="176">
        <v>12.0581</v>
      </c>
      <c r="N1103" s="176">
        <v>0.48209999999999997</v>
      </c>
      <c r="O1103" s="176">
        <v>3.0501</v>
      </c>
      <c r="P1103" s="176">
        <v>4.4561999999999999</v>
      </c>
      <c r="Q1103" s="176">
        <v>7.0589000000000004</v>
      </c>
      <c r="R1103" s="176">
        <v>1.7484</v>
      </c>
      <c r="S1103" s="118"/>
    </row>
    <row r="1104" spans="1:19" x14ac:dyDescent="0.3">
      <c r="A1104" s="172" t="s">
        <v>1041</v>
      </c>
      <c r="B1104" s="172" t="s">
        <v>1059</v>
      </c>
      <c r="C1104" s="172">
        <v>118528</v>
      </c>
      <c r="D1104" s="175">
        <v>44174</v>
      </c>
      <c r="E1104" s="176">
        <v>16.395606784701901</v>
      </c>
      <c r="F1104" s="176">
        <v>27.413699999999999</v>
      </c>
      <c r="G1104" s="176">
        <v>22.876300000000001</v>
      </c>
      <c r="H1104" s="176">
        <v>25.857600000000001</v>
      </c>
      <c r="I1104" s="176">
        <v>35.475900000000003</v>
      </c>
      <c r="J1104" s="176">
        <v>22.352</v>
      </c>
      <c r="K1104" s="176">
        <v>15.418799999999999</v>
      </c>
      <c r="L1104" s="176">
        <v>15.1843</v>
      </c>
      <c r="M1104" s="176">
        <v>12.447900000000001</v>
      </c>
      <c r="N1104" s="176">
        <v>0.84609999999999996</v>
      </c>
      <c r="O1104" s="176">
        <v>3.4592000000000001</v>
      </c>
      <c r="P1104" s="176">
        <v>4.8575999999999997</v>
      </c>
      <c r="Q1104" s="176">
        <v>5.9424999999999999</v>
      </c>
      <c r="R1104" s="176">
        <v>2.1545000000000001</v>
      </c>
      <c r="S1104" s="118"/>
    </row>
    <row r="1105" spans="1:19" x14ac:dyDescent="0.3">
      <c r="A1105" s="172" t="s">
        <v>1041</v>
      </c>
      <c r="B1105" s="172" t="s">
        <v>1060</v>
      </c>
      <c r="C1105" s="172">
        <v>147990</v>
      </c>
      <c r="D1105" s="175"/>
      <c r="E1105" s="176"/>
      <c r="F1105" s="176"/>
      <c r="G1105" s="176"/>
      <c r="H1105" s="176"/>
      <c r="I1105" s="176"/>
      <c r="J1105" s="176"/>
      <c r="K1105" s="176"/>
      <c r="L1105" s="176"/>
      <c r="M1105" s="176"/>
      <c r="N1105" s="176"/>
      <c r="O1105" s="176"/>
      <c r="P1105" s="176"/>
      <c r="Q1105" s="176"/>
      <c r="R1105" s="176"/>
      <c r="S1105" s="118"/>
    </row>
    <row r="1106" spans="1:19" x14ac:dyDescent="0.3">
      <c r="A1106" s="172" t="s">
        <v>1041</v>
      </c>
      <c r="B1106" s="172" t="s">
        <v>1061</v>
      </c>
      <c r="C1106" s="172">
        <v>147991</v>
      </c>
      <c r="D1106" s="175"/>
      <c r="E1106" s="176"/>
      <c r="F1106" s="176"/>
      <c r="G1106" s="176"/>
      <c r="H1106" s="176"/>
      <c r="I1106" s="176"/>
      <c r="J1106" s="176"/>
      <c r="K1106" s="176"/>
      <c r="L1106" s="176"/>
      <c r="M1106" s="176"/>
      <c r="N1106" s="176"/>
      <c r="O1106" s="176"/>
      <c r="P1106" s="176"/>
      <c r="Q1106" s="176"/>
      <c r="R1106" s="176"/>
      <c r="S1106" s="118"/>
    </row>
    <row r="1107" spans="1:19" x14ac:dyDescent="0.3">
      <c r="A1107" s="172" t="s">
        <v>1041</v>
      </c>
      <c r="B1107" s="172" t="s">
        <v>1062</v>
      </c>
      <c r="C1107" s="172">
        <v>147995</v>
      </c>
      <c r="D1107" s="175"/>
      <c r="E1107" s="176"/>
      <c r="F1107" s="176"/>
      <c r="G1107" s="176"/>
      <c r="H1107" s="176"/>
      <c r="I1107" s="176"/>
      <c r="J1107" s="176"/>
      <c r="K1107" s="176"/>
      <c r="L1107" s="176"/>
      <c r="M1107" s="176"/>
      <c r="N1107" s="176"/>
      <c r="O1107" s="176"/>
      <c r="P1107" s="176"/>
      <c r="Q1107" s="176"/>
      <c r="R1107" s="176"/>
      <c r="S1107" s="118"/>
    </row>
    <row r="1108" spans="1:19" x14ac:dyDescent="0.3">
      <c r="A1108" s="172" t="s">
        <v>1041</v>
      </c>
      <c r="B1108" s="172" t="s">
        <v>1063</v>
      </c>
      <c r="C1108" s="172">
        <v>147996</v>
      </c>
      <c r="D1108" s="175"/>
      <c r="E1108" s="176"/>
      <c r="F1108" s="176"/>
      <c r="G1108" s="176"/>
      <c r="H1108" s="176"/>
      <c r="I1108" s="176"/>
      <c r="J1108" s="176"/>
      <c r="K1108" s="176"/>
      <c r="L1108" s="176"/>
      <c r="M1108" s="176"/>
      <c r="N1108" s="176"/>
      <c r="O1108" s="176"/>
      <c r="P1108" s="176"/>
      <c r="Q1108" s="176"/>
      <c r="R1108" s="176"/>
      <c r="S1108" s="118"/>
    </row>
    <row r="1109" spans="1:19" x14ac:dyDescent="0.3">
      <c r="A1109" s="172" t="s">
        <v>1041</v>
      </c>
      <c r="B1109" s="172" t="s">
        <v>1064</v>
      </c>
      <c r="C1109" s="172">
        <v>102452</v>
      </c>
      <c r="D1109" s="175">
        <v>44174</v>
      </c>
      <c r="E1109" s="176">
        <v>44.591200000000001</v>
      </c>
      <c r="F1109" s="176">
        <v>11.709</v>
      </c>
      <c r="G1109" s="176">
        <v>5.8654999999999999</v>
      </c>
      <c r="H1109" s="176">
        <v>7.9637000000000002</v>
      </c>
      <c r="I1109" s="176">
        <v>6.0537000000000001</v>
      </c>
      <c r="J1109" s="176">
        <v>7.7682000000000002</v>
      </c>
      <c r="K1109" s="176">
        <v>7.6083999999999996</v>
      </c>
      <c r="L1109" s="176">
        <v>8.8401999999999994</v>
      </c>
      <c r="M1109" s="176">
        <v>8.4845000000000006</v>
      </c>
      <c r="N1109" s="176">
        <v>8.1417999999999999</v>
      </c>
      <c r="O1109" s="176">
        <v>7.4260000000000002</v>
      </c>
      <c r="P1109" s="176">
        <v>7.5213999999999999</v>
      </c>
      <c r="Q1109" s="176">
        <v>7.3514999999999997</v>
      </c>
      <c r="R1109" s="176">
        <v>8.1181000000000001</v>
      </c>
      <c r="S1109" s="118"/>
    </row>
    <row r="1110" spans="1:19" x14ac:dyDescent="0.3">
      <c r="A1110" s="172" t="s">
        <v>1041</v>
      </c>
      <c r="B1110" s="172" t="s">
        <v>1065</v>
      </c>
      <c r="C1110" s="172">
        <v>118942</v>
      </c>
      <c r="D1110" s="175">
        <v>44174</v>
      </c>
      <c r="E1110" s="176">
        <v>47.045400000000001</v>
      </c>
      <c r="F1110" s="176">
        <v>12.262499999999999</v>
      </c>
      <c r="G1110" s="176">
        <v>6.4607999999999999</v>
      </c>
      <c r="H1110" s="176">
        <v>8.5704999999999991</v>
      </c>
      <c r="I1110" s="176">
        <v>6.6559999999999997</v>
      </c>
      <c r="J1110" s="176">
        <v>8.3717000000000006</v>
      </c>
      <c r="K1110" s="176">
        <v>8.2210999999999999</v>
      </c>
      <c r="L1110" s="176">
        <v>9.4684000000000008</v>
      </c>
      <c r="M1110" s="176">
        <v>9.1240000000000006</v>
      </c>
      <c r="N1110" s="176">
        <v>8.7917000000000005</v>
      </c>
      <c r="O1110" s="176">
        <v>8.0863999999999994</v>
      </c>
      <c r="P1110" s="176">
        <v>8.2246000000000006</v>
      </c>
      <c r="Q1110" s="176">
        <v>8.4761000000000006</v>
      </c>
      <c r="R1110" s="176">
        <v>8.7676999999999996</v>
      </c>
      <c r="S1110" s="118"/>
    </row>
    <row r="1111" spans="1:19" x14ac:dyDescent="0.3">
      <c r="A1111" s="172" t="s">
        <v>1041</v>
      </c>
      <c r="B1111" s="172" t="s">
        <v>1066</v>
      </c>
      <c r="C1111" s="172">
        <v>104344</v>
      </c>
      <c r="D1111" s="175">
        <v>44174</v>
      </c>
      <c r="E1111" s="176">
        <v>16.0687</v>
      </c>
      <c r="F1111" s="176">
        <v>10.9064</v>
      </c>
      <c r="G1111" s="176">
        <v>4.3639000000000001</v>
      </c>
      <c r="H1111" s="176">
        <v>4.2544000000000004</v>
      </c>
      <c r="I1111" s="176">
        <v>2.7612000000000001</v>
      </c>
      <c r="J1111" s="176">
        <v>4.4455999999999998</v>
      </c>
      <c r="K1111" s="176">
        <v>5.1295000000000002</v>
      </c>
      <c r="L1111" s="176">
        <v>22.261600000000001</v>
      </c>
      <c r="M1111" s="176">
        <v>2.8363999999999998</v>
      </c>
      <c r="N1111" s="176">
        <v>3.4175</v>
      </c>
      <c r="O1111" s="176">
        <v>2.3475000000000001</v>
      </c>
      <c r="P1111" s="176">
        <v>4.2306999999999997</v>
      </c>
      <c r="Q1111" s="176">
        <v>3.4072</v>
      </c>
      <c r="R1111" s="176">
        <v>0.46089999999999998</v>
      </c>
      <c r="S1111" s="118"/>
    </row>
    <row r="1112" spans="1:19" x14ac:dyDescent="0.3">
      <c r="A1112" s="172" t="s">
        <v>1041</v>
      </c>
      <c r="B1112" s="172" t="s">
        <v>1067</v>
      </c>
      <c r="C1112" s="172">
        <v>120066</v>
      </c>
      <c r="D1112" s="175">
        <v>44174</v>
      </c>
      <c r="E1112" s="176">
        <v>17.040600000000001</v>
      </c>
      <c r="F1112" s="176">
        <v>11.7845</v>
      </c>
      <c r="G1112" s="176">
        <v>5.1871999999999998</v>
      </c>
      <c r="H1112" s="176">
        <v>5.0843999999999996</v>
      </c>
      <c r="I1112" s="176">
        <v>3.585</v>
      </c>
      <c r="J1112" s="176">
        <v>5.2705000000000002</v>
      </c>
      <c r="K1112" s="176">
        <v>5.9574999999999996</v>
      </c>
      <c r="L1112" s="176">
        <v>23.1768</v>
      </c>
      <c r="M1112" s="176">
        <v>3.6764999999999999</v>
      </c>
      <c r="N1112" s="176">
        <v>4.2651000000000003</v>
      </c>
      <c r="O1112" s="176">
        <v>3.1745000000000001</v>
      </c>
      <c r="P1112" s="176">
        <v>5.077</v>
      </c>
      <c r="Q1112" s="176">
        <v>6.6348000000000003</v>
      </c>
      <c r="R1112" s="176">
        <v>1.2765</v>
      </c>
      <c r="S1112" s="118"/>
    </row>
    <row r="1113" spans="1:19" x14ac:dyDescent="0.3">
      <c r="A1113" s="172" t="s">
        <v>1041</v>
      </c>
      <c r="B1113" s="172" t="s">
        <v>1068</v>
      </c>
      <c r="C1113" s="172">
        <v>101619</v>
      </c>
      <c r="D1113" s="175">
        <v>44174</v>
      </c>
      <c r="E1113" s="176">
        <v>412.73480000000001</v>
      </c>
      <c r="F1113" s="176">
        <v>14.863</v>
      </c>
      <c r="G1113" s="176">
        <v>7.5956000000000001</v>
      </c>
      <c r="H1113" s="176">
        <v>11.3392</v>
      </c>
      <c r="I1113" s="176">
        <v>8.4329000000000001</v>
      </c>
      <c r="J1113" s="176">
        <v>9.3590999999999998</v>
      </c>
      <c r="K1113" s="176">
        <v>7.9574999999999996</v>
      </c>
      <c r="L1113" s="176">
        <v>9.0408000000000008</v>
      </c>
      <c r="M1113" s="176">
        <v>8.8461999999999996</v>
      </c>
      <c r="N1113" s="176">
        <v>8.5545000000000009</v>
      </c>
      <c r="O1113" s="176">
        <v>8.1003000000000007</v>
      </c>
      <c r="P1113" s="176">
        <v>8.1555</v>
      </c>
      <c r="Q1113" s="176">
        <v>8.0943000000000005</v>
      </c>
      <c r="R1113" s="176">
        <v>8.7243999999999993</v>
      </c>
      <c r="S1113" s="118"/>
    </row>
    <row r="1114" spans="1:19" x14ac:dyDescent="0.3">
      <c r="A1114" s="172" t="s">
        <v>1041</v>
      </c>
      <c r="B1114" s="172" t="s">
        <v>1069</v>
      </c>
      <c r="C1114" s="172">
        <v>120398</v>
      </c>
      <c r="D1114" s="175">
        <v>44174</v>
      </c>
      <c r="E1114" s="176">
        <v>416.25119999999998</v>
      </c>
      <c r="F1114" s="176">
        <v>14.974399999999999</v>
      </c>
      <c r="G1114" s="176">
        <v>7.7053000000000003</v>
      </c>
      <c r="H1114" s="176">
        <v>11.4495</v>
      </c>
      <c r="I1114" s="176">
        <v>8.5429999999999993</v>
      </c>
      <c r="J1114" s="176">
        <v>9.4700000000000006</v>
      </c>
      <c r="K1114" s="176">
        <v>8.0694999999999997</v>
      </c>
      <c r="L1114" s="176">
        <v>9.1532</v>
      </c>
      <c r="M1114" s="176">
        <v>8.9548000000000005</v>
      </c>
      <c r="N1114" s="176">
        <v>8.6616999999999997</v>
      </c>
      <c r="O1114" s="176">
        <v>8.2309000000000001</v>
      </c>
      <c r="P1114" s="176">
        <v>8.2878000000000007</v>
      </c>
      <c r="Q1114" s="176">
        <v>8.7065000000000001</v>
      </c>
      <c r="R1114" s="176">
        <v>8.8422999999999998</v>
      </c>
      <c r="S1114" s="118"/>
    </row>
    <row r="1115" spans="1:19" x14ac:dyDescent="0.3">
      <c r="A1115" s="172" t="s">
        <v>1041</v>
      </c>
      <c r="B1115" s="172" t="s">
        <v>1070</v>
      </c>
      <c r="C1115" s="172">
        <v>118371</v>
      </c>
      <c r="D1115" s="175">
        <v>44174</v>
      </c>
      <c r="E1115" s="176">
        <v>30.3489</v>
      </c>
      <c r="F1115" s="176">
        <v>-0.36080000000000001</v>
      </c>
      <c r="G1115" s="176">
        <v>1.4916</v>
      </c>
      <c r="H1115" s="176">
        <v>3.2149000000000001</v>
      </c>
      <c r="I1115" s="176">
        <v>2.1751999999999998</v>
      </c>
      <c r="J1115" s="176">
        <v>4.9066000000000001</v>
      </c>
      <c r="K1115" s="176">
        <v>5.3788</v>
      </c>
      <c r="L1115" s="176">
        <v>6.6394000000000002</v>
      </c>
      <c r="M1115" s="176">
        <v>7.2092000000000001</v>
      </c>
      <c r="N1115" s="176">
        <v>7.2704000000000004</v>
      </c>
      <c r="O1115" s="176">
        <v>7.6931000000000003</v>
      </c>
      <c r="P1115" s="176">
        <v>7.8834</v>
      </c>
      <c r="Q1115" s="176">
        <v>8.4271999999999991</v>
      </c>
      <c r="R1115" s="176">
        <v>8.0010999999999992</v>
      </c>
      <c r="S1115" s="118"/>
    </row>
    <row r="1116" spans="1:19" x14ac:dyDescent="0.3">
      <c r="A1116" s="172" t="s">
        <v>1041</v>
      </c>
      <c r="B1116" s="172" t="s">
        <v>1071</v>
      </c>
      <c r="C1116" s="172">
        <v>108632</v>
      </c>
      <c r="D1116" s="175">
        <v>44174</v>
      </c>
      <c r="E1116" s="176">
        <v>29.959</v>
      </c>
      <c r="F1116" s="176">
        <v>-0.60919999999999996</v>
      </c>
      <c r="G1116" s="176">
        <v>1.2673000000000001</v>
      </c>
      <c r="H1116" s="176">
        <v>2.9952999999999999</v>
      </c>
      <c r="I1116" s="176">
        <v>1.9508000000000001</v>
      </c>
      <c r="J1116" s="176">
        <v>4.6841999999999997</v>
      </c>
      <c r="K1116" s="176">
        <v>5.1543000000000001</v>
      </c>
      <c r="L1116" s="176">
        <v>6.4097</v>
      </c>
      <c r="M1116" s="176">
        <v>6.9760999999999997</v>
      </c>
      <c r="N1116" s="176">
        <v>7.0340999999999996</v>
      </c>
      <c r="O1116" s="176">
        <v>7.4589999999999996</v>
      </c>
      <c r="P1116" s="176">
        <v>7.6778000000000004</v>
      </c>
      <c r="Q1116" s="176">
        <v>7.6398000000000001</v>
      </c>
      <c r="R1116" s="176">
        <v>7.7769000000000004</v>
      </c>
      <c r="S1116" s="118"/>
    </row>
    <row r="1117" spans="1:19" x14ac:dyDescent="0.3">
      <c r="A1117" s="172" t="s">
        <v>1041</v>
      </c>
      <c r="B1117" s="172" t="s">
        <v>1072</v>
      </c>
      <c r="C1117" s="172">
        <v>104726</v>
      </c>
      <c r="D1117" s="175">
        <v>44174</v>
      </c>
      <c r="E1117" s="176">
        <v>2937.4344999999998</v>
      </c>
      <c r="F1117" s="176">
        <v>2.3176000000000001</v>
      </c>
      <c r="G1117" s="176">
        <v>2.5064000000000002</v>
      </c>
      <c r="H1117" s="176">
        <v>2.7326000000000001</v>
      </c>
      <c r="I1117" s="176">
        <v>2.0026999999999999</v>
      </c>
      <c r="J1117" s="176">
        <v>4.3990999999999998</v>
      </c>
      <c r="K1117" s="176">
        <v>5.2858999999999998</v>
      </c>
      <c r="L1117" s="176">
        <v>6.5507</v>
      </c>
      <c r="M1117" s="176">
        <v>7.3076999999999996</v>
      </c>
      <c r="N1117" s="176">
        <v>7.2427000000000001</v>
      </c>
      <c r="O1117" s="176">
        <v>7.6630000000000003</v>
      </c>
      <c r="P1117" s="176">
        <v>7.6166999999999998</v>
      </c>
      <c r="Q1117" s="176">
        <v>8.0580999999999996</v>
      </c>
      <c r="R1117" s="176">
        <v>8.1999999999999993</v>
      </c>
      <c r="S1117" s="118"/>
    </row>
    <row r="1118" spans="1:19" x14ac:dyDescent="0.3">
      <c r="A1118" s="172" t="s">
        <v>1041</v>
      </c>
      <c r="B1118" s="172" t="s">
        <v>1073</v>
      </c>
      <c r="C1118" s="172">
        <v>120570</v>
      </c>
      <c r="D1118" s="175">
        <v>44174</v>
      </c>
      <c r="E1118" s="176">
        <v>3019.9553999999998</v>
      </c>
      <c r="F1118" s="176">
        <v>2.6471</v>
      </c>
      <c r="G1118" s="176">
        <v>2.8365</v>
      </c>
      <c r="H1118" s="176">
        <v>3.0627</v>
      </c>
      <c r="I1118" s="176">
        <v>2.3328000000000002</v>
      </c>
      <c r="J1118" s="176">
        <v>4.7302</v>
      </c>
      <c r="K1118" s="176">
        <v>5.6204999999999998</v>
      </c>
      <c r="L1118" s="176">
        <v>6.8865999999999996</v>
      </c>
      <c r="M1118" s="176">
        <v>7.641</v>
      </c>
      <c r="N1118" s="176">
        <v>7.5772000000000004</v>
      </c>
      <c r="O1118" s="176">
        <v>7.9897999999999998</v>
      </c>
      <c r="P1118" s="176">
        <v>8.0007000000000001</v>
      </c>
      <c r="Q1118" s="176">
        <v>8.4190000000000005</v>
      </c>
      <c r="R1118" s="176">
        <v>8.5303000000000004</v>
      </c>
      <c r="S1118" s="118"/>
    </row>
    <row r="1119" spans="1:19" x14ac:dyDescent="0.3">
      <c r="A1119" s="172" t="s">
        <v>1041</v>
      </c>
      <c r="B1119" s="172" t="s">
        <v>1074</v>
      </c>
      <c r="C1119" s="172">
        <v>143607</v>
      </c>
      <c r="D1119" s="175">
        <v>44174</v>
      </c>
      <c r="E1119" s="176">
        <v>28.968399999999999</v>
      </c>
      <c r="F1119" s="176">
        <v>3.0242</v>
      </c>
      <c r="G1119" s="176">
        <v>2.4704000000000002</v>
      </c>
      <c r="H1119" s="176">
        <v>2.7374000000000001</v>
      </c>
      <c r="I1119" s="176">
        <v>2.0175000000000001</v>
      </c>
      <c r="J1119" s="176">
        <v>3.8382999999999998</v>
      </c>
      <c r="K1119" s="176">
        <v>4.6402999999999999</v>
      </c>
      <c r="L1119" s="176">
        <v>46.163699999999999</v>
      </c>
      <c r="M1119" s="176">
        <v>33.177700000000002</v>
      </c>
      <c r="N1119" s="176">
        <v>26.8445</v>
      </c>
      <c r="O1119" s="176">
        <v>6.0629999999999997</v>
      </c>
      <c r="P1119" s="176">
        <v>6.7476000000000003</v>
      </c>
      <c r="Q1119" s="176">
        <v>7.7717000000000001</v>
      </c>
      <c r="R1119" s="176">
        <v>5.7630999999999997</v>
      </c>
      <c r="S1119" s="118"/>
    </row>
    <row r="1120" spans="1:19" x14ac:dyDescent="0.3">
      <c r="A1120" s="172" t="s">
        <v>1041</v>
      </c>
      <c r="B1120" s="172" t="s">
        <v>1075</v>
      </c>
      <c r="C1120" s="172">
        <v>143612</v>
      </c>
      <c r="D1120" s="175">
        <v>44174</v>
      </c>
      <c r="E1120" s="176">
        <v>29.214200000000002</v>
      </c>
      <c r="F1120" s="176">
        <v>2.9988000000000001</v>
      </c>
      <c r="G1120" s="176">
        <v>2.5497000000000001</v>
      </c>
      <c r="H1120" s="176">
        <v>2.8216000000000001</v>
      </c>
      <c r="I1120" s="176">
        <v>2.1078000000000001</v>
      </c>
      <c r="J1120" s="176">
        <v>3.9358</v>
      </c>
      <c r="K1120" s="176">
        <v>4.7398999999999996</v>
      </c>
      <c r="L1120" s="176">
        <v>46.285899999999998</v>
      </c>
      <c r="M1120" s="176">
        <v>33.301600000000001</v>
      </c>
      <c r="N1120" s="176">
        <v>26.9709</v>
      </c>
      <c r="O1120" s="176">
        <v>6.1699000000000002</v>
      </c>
      <c r="P1120" s="176">
        <v>6.8648999999999996</v>
      </c>
      <c r="Q1120" s="176">
        <v>7.6364000000000001</v>
      </c>
      <c r="R1120" s="176">
        <v>5.87</v>
      </c>
      <c r="S1120" s="118"/>
    </row>
    <row r="1121" spans="1:19" x14ac:dyDescent="0.3">
      <c r="A1121" s="172" t="s">
        <v>1041</v>
      </c>
      <c r="B1121" s="172" t="s">
        <v>1076</v>
      </c>
      <c r="C1121" s="172">
        <v>133805</v>
      </c>
      <c r="D1121" s="175">
        <v>44174</v>
      </c>
      <c r="E1121" s="176">
        <v>2608.6324</v>
      </c>
      <c r="F1121" s="176">
        <v>2.9777</v>
      </c>
      <c r="G1121" s="176">
        <v>3.0960999999999999</v>
      </c>
      <c r="H1121" s="176">
        <v>3.6048</v>
      </c>
      <c r="I1121" s="176">
        <v>1.9404999999999999</v>
      </c>
      <c r="J1121" s="176">
        <v>4.8169000000000004</v>
      </c>
      <c r="K1121" s="176">
        <v>6.4789000000000003</v>
      </c>
      <c r="L1121" s="176">
        <v>8.2430000000000003</v>
      </c>
      <c r="M1121" s="176">
        <v>8.1212999999999997</v>
      </c>
      <c r="N1121" s="176">
        <v>8.0523000000000007</v>
      </c>
      <c r="O1121" s="176">
        <v>7.8234000000000004</v>
      </c>
      <c r="P1121" s="176">
        <v>7.9736000000000002</v>
      </c>
      <c r="Q1121" s="176">
        <v>7.7976000000000001</v>
      </c>
      <c r="R1121" s="176">
        <v>8.2644000000000002</v>
      </c>
      <c r="S1121" s="118"/>
    </row>
    <row r="1122" spans="1:19" x14ac:dyDescent="0.3">
      <c r="A1122" s="172" t="s">
        <v>1041</v>
      </c>
      <c r="B1122" s="172" t="s">
        <v>1077</v>
      </c>
      <c r="C1122" s="172">
        <v>133810</v>
      </c>
      <c r="D1122" s="175">
        <v>44174</v>
      </c>
      <c r="E1122" s="176">
        <v>2746.6469999999999</v>
      </c>
      <c r="F1122" s="176">
        <v>3.7372000000000001</v>
      </c>
      <c r="G1122" s="176">
        <v>3.8569</v>
      </c>
      <c r="H1122" s="176">
        <v>4.3655999999999997</v>
      </c>
      <c r="I1122" s="176">
        <v>2.7086000000000001</v>
      </c>
      <c r="J1122" s="176">
        <v>5.5933999999999999</v>
      </c>
      <c r="K1122" s="176">
        <v>7.2583000000000002</v>
      </c>
      <c r="L1122" s="176">
        <v>9.0312999999999999</v>
      </c>
      <c r="M1122" s="176">
        <v>8.9229000000000003</v>
      </c>
      <c r="N1122" s="176">
        <v>8.8707999999999991</v>
      </c>
      <c r="O1122" s="176">
        <v>8.6296999999999997</v>
      </c>
      <c r="P1122" s="176">
        <v>8.7850999999999999</v>
      </c>
      <c r="Q1122" s="176">
        <v>8.9027999999999992</v>
      </c>
      <c r="R1122" s="176">
        <v>9.0783000000000005</v>
      </c>
      <c r="S1122" s="118"/>
    </row>
    <row r="1123" spans="1:19" x14ac:dyDescent="0.3">
      <c r="A1123" s="172" t="s">
        <v>1041</v>
      </c>
      <c r="B1123" s="172" t="s">
        <v>1078</v>
      </c>
      <c r="C1123" s="172">
        <v>119809</v>
      </c>
      <c r="D1123" s="175">
        <v>44174</v>
      </c>
      <c r="E1123" s="176">
        <v>22.625800000000002</v>
      </c>
      <c r="F1123" s="176">
        <v>2.2585999999999999</v>
      </c>
      <c r="G1123" s="176">
        <v>4.4229000000000003</v>
      </c>
      <c r="H1123" s="176">
        <v>4.4284999999999997</v>
      </c>
      <c r="I1123" s="176">
        <v>3.681</v>
      </c>
      <c r="J1123" s="176">
        <v>5.7160000000000002</v>
      </c>
      <c r="K1123" s="176">
        <v>6.7782</v>
      </c>
      <c r="L1123" s="176">
        <v>11.843400000000001</v>
      </c>
      <c r="M1123" s="176">
        <v>7.32</v>
      </c>
      <c r="N1123" s="176">
        <v>7.6885000000000003</v>
      </c>
      <c r="O1123" s="176">
        <v>6.6749999999999998</v>
      </c>
      <c r="P1123" s="176">
        <v>7.8305999999999996</v>
      </c>
      <c r="Q1123" s="176">
        <v>8.3491999999999997</v>
      </c>
      <c r="R1123" s="176">
        <v>6.7493999999999996</v>
      </c>
      <c r="S1123" s="118"/>
    </row>
    <row r="1124" spans="1:19" x14ac:dyDescent="0.3">
      <c r="A1124" s="172" t="s">
        <v>1041</v>
      </c>
      <c r="B1124" s="172" t="s">
        <v>1079</v>
      </c>
      <c r="C1124" s="172">
        <v>118133</v>
      </c>
      <c r="D1124" s="175">
        <v>44174</v>
      </c>
      <c r="E1124" s="176">
        <v>21.968900000000001</v>
      </c>
      <c r="F1124" s="176">
        <v>1.6615</v>
      </c>
      <c r="G1124" s="176">
        <v>3.79</v>
      </c>
      <c r="H1124" s="176">
        <v>3.8003</v>
      </c>
      <c r="I1124" s="176">
        <v>3.0415999999999999</v>
      </c>
      <c r="J1124" s="176">
        <v>5.0606999999999998</v>
      </c>
      <c r="K1124" s="176">
        <v>6.1169000000000002</v>
      </c>
      <c r="L1124" s="176">
        <v>11.186400000000001</v>
      </c>
      <c r="M1124" s="176">
        <v>6.7061000000000002</v>
      </c>
      <c r="N1124" s="176">
        <v>7.0807000000000002</v>
      </c>
      <c r="O1124" s="176">
        <v>6.1391</v>
      </c>
      <c r="P1124" s="176">
        <v>7.359</v>
      </c>
      <c r="Q1124" s="176">
        <v>8.1698000000000004</v>
      </c>
      <c r="R1124" s="176">
        <v>6.1853999999999996</v>
      </c>
      <c r="S1124" s="118"/>
    </row>
    <row r="1125" spans="1:19" x14ac:dyDescent="0.3">
      <c r="A1125" s="172" t="s">
        <v>1041</v>
      </c>
      <c r="B1125" s="172" t="s">
        <v>1080</v>
      </c>
      <c r="C1125" s="172">
        <v>101830</v>
      </c>
      <c r="D1125" s="175">
        <v>44174</v>
      </c>
      <c r="E1125" s="176">
        <v>30.9209</v>
      </c>
      <c r="F1125" s="176">
        <v>-2.8328000000000002</v>
      </c>
      <c r="G1125" s="176">
        <v>1.5113000000000001</v>
      </c>
      <c r="H1125" s="176">
        <v>2.1594000000000002</v>
      </c>
      <c r="I1125" s="176">
        <v>1.7634000000000001</v>
      </c>
      <c r="J1125" s="176">
        <v>3.9792000000000001</v>
      </c>
      <c r="K1125" s="176">
        <v>4.8682999999999996</v>
      </c>
      <c r="L1125" s="176">
        <v>7.8536000000000001</v>
      </c>
      <c r="M1125" s="176">
        <v>7.3875000000000002</v>
      </c>
      <c r="N1125" s="176">
        <v>7.0777999999999999</v>
      </c>
      <c r="O1125" s="176">
        <v>5.8808999999999996</v>
      </c>
      <c r="P1125" s="176">
        <v>6.5248999999999997</v>
      </c>
      <c r="Q1125" s="176">
        <v>6.6519000000000004</v>
      </c>
      <c r="R1125" s="176">
        <v>5.4035000000000002</v>
      </c>
      <c r="S1125" s="118"/>
    </row>
    <row r="1126" spans="1:19" x14ac:dyDescent="0.3">
      <c r="A1126" s="172" t="s">
        <v>1041</v>
      </c>
      <c r="B1126" s="172" t="s">
        <v>1081</v>
      </c>
      <c r="C1126" s="172">
        <v>120315</v>
      </c>
      <c r="D1126" s="175">
        <v>44174</v>
      </c>
      <c r="E1126" s="176">
        <v>32.609000000000002</v>
      </c>
      <c r="F1126" s="176">
        <v>-2.2385000000000002</v>
      </c>
      <c r="G1126" s="176">
        <v>2.0377000000000001</v>
      </c>
      <c r="H1126" s="176">
        <v>2.7038000000000002</v>
      </c>
      <c r="I1126" s="176">
        <v>2.3046000000000002</v>
      </c>
      <c r="J1126" s="176">
        <v>4.5277000000000003</v>
      </c>
      <c r="K1126" s="176">
        <v>5.4154</v>
      </c>
      <c r="L1126" s="176">
        <v>8.4216999999999995</v>
      </c>
      <c r="M1126" s="176">
        <v>7.9678000000000004</v>
      </c>
      <c r="N1126" s="176">
        <v>7.6677</v>
      </c>
      <c r="O1126" s="176">
        <v>6.4314</v>
      </c>
      <c r="P1126" s="176">
        <v>7.2004000000000001</v>
      </c>
      <c r="Q1126" s="176">
        <v>7.8552999999999997</v>
      </c>
      <c r="R1126" s="176">
        <v>5.9614000000000003</v>
      </c>
      <c r="S1126" s="118"/>
    </row>
    <row r="1127" spans="1:19" x14ac:dyDescent="0.3">
      <c r="A1127" s="172" t="s">
        <v>1041</v>
      </c>
      <c r="B1127" s="172" t="s">
        <v>1082</v>
      </c>
      <c r="C1127" s="172">
        <v>140613</v>
      </c>
      <c r="D1127" s="175">
        <v>44174</v>
      </c>
      <c r="E1127" s="176">
        <v>1329.5186000000001</v>
      </c>
      <c r="F1127" s="176">
        <v>4.9779999999999998</v>
      </c>
      <c r="G1127" s="176">
        <v>3.9445000000000001</v>
      </c>
      <c r="H1127" s="176">
        <v>3.9355000000000002</v>
      </c>
      <c r="I1127" s="176">
        <v>3.0232000000000001</v>
      </c>
      <c r="J1127" s="176">
        <v>4.8277999999999999</v>
      </c>
      <c r="K1127" s="176">
        <v>5.8109000000000002</v>
      </c>
      <c r="L1127" s="176">
        <v>6.8250000000000002</v>
      </c>
      <c r="M1127" s="176">
        <v>7.1044999999999998</v>
      </c>
      <c r="N1127" s="176">
        <v>7.3727999999999998</v>
      </c>
      <c r="O1127" s="176">
        <v>7.8526999999999996</v>
      </c>
      <c r="P1127" s="176"/>
      <c r="Q1127" s="176">
        <v>7.7484000000000002</v>
      </c>
      <c r="R1127" s="176">
        <v>8.1453000000000007</v>
      </c>
      <c r="S1127" s="118"/>
    </row>
    <row r="1128" spans="1:19" x14ac:dyDescent="0.3">
      <c r="A1128" s="172" t="s">
        <v>1041</v>
      </c>
      <c r="B1128" s="172" t="s">
        <v>1083</v>
      </c>
      <c r="C1128" s="172">
        <v>140620</v>
      </c>
      <c r="D1128" s="175">
        <v>44174</v>
      </c>
      <c r="E1128" s="176">
        <v>1285.0986</v>
      </c>
      <c r="F1128" s="176">
        <v>4.1528999999999998</v>
      </c>
      <c r="G1128" s="176">
        <v>3.1233</v>
      </c>
      <c r="H1128" s="176">
        <v>3.1143999999999998</v>
      </c>
      <c r="I1128" s="176">
        <v>2.2021999999999999</v>
      </c>
      <c r="J1128" s="176">
        <v>4.0050999999999997</v>
      </c>
      <c r="K1128" s="176">
        <v>4.9805000000000001</v>
      </c>
      <c r="L1128" s="176">
        <v>5.9794999999999998</v>
      </c>
      <c r="M1128" s="176">
        <v>6.2441000000000004</v>
      </c>
      <c r="N1128" s="176">
        <v>6.4969999999999999</v>
      </c>
      <c r="O1128" s="176">
        <v>6.9204999999999997</v>
      </c>
      <c r="P1128" s="176"/>
      <c r="Q1128" s="176">
        <v>6.7933000000000003</v>
      </c>
      <c r="R1128" s="176">
        <v>7.2732999999999999</v>
      </c>
      <c r="S1128" s="118"/>
    </row>
    <row r="1129" spans="1:19" x14ac:dyDescent="0.3">
      <c r="A1129" s="172" t="s">
        <v>1041</v>
      </c>
      <c r="B1129" s="172" t="s">
        <v>1084</v>
      </c>
      <c r="C1129" s="172">
        <v>118840</v>
      </c>
      <c r="D1129" s="175">
        <v>44174</v>
      </c>
      <c r="E1129" s="176">
        <v>1872.278</v>
      </c>
      <c r="F1129" s="176">
        <v>2.359</v>
      </c>
      <c r="G1129" s="176">
        <v>2.3795999999999999</v>
      </c>
      <c r="H1129" s="176">
        <v>3.7610999999999999</v>
      </c>
      <c r="I1129" s="176">
        <v>2.871</v>
      </c>
      <c r="J1129" s="176">
        <v>5.4366000000000003</v>
      </c>
      <c r="K1129" s="176">
        <v>6.0815999999999999</v>
      </c>
      <c r="L1129" s="176">
        <v>7.7175000000000002</v>
      </c>
      <c r="M1129" s="176">
        <v>7.4142000000000001</v>
      </c>
      <c r="N1129" s="176">
        <v>7.4385000000000003</v>
      </c>
      <c r="O1129" s="176">
        <v>7.0044000000000004</v>
      </c>
      <c r="P1129" s="176">
        <v>7.1196000000000002</v>
      </c>
      <c r="Q1129" s="176">
        <v>7.6216999999999997</v>
      </c>
      <c r="R1129" s="176">
        <v>7.0799000000000003</v>
      </c>
      <c r="S1129" s="118"/>
    </row>
    <row r="1130" spans="1:19" x14ac:dyDescent="0.3">
      <c r="A1130" s="172" t="s">
        <v>1041</v>
      </c>
      <c r="B1130" s="172" t="s">
        <v>1085</v>
      </c>
      <c r="C1130" s="172">
        <v>107705</v>
      </c>
      <c r="D1130" s="175">
        <v>44174</v>
      </c>
      <c r="E1130" s="176">
        <v>1769.1235999999999</v>
      </c>
      <c r="F1130" s="176">
        <v>1.7249000000000001</v>
      </c>
      <c r="G1130" s="176">
        <v>1.7430000000000001</v>
      </c>
      <c r="H1130" s="176">
        <v>3.1234000000000002</v>
      </c>
      <c r="I1130" s="176">
        <v>2.2330999999999999</v>
      </c>
      <c r="J1130" s="176">
        <v>4.7929000000000004</v>
      </c>
      <c r="K1130" s="176">
        <v>5.4402999999999997</v>
      </c>
      <c r="L1130" s="176">
        <v>7.0842999999999998</v>
      </c>
      <c r="M1130" s="176">
        <v>6.7820999999999998</v>
      </c>
      <c r="N1130" s="176">
        <v>6.8025000000000002</v>
      </c>
      <c r="O1130" s="176">
        <v>6.3121999999999998</v>
      </c>
      <c r="P1130" s="176">
        <v>6.3769</v>
      </c>
      <c r="Q1130" s="176">
        <v>4.5677000000000003</v>
      </c>
      <c r="R1130" s="176">
        <v>6.4023000000000003</v>
      </c>
      <c r="S1130" s="118"/>
    </row>
    <row r="1131" spans="1:19" x14ac:dyDescent="0.3">
      <c r="A1131" s="172" t="s">
        <v>1041</v>
      </c>
      <c r="B1131" s="172" t="s">
        <v>1086</v>
      </c>
      <c r="C1131" s="172">
        <v>111753</v>
      </c>
      <c r="D1131" s="175">
        <v>44174</v>
      </c>
      <c r="E1131" s="176">
        <v>2889.9526999999998</v>
      </c>
      <c r="F1131" s="176">
        <v>0.77039999999999997</v>
      </c>
      <c r="G1131" s="176">
        <v>2.6214</v>
      </c>
      <c r="H1131" s="176">
        <v>2.891</v>
      </c>
      <c r="I1131" s="176">
        <v>3.2854999999999999</v>
      </c>
      <c r="J1131" s="176">
        <v>5.3948</v>
      </c>
      <c r="K1131" s="176">
        <v>6.5083000000000002</v>
      </c>
      <c r="L1131" s="176">
        <v>7.7237999999999998</v>
      </c>
      <c r="M1131" s="176">
        <v>7.0610999999999997</v>
      </c>
      <c r="N1131" s="176">
        <v>7.4386000000000001</v>
      </c>
      <c r="O1131" s="176">
        <v>7.1677</v>
      </c>
      <c r="P1131" s="176">
        <v>7.3883000000000001</v>
      </c>
      <c r="Q1131" s="176">
        <v>8.0333000000000006</v>
      </c>
      <c r="R1131" s="176">
        <v>7.2885999999999997</v>
      </c>
      <c r="S1131" s="118"/>
    </row>
    <row r="1132" spans="1:19" x14ac:dyDescent="0.3">
      <c r="A1132" s="172" t="s">
        <v>1041</v>
      </c>
      <c r="B1132" s="172" t="s">
        <v>1087</v>
      </c>
      <c r="C1132" s="172">
        <v>118709</v>
      </c>
      <c r="D1132" s="175">
        <v>44174</v>
      </c>
      <c r="E1132" s="176">
        <v>2979.0324000000001</v>
      </c>
      <c r="F1132" s="176">
        <v>1.4604999999999999</v>
      </c>
      <c r="G1132" s="176">
        <v>3.3115999999999999</v>
      </c>
      <c r="H1132" s="176">
        <v>3.5815000000000001</v>
      </c>
      <c r="I1132" s="176">
        <v>3.9763000000000002</v>
      </c>
      <c r="J1132" s="176">
        <v>6.0880000000000001</v>
      </c>
      <c r="K1132" s="176">
        <v>7.21</v>
      </c>
      <c r="L1132" s="176">
        <v>8.4480000000000004</v>
      </c>
      <c r="M1132" s="176">
        <v>7.8007999999999997</v>
      </c>
      <c r="N1132" s="176">
        <v>8.1747999999999994</v>
      </c>
      <c r="O1132" s="176">
        <v>7.6363000000000003</v>
      </c>
      <c r="P1132" s="176">
        <v>7.8042999999999996</v>
      </c>
      <c r="Q1132" s="176">
        <v>8.3953000000000007</v>
      </c>
      <c r="R1132" s="176">
        <v>7.8220999999999998</v>
      </c>
      <c r="S1132" s="118"/>
    </row>
    <row r="1133" spans="1:19" x14ac:dyDescent="0.3">
      <c r="A1133" s="172" t="s">
        <v>1041</v>
      </c>
      <c r="B1133" s="172" t="s">
        <v>1088</v>
      </c>
      <c r="C1133" s="172">
        <v>138423</v>
      </c>
      <c r="D1133" s="175">
        <v>44174</v>
      </c>
      <c r="E1133" s="176">
        <v>23.084800000000001</v>
      </c>
      <c r="F1133" s="176">
        <v>2.0556000000000001</v>
      </c>
      <c r="G1133" s="176">
        <v>-9.4899999999999998E-2</v>
      </c>
      <c r="H1133" s="176">
        <v>2.6892999999999998</v>
      </c>
      <c r="I1133" s="176">
        <v>2.1135999999999999</v>
      </c>
      <c r="J1133" s="176">
        <v>4.8575999999999997</v>
      </c>
      <c r="K1133" s="176">
        <v>5.7042999999999999</v>
      </c>
      <c r="L1133" s="176">
        <v>1.2362</v>
      </c>
      <c r="M1133" s="176">
        <v>1.0699000000000001</v>
      </c>
      <c r="N1133" s="176">
        <v>2.4653</v>
      </c>
      <c r="O1133" s="176">
        <v>-0.2417</v>
      </c>
      <c r="P1133" s="176">
        <v>3.0527000000000002</v>
      </c>
      <c r="Q1133" s="176">
        <v>6.4043999999999999</v>
      </c>
      <c r="R1133" s="176">
        <v>-3.5691999999999999</v>
      </c>
      <c r="S1133" s="118"/>
    </row>
    <row r="1134" spans="1:19" x14ac:dyDescent="0.3">
      <c r="A1134" s="172" t="s">
        <v>1041</v>
      </c>
      <c r="B1134" s="172" t="s">
        <v>1089</v>
      </c>
      <c r="C1134" s="172">
        <v>138443</v>
      </c>
      <c r="D1134" s="175">
        <v>44174</v>
      </c>
      <c r="E1134" s="176">
        <v>24.2301</v>
      </c>
      <c r="F1134" s="176">
        <v>2.8624000000000001</v>
      </c>
      <c r="G1134" s="176">
        <v>0.60260000000000002</v>
      </c>
      <c r="H1134" s="176">
        <v>3.3807999999999998</v>
      </c>
      <c r="I1134" s="176">
        <v>2.8113999999999999</v>
      </c>
      <c r="J1134" s="176">
        <v>5.5637999999999996</v>
      </c>
      <c r="K1134" s="176">
        <v>6.4162999999999997</v>
      </c>
      <c r="L1134" s="176">
        <v>1.9517</v>
      </c>
      <c r="M1134" s="176">
        <v>1.8084</v>
      </c>
      <c r="N1134" s="176">
        <v>3.2244999999999999</v>
      </c>
      <c r="O1134" s="176">
        <v>0.47339999999999999</v>
      </c>
      <c r="P1134" s="176">
        <v>3.7334999999999998</v>
      </c>
      <c r="Q1134" s="176">
        <v>5.9474999999999998</v>
      </c>
      <c r="R1134" s="176">
        <v>-2.8460999999999999</v>
      </c>
      <c r="S1134" s="118"/>
    </row>
    <row r="1135" spans="1:19" x14ac:dyDescent="0.3">
      <c r="A1135" s="172" t="s">
        <v>1041</v>
      </c>
      <c r="B1135" s="172" t="s">
        <v>1090</v>
      </c>
      <c r="C1135" s="172">
        <v>102722</v>
      </c>
      <c r="D1135" s="175">
        <v>44174</v>
      </c>
      <c r="E1135" s="176">
        <v>2705.5223000000001</v>
      </c>
      <c r="F1135" s="176">
        <v>4.8992000000000004</v>
      </c>
      <c r="G1135" s="176">
        <v>3.4243000000000001</v>
      </c>
      <c r="H1135" s="176">
        <v>3.5669</v>
      </c>
      <c r="I1135" s="176">
        <v>2.4468999999999999</v>
      </c>
      <c r="J1135" s="176">
        <v>3.7414000000000001</v>
      </c>
      <c r="K1135" s="176">
        <v>4.5640000000000001</v>
      </c>
      <c r="L1135" s="176">
        <v>16.000699999999998</v>
      </c>
      <c r="M1135" s="176">
        <v>4.5544000000000002</v>
      </c>
      <c r="N1135" s="176">
        <v>5.2530000000000001</v>
      </c>
      <c r="O1135" s="176">
        <v>-8.2199999999999995E-2</v>
      </c>
      <c r="P1135" s="176">
        <v>3.1156000000000001</v>
      </c>
      <c r="Q1135" s="176">
        <v>6.3177000000000003</v>
      </c>
      <c r="R1135" s="176">
        <v>-2.9828000000000001</v>
      </c>
      <c r="S1135" s="118"/>
    </row>
    <row r="1136" spans="1:19" x14ac:dyDescent="0.3">
      <c r="A1136" s="172" t="s">
        <v>1041</v>
      </c>
      <c r="B1136" s="172" t="s">
        <v>1091</v>
      </c>
      <c r="C1136" s="172">
        <v>119448</v>
      </c>
      <c r="D1136" s="175">
        <v>44174</v>
      </c>
      <c r="E1136" s="176">
        <v>2816.953</v>
      </c>
      <c r="F1136" s="176">
        <v>5.2290000000000001</v>
      </c>
      <c r="G1136" s="176">
        <v>3.7544</v>
      </c>
      <c r="H1136" s="176">
        <v>3.8971</v>
      </c>
      <c r="I1136" s="176">
        <v>2.7770999999999999</v>
      </c>
      <c r="J1136" s="176">
        <v>4.0724</v>
      </c>
      <c r="K1136" s="176">
        <v>4.8978999999999999</v>
      </c>
      <c r="L1136" s="176">
        <v>16.318100000000001</v>
      </c>
      <c r="M1136" s="176">
        <v>4.8205999999999998</v>
      </c>
      <c r="N1136" s="176">
        <v>5.5377000000000001</v>
      </c>
      <c r="O1136" s="176">
        <v>0.21210000000000001</v>
      </c>
      <c r="P1136" s="176">
        <v>3.4906999999999999</v>
      </c>
      <c r="Q1136" s="176">
        <v>5.6200999999999999</v>
      </c>
      <c r="R1136" s="176">
        <v>-2.7482000000000002</v>
      </c>
      <c r="S1136" s="118"/>
    </row>
    <row r="1137" spans="1:19" x14ac:dyDescent="0.3">
      <c r="A1137" s="172" t="s">
        <v>1041</v>
      </c>
      <c r="B1137" s="172" t="s">
        <v>1092</v>
      </c>
      <c r="C1137" s="172">
        <v>106212</v>
      </c>
      <c r="D1137" s="175">
        <v>44174</v>
      </c>
      <c r="E1137" s="176">
        <v>2728.1707999999999</v>
      </c>
      <c r="F1137" s="176">
        <v>2.9918</v>
      </c>
      <c r="G1137" s="176">
        <v>2.5552000000000001</v>
      </c>
      <c r="H1137" s="176">
        <v>3.7075999999999998</v>
      </c>
      <c r="I1137" s="176">
        <v>2.0493999999999999</v>
      </c>
      <c r="J1137" s="176">
        <v>4.3075000000000001</v>
      </c>
      <c r="K1137" s="176">
        <v>5.2373000000000003</v>
      </c>
      <c r="L1137" s="176">
        <v>5.9515000000000002</v>
      </c>
      <c r="M1137" s="176">
        <v>6.8022</v>
      </c>
      <c r="N1137" s="176">
        <v>6.8137999999999996</v>
      </c>
      <c r="O1137" s="176">
        <v>7.4889000000000001</v>
      </c>
      <c r="P1137" s="176">
        <v>7.5221</v>
      </c>
      <c r="Q1137" s="176">
        <v>7.7873000000000001</v>
      </c>
      <c r="R1137" s="176">
        <v>7.6551999999999998</v>
      </c>
      <c r="S1137" s="118"/>
    </row>
    <row r="1138" spans="1:19" x14ac:dyDescent="0.3">
      <c r="A1138" s="172" t="s">
        <v>1041</v>
      </c>
      <c r="B1138" s="172" t="s">
        <v>1093</v>
      </c>
      <c r="C1138" s="172">
        <v>119812</v>
      </c>
      <c r="D1138" s="175">
        <v>44174</v>
      </c>
      <c r="E1138" s="176">
        <v>2769.1790999999998</v>
      </c>
      <c r="F1138" s="176">
        <v>3.6013999999999999</v>
      </c>
      <c r="G1138" s="176">
        <v>3.1657999999999999</v>
      </c>
      <c r="H1138" s="176">
        <v>4.3183999999999996</v>
      </c>
      <c r="I1138" s="176">
        <v>2.6598000000000002</v>
      </c>
      <c r="J1138" s="176">
        <v>4.9259000000000004</v>
      </c>
      <c r="K1138" s="176">
        <v>5.9097</v>
      </c>
      <c r="L1138" s="176">
        <v>6.6307</v>
      </c>
      <c r="M1138" s="176">
        <v>7.4494999999999996</v>
      </c>
      <c r="N1138" s="176">
        <v>7.4711999999999996</v>
      </c>
      <c r="O1138" s="176">
        <v>7.8728999999999996</v>
      </c>
      <c r="P1138" s="176">
        <v>7.7965</v>
      </c>
      <c r="Q1138" s="176">
        <v>8.2514000000000003</v>
      </c>
      <c r="R1138" s="176">
        <v>8.1771999999999991</v>
      </c>
      <c r="S1138" s="118"/>
    </row>
    <row r="1139" spans="1:19" x14ac:dyDescent="0.3">
      <c r="A1139" s="172" t="s">
        <v>1041</v>
      </c>
      <c r="B1139" s="172" t="s">
        <v>1094</v>
      </c>
      <c r="C1139" s="172">
        <v>119680</v>
      </c>
      <c r="D1139" s="175">
        <v>44174</v>
      </c>
      <c r="E1139" s="176">
        <v>26.824999999999999</v>
      </c>
      <c r="F1139" s="176">
        <v>5.8517999999999999</v>
      </c>
      <c r="G1139" s="176">
        <v>3.2126000000000001</v>
      </c>
      <c r="H1139" s="176">
        <v>3.6959</v>
      </c>
      <c r="I1139" s="176">
        <v>2.8411</v>
      </c>
      <c r="J1139" s="176">
        <v>3.9497</v>
      </c>
      <c r="K1139" s="176">
        <v>4.8026999999999997</v>
      </c>
      <c r="L1139" s="176">
        <v>6.0450999999999997</v>
      </c>
      <c r="M1139" s="176">
        <v>6.2220000000000004</v>
      </c>
      <c r="N1139" s="176">
        <v>6.7286000000000001</v>
      </c>
      <c r="O1139" s="176">
        <v>4.0094000000000003</v>
      </c>
      <c r="P1139" s="176">
        <v>5.6021999999999998</v>
      </c>
      <c r="Q1139" s="176">
        <v>7.0244999999999997</v>
      </c>
      <c r="R1139" s="176">
        <v>2.3799000000000001</v>
      </c>
      <c r="S1139" s="118"/>
    </row>
    <row r="1140" spans="1:19" x14ac:dyDescent="0.3">
      <c r="A1140" s="172" t="s">
        <v>1041</v>
      </c>
      <c r="B1140" s="172" t="s">
        <v>1095</v>
      </c>
      <c r="C1140" s="172">
        <v>105563</v>
      </c>
      <c r="D1140" s="175">
        <v>44174</v>
      </c>
      <c r="E1140" s="176">
        <v>25.752099999999999</v>
      </c>
      <c r="F1140" s="176">
        <v>5.3868</v>
      </c>
      <c r="G1140" s="176">
        <v>2.7223000000000002</v>
      </c>
      <c r="H1140" s="176">
        <v>3.1808999999999998</v>
      </c>
      <c r="I1140" s="176">
        <v>2.3407</v>
      </c>
      <c r="J1140" s="176">
        <v>3.4491999999999998</v>
      </c>
      <c r="K1140" s="176">
        <v>4.2960000000000003</v>
      </c>
      <c r="L1140" s="176">
        <v>5.5305</v>
      </c>
      <c r="M1140" s="176">
        <v>5.7409999999999997</v>
      </c>
      <c r="N1140" s="176">
        <v>6.2446000000000002</v>
      </c>
      <c r="O1140" s="176">
        <v>3.4529000000000001</v>
      </c>
      <c r="P1140" s="176">
        <v>5.0012999999999996</v>
      </c>
      <c r="Q1140" s="176">
        <v>7.1805000000000003</v>
      </c>
      <c r="R1140" s="176">
        <v>1.8889</v>
      </c>
      <c r="S1140" s="118"/>
    </row>
    <row r="1141" spans="1:19" x14ac:dyDescent="0.3">
      <c r="A1141" s="172" t="s">
        <v>1041</v>
      </c>
      <c r="B1141" s="172" t="s">
        <v>1096</v>
      </c>
      <c r="C1141" s="172">
        <v>103159</v>
      </c>
      <c r="D1141" s="175">
        <v>44174</v>
      </c>
      <c r="E1141" s="176">
        <v>3047.3775000000001</v>
      </c>
      <c r="F1141" s="176">
        <v>6.1707000000000001</v>
      </c>
      <c r="G1141" s="176">
        <v>4.0820999999999996</v>
      </c>
      <c r="H1141" s="176">
        <v>4.2843</v>
      </c>
      <c r="I1141" s="176">
        <v>2.5322</v>
      </c>
      <c r="J1141" s="176">
        <v>4.9358000000000004</v>
      </c>
      <c r="K1141" s="176">
        <v>6.0842999999999998</v>
      </c>
      <c r="L1141" s="176">
        <v>7.1723999999999997</v>
      </c>
      <c r="M1141" s="176">
        <v>7.8498999999999999</v>
      </c>
      <c r="N1141" s="176">
        <v>7.5419</v>
      </c>
      <c r="O1141" s="176">
        <v>5.6703000000000001</v>
      </c>
      <c r="P1141" s="176">
        <v>6.5133999999999999</v>
      </c>
      <c r="Q1141" s="176">
        <v>7.5708000000000002</v>
      </c>
      <c r="R1141" s="176">
        <v>4.9722</v>
      </c>
      <c r="S1141" s="118"/>
    </row>
    <row r="1142" spans="1:19" x14ac:dyDescent="0.3">
      <c r="A1142" s="172" t="s">
        <v>1041</v>
      </c>
      <c r="B1142" s="172" t="s">
        <v>1097</v>
      </c>
      <c r="C1142" s="172">
        <v>147399</v>
      </c>
      <c r="D1142" s="175">
        <v>44174</v>
      </c>
      <c r="E1142" s="176">
        <v>31.121600000000001</v>
      </c>
      <c r="F1142" s="176">
        <v>0</v>
      </c>
      <c r="G1142" s="176">
        <v>0</v>
      </c>
      <c r="H1142" s="176">
        <v>0</v>
      </c>
      <c r="I1142" s="176">
        <v>0</v>
      </c>
      <c r="J1142" s="176">
        <v>0</v>
      </c>
      <c r="K1142" s="176">
        <v>0</v>
      </c>
      <c r="L1142" s="176">
        <v>-14.0045</v>
      </c>
      <c r="M1142" s="176">
        <v>-27.345400000000001</v>
      </c>
      <c r="N1142" s="176">
        <v>-30.613800000000001</v>
      </c>
      <c r="O1142" s="176"/>
      <c r="P1142" s="176"/>
      <c r="Q1142" s="176">
        <v>-23.329699999999999</v>
      </c>
      <c r="R1142" s="176"/>
      <c r="S1142" s="118"/>
    </row>
    <row r="1143" spans="1:19" x14ac:dyDescent="0.3">
      <c r="A1143" s="172" t="s">
        <v>1041</v>
      </c>
      <c r="B1143" s="172" t="s">
        <v>1098</v>
      </c>
      <c r="C1143" s="172">
        <v>119863</v>
      </c>
      <c r="D1143" s="175">
        <v>44174</v>
      </c>
      <c r="E1143" s="176">
        <v>3089.0859999999998</v>
      </c>
      <c r="F1143" s="176">
        <v>6.3521000000000001</v>
      </c>
      <c r="G1143" s="176">
        <v>4.4298000000000002</v>
      </c>
      <c r="H1143" s="176">
        <v>4.5842000000000001</v>
      </c>
      <c r="I1143" s="176">
        <v>2.7452999999999999</v>
      </c>
      <c r="J1143" s="176">
        <v>5.1260000000000003</v>
      </c>
      <c r="K1143" s="176">
        <v>6.2680999999999996</v>
      </c>
      <c r="L1143" s="176">
        <v>7.3608000000000002</v>
      </c>
      <c r="M1143" s="176">
        <v>8.0241000000000007</v>
      </c>
      <c r="N1143" s="176">
        <v>7.7148000000000003</v>
      </c>
      <c r="O1143" s="176">
        <v>5.8662000000000001</v>
      </c>
      <c r="P1143" s="176">
        <v>6.7173999999999996</v>
      </c>
      <c r="Q1143" s="176">
        <v>7.6433</v>
      </c>
      <c r="R1143" s="176">
        <v>5.1547000000000001</v>
      </c>
      <c r="S1143" s="118"/>
    </row>
    <row r="1144" spans="1:19" x14ac:dyDescent="0.3">
      <c r="A1144" s="172" t="s">
        <v>1041</v>
      </c>
      <c r="B1144" s="172" t="s">
        <v>1099</v>
      </c>
      <c r="C1144" s="172">
        <v>147396</v>
      </c>
      <c r="D1144" s="175">
        <v>44174</v>
      </c>
      <c r="E1144" s="176">
        <v>31.466999999999999</v>
      </c>
      <c r="F1144" s="176">
        <v>0</v>
      </c>
      <c r="G1144" s="176">
        <v>0</v>
      </c>
      <c r="H1144" s="176">
        <v>0</v>
      </c>
      <c r="I1144" s="176">
        <v>0</v>
      </c>
      <c r="J1144" s="176">
        <v>0</v>
      </c>
      <c r="K1144" s="176">
        <v>0</v>
      </c>
      <c r="L1144" s="176">
        <v>-14.0046</v>
      </c>
      <c r="M1144" s="176">
        <v>-27.345300000000002</v>
      </c>
      <c r="N1144" s="176">
        <v>-30.613800000000001</v>
      </c>
      <c r="O1144" s="176"/>
      <c r="P1144" s="176"/>
      <c r="Q1144" s="176">
        <v>-23.331600000000002</v>
      </c>
      <c r="R1144" s="176"/>
      <c r="S1144" s="118"/>
    </row>
    <row r="1145" spans="1:19" x14ac:dyDescent="0.3">
      <c r="A1145" s="172" t="s">
        <v>1041</v>
      </c>
      <c r="B1145" s="172" t="s">
        <v>1100</v>
      </c>
      <c r="C1145" s="172">
        <v>120735</v>
      </c>
      <c r="D1145" s="175">
        <v>44174</v>
      </c>
      <c r="E1145" s="176">
        <v>2618.0234</v>
      </c>
      <c r="F1145" s="176">
        <v>7.0099</v>
      </c>
      <c r="G1145" s="176">
        <v>3.8592</v>
      </c>
      <c r="H1145" s="176">
        <v>3.6566999999999998</v>
      </c>
      <c r="I1145" s="176">
        <v>3.1909999999999998</v>
      </c>
      <c r="J1145" s="176">
        <v>4.2012999999999998</v>
      </c>
      <c r="K1145" s="176">
        <v>5.4527999999999999</v>
      </c>
      <c r="L1145" s="176">
        <v>6.7042999999999999</v>
      </c>
      <c r="M1145" s="176">
        <v>7.5186000000000002</v>
      </c>
      <c r="N1145" s="176">
        <v>7.4593999999999996</v>
      </c>
      <c r="O1145" s="176">
        <v>3.4363000000000001</v>
      </c>
      <c r="P1145" s="176">
        <v>5.3322000000000003</v>
      </c>
      <c r="Q1145" s="176">
        <v>6.8129</v>
      </c>
      <c r="R1145" s="176">
        <v>1.6476</v>
      </c>
      <c r="S1145" s="118"/>
    </row>
    <row r="1146" spans="1:19" x14ac:dyDescent="0.3">
      <c r="A1146" s="172" t="s">
        <v>1041</v>
      </c>
      <c r="B1146" s="172" t="s">
        <v>1101</v>
      </c>
      <c r="C1146" s="172">
        <v>102544</v>
      </c>
      <c r="D1146" s="175">
        <v>44174</v>
      </c>
      <c r="E1146" s="176">
        <v>2589.5174999999999</v>
      </c>
      <c r="F1146" s="176">
        <v>6.9390000000000001</v>
      </c>
      <c r="G1146" s="176">
        <v>3.7890999999999999</v>
      </c>
      <c r="H1146" s="176">
        <v>3.5867</v>
      </c>
      <c r="I1146" s="176">
        <v>3.1208999999999998</v>
      </c>
      <c r="J1146" s="176">
        <v>4.1311</v>
      </c>
      <c r="K1146" s="176">
        <v>5.3818999999999999</v>
      </c>
      <c r="L1146" s="176">
        <v>6.6288999999999998</v>
      </c>
      <c r="M1146" s="176">
        <v>7.4340999999999999</v>
      </c>
      <c r="N1146" s="176">
        <v>7.3681999999999999</v>
      </c>
      <c r="O1146" s="176">
        <v>3.3090999999999999</v>
      </c>
      <c r="P1146" s="176">
        <v>5.1912000000000003</v>
      </c>
      <c r="Q1146" s="176">
        <v>7.2240000000000002</v>
      </c>
      <c r="R1146" s="176">
        <v>1.5342</v>
      </c>
      <c r="S1146" s="118"/>
    </row>
    <row r="1147" spans="1:19" x14ac:dyDescent="0.3">
      <c r="A1147" s="177" t="s">
        <v>27</v>
      </c>
      <c r="B1147" s="172"/>
      <c r="C1147" s="172"/>
      <c r="D1147" s="172"/>
      <c r="E1147" s="172"/>
      <c r="F1147" s="178">
        <v>5.0774685185185202</v>
      </c>
      <c r="G1147" s="178">
        <v>3.9537018518518523</v>
      </c>
      <c r="H1147" s="178">
        <v>4.7721499999999999</v>
      </c>
      <c r="I1147" s="178">
        <v>4.2548740740740731</v>
      </c>
      <c r="J1147" s="178">
        <v>5.5406407407407414</v>
      </c>
      <c r="K1147" s="178">
        <v>6.0634907407407415</v>
      </c>
      <c r="L1147" s="178">
        <v>10.422651851851855</v>
      </c>
      <c r="M1147" s="178">
        <v>7.1914814814814818</v>
      </c>
      <c r="N1147" s="178">
        <v>5.035616666666666</v>
      </c>
      <c r="O1147" s="178">
        <v>5.2240653846153844</v>
      </c>
      <c r="P1147" s="178">
        <v>6.2322959999999989</v>
      </c>
      <c r="Q1147" s="178">
        <v>6.0662296296296301</v>
      </c>
      <c r="R1147" s="178">
        <v>4.4754442307692308</v>
      </c>
      <c r="S1147" s="118"/>
    </row>
    <row r="1148" spans="1:19" x14ac:dyDescent="0.3">
      <c r="A1148" s="177" t="s">
        <v>408</v>
      </c>
      <c r="B1148" s="172"/>
      <c r="C1148" s="172"/>
      <c r="D1148" s="172"/>
      <c r="E1148" s="172"/>
      <c r="F1148" s="178">
        <v>3.3723000000000001</v>
      </c>
      <c r="G1148" s="178">
        <v>3.31765</v>
      </c>
      <c r="H1148" s="178">
        <v>3.6762999999999999</v>
      </c>
      <c r="I1148" s="178">
        <v>2.75325</v>
      </c>
      <c r="J1148" s="178">
        <v>4.8734999999999999</v>
      </c>
      <c r="K1148" s="178">
        <v>5.7812999999999999</v>
      </c>
      <c r="L1148" s="178">
        <v>7.3218499999999995</v>
      </c>
      <c r="M1148" s="178">
        <v>7.4008500000000002</v>
      </c>
      <c r="N1148" s="178">
        <v>7.2565500000000007</v>
      </c>
      <c r="O1148" s="178">
        <v>6.9624500000000005</v>
      </c>
      <c r="P1148" s="178">
        <v>7.2890999999999995</v>
      </c>
      <c r="Q1148" s="178">
        <v>7.6415500000000005</v>
      </c>
      <c r="R1148" s="178">
        <v>7.1766000000000005</v>
      </c>
      <c r="S1148" s="118"/>
    </row>
    <row r="1149" spans="1:19" x14ac:dyDescent="0.3">
      <c r="A1149" s="121"/>
      <c r="B1149" s="121"/>
      <c r="C1149" s="121"/>
      <c r="D1149" s="122"/>
      <c r="E1149" s="123"/>
      <c r="F1149" s="123"/>
      <c r="G1149" s="123"/>
      <c r="H1149" s="123"/>
      <c r="I1149" s="123"/>
      <c r="J1149" s="123"/>
      <c r="K1149" s="123"/>
      <c r="L1149" s="123"/>
      <c r="M1149" s="123"/>
      <c r="N1149" s="123"/>
      <c r="O1149" s="123"/>
      <c r="P1149" s="123"/>
      <c r="Q1149" s="123"/>
      <c r="R1149" s="123"/>
      <c r="S1149" s="118"/>
    </row>
    <row r="1150" spans="1:19" x14ac:dyDescent="0.3">
      <c r="A1150" s="174" t="s">
        <v>1102</v>
      </c>
      <c r="B1150" s="174"/>
      <c r="C1150" s="174"/>
      <c r="D1150" s="174"/>
      <c r="E1150" s="174"/>
      <c r="F1150" s="174"/>
      <c r="G1150" s="174"/>
      <c r="H1150" s="174"/>
      <c r="I1150" s="174"/>
      <c r="J1150" s="174"/>
      <c r="K1150" s="174"/>
      <c r="L1150" s="174"/>
      <c r="M1150" s="174"/>
      <c r="N1150" s="174"/>
      <c r="O1150" s="174"/>
      <c r="P1150" s="174"/>
      <c r="Q1150" s="174"/>
      <c r="R1150" s="174"/>
      <c r="S1150" s="118"/>
    </row>
    <row r="1151" spans="1:19" x14ac:dyDescent="0.3">
      <c r="A1151" s="172" t="s">
        <v>1103</v>
      </c>
      <c r="B1151" s="172" t="s">
        <v>1104</v>
      </c>
      <c r="C1151" s="172">
        <v>119539</v>
      </c>
      <c r="D1151" s="175">
        <v>44174</v>
      </c>
      <c r="E1151" s="176">
        <v>24.706</v>
      </c>
      <c r="F1151" s="176">
        <v>7.2405999999999997</v>
      </c>
      <c r="G1151" s="176">
        <v>-0.50229999999999997</v>
      </c>
      <c r="H1151" s="176">
        <v>7.0587</v>
      </c>
      <c r="I1151" s="176">
        <v>2.7888999999999999</v>
      </c>
      <c r="J1151" s="176">
        <v>38.520299999999999</v>
      </c>
      <c r="K1151" s="176">
        <v>13.2059</v>
      </c>
      <c r="L1151" s="176">
        <v>22.542899999999999</v>
      </c>
      <c r="M1151" s="176">
        <v>8.6073000000000004</v>
      </c>
      <c r="N1151" s="176">
        <v>9.0711999999999993</v>
      </c>
      <c r="O1151" s="176">
        <v>3.4994999999999998</v>
      </c>
      <c r="P1151" s="176">
        <v>6.0423999999999998</v>
      </c>
      <c r="Q1151" s="176">
        <v>7.9501999999999997</v>
      </c>
      <c r="R1151" s="176">
        <v>2.4156</v>
      </c>
      <c r="S1151" s="118"/>
    </row>
    <row r="1152" spans="1:19" x14ac:dyDescent="0.3">
      <c r="A1152" s="172" t="s">
        <v>1103</v>
      </c>
      <c r="B1152" s="172" t="s">
        <v>1105</v>
      </c>
      <c r="C1152" s="172">
        <v>111803</v>
      </c>
      <c r="D1152" s="175">
        <v>44174</v>
      </c>
      <c r="E1152" s="176">
        <v>23.436299999999999</v>
      </c>
      <c r="F1152" s="176">
        <v>6.6981000000000002</v>
      </c>
      <c r="G1152" s="176">
        <v>-1.0589</v>
      </c>
      <c r="H1152" s="176">
        <v>6.5046999999999997</v>
      </c>
      <c r="I1152" s="176">
        <v>2.2378999999999998</v>
      </c>
      <c r="J1152" s="176">
        <v>37.955100000000002</v>
      </c>
      <c r="K1152" s="176">
        <v>12.530900000000001</v>
      </c>
      <c r="L1152" s="176">
        <v>21.662199999999999</v>
      </c>
      <c r="M1152" s="176">
        <v>7.7793999999999999</v>
      </c>
      <c r="N1152" s="176">
        <v>8.2302999999999997</v>
      </c>
      <c r="O1152" s="176">
        <v>2.7471999999999999</v>
      </c>
      <c r="P1152" s="176">
        <v>5.2663000000000002</v>
      </c>
      <c r="Q1152" s="176">
        <v>7.5391000000000004</v>
      </c>
      <c r="R1152" s="176">
        <v>1.6915</v>
      </c>
      <c r="S1152" s="118"/>
    </row>
    <row r="1153" spans="1:19" x14ac:dyDescent="0.3">
      <c r="A1153" s="172" t="s">
        <v>1103</v>
      </c>
      <c r="B1153" s="172" t="s">
        <v>1106</v>
      </c>
      <c r="C1153" s="172">
        <v>147816</v>
      </c>
      <c r="D1153" s="175">
        <v>44174</v>
      </c>
      <c r="E1153" s="176">
        <v>1.3931</v>
      </c>
      <c r="F1153" s="176">
        <v>0</v>
      </c>
      <c r="G1153" s="176">
        <v>0</v>
      </c>
      <c r="H1153" s="176">
        <v>0</v>
      </c>
      <c r="I1153" s="176">
        <v>0</v>
      </c>
      <c r="J1153" s="176">
        <v>0</v>
      </c>
      <c r="K1153" s="176">
        <v>0</v>
      </c>
      <c r="L1153" s="176">
        <v>0</v>
      </c>
      <c r="M1153" s="176">
        <v>-34.416800000000002</v>
      </c>
      <c r="N1153" s="176">
        <v>-24.143599999999999</v>
      </c>
      <c r="O1153" s="176"/>
      <c r="P1153" s="176"/>
      <c r="Q1153" s="176">
        <v>-23.110700000000001</v>
      </c>
      <c r="R1153" s="176"/>
      <c r="S1153" s="120"/>
    </row>
    <row r="1154" spans="1:19" x14ac:dyDescent="0.3">
      <c r="A1154" s="172" t="s">
        <v>1103</v>
      </c>
      <c r="B1154" s="172" t="s">
        <v>1107</v>
      </c>
      <c r="C1154" s="172">
        <v>147820</v>
      </c>
      <c r="D1154" s="175">
        <v>44174</v>
      </c>
      <c r="E1154" s="176">
        <v>1.3322000000000001</v>
      </c>
      <c r="F1154" s="176">
        <v>0</v>
      </c>
      <c r="G1154" s="176">
        <v>0</v>
      </c>
      <c r="H1154" s="176">
        <v>0</v>
      </c>
      <c r="I1154" s="176">
        <v>0</v>
      </c>
      <c r="J1154" s="176">
        <v>0</v>
      </c>
      <c r="K1154" s="176">
        <v>0</v>
      </c>
      <c r="L1154" s="176">
        <v>0</v>
      </c>
      <c r="M1154" s="176">
        <v>-34.417900000000003</v>
      </c>
      <c r="N1154" s="176">
        <v>-24.145900000000001</v>
      </c>
      <c r="O1154" s="176"/>
      <c r="P1154" s="176"/>
      <c r="Q1154" s="176">
        <v>-23.113499999999998</v>
      </c>
      <c r="R1154" s="176"/>
      <c r="S1154" s="118"/>
    </row>
    <row r="1155" spans="1:19" x14ac:dyDescent="0.3">
      <c r="A1155" s="172" t="s">
        <v>1103</v>
      </c>
      <c r="B1155" s="172" t="s">
        <v>1108</v>
      </c>
      <c r="C1155" s="172">
        <v>120475</v>
      </c>
      <c r="D1155" s="175">
        <v>44174</v>
      </c>
      <c r="E1155" s="176">
        <v>22.2667</v>
      </c>
      <c r="F1155" s="176">
        <v>7.05</v>
      </c>
      <c r="G1155" s="176">
        <v>4.1660000000000004</v>
      </c>
      <c r="H1155" s="176">
        <v>10.911899999999999</v>
      </c>
      <c r="I1155" s="176">
        <v>6.6440000000000001</v>
      </c>
      <c r="J1155" s="176">
        <v>9.6323000000000008</v>
      </c>
      <c r="K1155" s="176">
        <v>12.0283</v>
      </c>
      <c r="L1155" s="176">
        <v>12.439500000000001</v>
      </c>
      <c r="M1155" s="176">
        <v>9.7345000000000006</v>
      </c>
      <c r="N1155" s="176">
        <v>11.403700000000001</v>
      </c>
      <c r="O1155" s="176">
        <v>8.5934000000000008</v>
      </c>
      <c r="P1155" s="176">
        <v>9.3792000000000009</v>
      </c>
      <c r="Q1155" s="176">
        <v>9.4826999999999995</v>
      </c>
      <c r="R1155" s="176">
        <v>9.5900999999999996</v>
      </c>
      <c r="S1155" s="118"/>
    </row>
    <row r="1156" spans="1:19" x14ac:dyDescent="0.3">
      <c r="A1156" s="172" t="s">
        <v>1103</v>
      </c>
      <c r="B1156" s="172" t="s">
        <v>1109</v>
      </c>
      <c r="C1156" s="172">
        <v>116894</v>
      </c>
      <c r="D1156" s="175">
        <v>44174</v>
      </c>
      <c r="E1156" s="176">
        <v>20.9008</v>
      </c>
      <c r="F1156" s="176">
        <v>6.4626000000000001</v>
      </c>
      <c r="G1156" s="176">
        <v>3.4594</v>
      </c>
      <c r="H1156" s="176">
        <v>10.198600000000001</v>
      </c>
      <c r="I1156" s="176">
        <v>5.9386000000000001</v>
      </c>
      <c r="J1156" s="176">
        <v>8.9189000000000007</v>
      </c>
      <c r="K1156" s="176">
        <v>11.2981</v>
      </c>
      <c r="L1156" s="176">
        <v>11.692399999999999</v>
      </c>
      <c r="M1156" s="176">
        <v>8.9852000000000007</v>
      </c>
      <c r="N1156" s="176">
        <v>10.632099999999999</v>
      </c>
      <c r="O1156" s="176">
        <v>7.8525</v>
      </c>
      <c r="P1156" s="176">
        <v>8.6091999999999995</v>
      </c>
      <c r="Q1156" s="176">
        <v>8.8356999999999992</v>
      </c>
      <c r="R1156" s="176">
        <v>8.8493999999999993</v>
      </c>
      <c r="S1156" s="118"/>
    </row>
    <row r="1157" spans="1:19" x14ac:dyDescent="0.3">
      <c r="A1157" s="172" t="s">
        <v>1103</v>
      </c>
      <c r="B1157" s="172" t="s">
        <v>1110</v>
      </c>
      <c r="C1157" s="172">
        <v>127304</v>
      </c>
      <c r="D1157" s="175">
        <v>44174</v>
      </c>
      <c r="E1157" s="176">
        <v>14.9063</v>
      </c>
      <c r="F1157" s="176">
        <v>2.2039</v>
      </c>
      <c r="G1157" s="176">
        <v>-0.29380000000000001</v>
      </c>
      <c r="H1157" s="176">
        <v>9.4267000000000003</v>
      </c>
      <c r="I1157" s="176">
        <v>5.2751999999999999</v>
      </c>
      <c r="J1157" s="176">
        <v>6.0865999999999998</v>
      </c>
      <c r="K1157" s="176">
        <v>9.8559999999999999</v>
      </c>
      <c r="L1157" s="176">
        <v>6.7248999999999999</v>
      </c>
      <c r="M1157" s="176">
        <v>6.1402000000000001</v>
      </c>
      <c r="N1157" s="176">
        <v>7.9058000000000002</v>
      </c>
      <c r="O1157" s="176">
        <v>2.8708</v>
      </c>
      <c r="P1157" s="176">
        <v>4.8250999999999999</v>
      </c>
      <c r="Q1157" s="176">
        <v>6.0644999999999998</v>
      </c>
      <c r="R1157" s="176">
        <v>2.3816999999999999</v>
      </c>
      <c r="S1157" s="118"/>
    </row>
    <row r="1158" spans="1:19" x14ac:dyDescent="0.3">
      <c r="A1158" s="172" t="s">
        <v>1103</v>
      </c>
      <c r="B1158" s="172" t="s">
        <v>1111</v>
      </c>
      <c r="C1158" s="172">
        <v>127305</v>
      </c>
      <c r="D1158" s="175">
        <v>44174</v>
      </c>
      <c r="E1158" s="176">
        <v>15.6724</v>
      </c>
      <c r="F1158" s="176">
        <v>2.7949000000000002</v>
      </c>
      <c r="G1158" s="176">
        <v>0.27950000000000003</v>
      </c>
      <c r="H1158" s="176">
        <v>10.0337</v>
      </c>
      <c r="I1158" s="176">
        <v>5.8688000000000002</v>
      </c>
      <c r="J1158" s="176">
        <v>6.6425000000000001</v>
      </c>
      <c r="K1158" s="176">
        <v>10.3489</v>
      </c>
      <c r="L1158" s="176">
        <v>7.2062999999999997</v>
      </c>
      <c r="M1158" s="176">
        <v>6.6298000000000004</v>
      </c>
      <c r="N1158" s="176">
        <v>8.4385999999999992</v>
      </c>
      <c r="O1158" s="176">
        <v>3.5415999999999999</v>
      </c>
      <c r="P1158" s="176">
        <v>5.5430999999999999</v>
      </c>
      <c r="Q1158" s="176">
        <v>6.8522999999999996</v>
      </c>
      <c r="R1158" s="176">
        <v>2.9723999999999999</v>
      </c>
      <c r="S1158" s="118"/>
    </row>
    <row r="1159" spans="1:19" x14ac:dyDescent="0.3">
      <c r="A1159" s="172" t="s">
        <v>1103</v>
      </c>
      <c r="B1159" s="172" t="s">
        <v>1112</v>
      </c>
      <c r="C1159" s="172">
        <v>118924</v>
      </c>
      <c r="D1159" s="175">
        <v>44174</v>
      </c>
      <c r="E1159" s="176">
        <v>66.083200000000005</v>
      </c>
      <c r="F1159" s="176">
        <v>5.5242000000000004</v>
      </c>
      <c r="G1159" s="176">
        <v>0.5413</v>
      </c>
      <c r="H1159" s="176">
        <v>8.8444000000000003</v>
      </c>
      <c r="I1159" s="176">
        <v>6.4625000000000004</v>
      </c>
      <c r="J1159" s="176">
        <v>7.0496999999999996</v>
      </c>
      <c r="K1159" s="176">
        <v>8.2446999999999999</v>
      </c>
      <c r="L1159" s="176">
        <v>8.2162000000000006</v>
      </c>
      <c r="M1159" s="176">
        <v>9.5122</v>
      </c>
      <c r="N1159" s="176">
        <v>10.388999999999999</v>
      </c>
      <c r="O1159" s="176">
        <v>5.6715</v>
      </c>
      <c r="P1159" s="176">
        <v>7.2305999999999999</v>
      </c>
      <c r="Q1159" s="176">
        <v>7.7427999999999999</v>
      </c>
      <c r="R1159" s="176">
        <v>6.3090000000000002</v>
      </c>
      <c r="S1159" s="118"/>
    </row>
    <row r="1160" spans="1:19" x14ac:dyDescent="0.3">
      <c r="A1160" s="172" t="s">
        <v>1103</v>
      </c>
      <c r="B1160" s="172" t="s">
        <v>1113</v>
      </c>
      <c r="C1160" s="172">
        <v>100078</v>
      </c>
      <c r="D1160" s="175">
        <v>44174</v>
      </c>
      <c r="E1160" s="176">
        <v>63.258600000000001</v>
      </c>
      <c r="F1160" s="176">
        <v>5.1360000000000001</v>
      </c>
      <c r="G1160" s="176">
        <v>0.16159999999999999</v>
      </c>
      <c r="H1160" s="176">
        <v>8.4709000000000003</v>
      </c>
      <c r="I1160" s="176">
        <v>6.085</v>
      </c>
      <c r="J1160" s="176">
        <v>6.6970999999999998</v>
      </c>
      <c r="K1160" s="176">
        <v>7.9042000000000003</v>
      </c>
      <c r="L1160" s="176">
        <v>7.8571</v>
      </c>
      <c r="M1160" s="176">
        <v>9.1522000000000006</v>
      </c>
      <c r="N1160" s="176">
        <v>9.9909999999999997</v>
      </c>
      <c r="O1160" s="176">
        <v>5.2409999999999997</v>
      </c>
      <c r="P1160" s="176">
        <v>6.7182000000000004</v>
      </c>
      <c r="Q1160" s="176">
        <v>8.1190999999999995</v>
      </c>
      <c r="R1160" s="176">
        <v>5.8734999999999999</v>
      </c>
      <c r="S1160" s="118"/>
    </row>
    <row r="1161" spans="1:19" x14ac:dyDescent="0.3">
      <c r="A1161" s="172" t="s">
        <v>1103</v>
      </c>
      <c r="B1161" s="172" t="s">
        <v>1114</v>
      </c>
      <c r="C1161" s="172">
        <v>147962</v>
      </c>
      <c r="D1161" s="175"/>
      <c r="E1161" s="176"/>
      <c r="F1161" s="176"/>
      <c r="G1161" s="176"/>
      <c r="H1161" s="176"/>
      <c r="I1161" s="176"/>
      <c r="J1161" s="176"/>
      <c r="K1161" s="176"/>
      <c r="L1161" s="176"/>
      <c r="M1161" s="176"/>
      <c r="N1161" s="176"/>
      <c r="O1161" s="176"/>
      <c r="P1161" s="176"/>
      <c r="Q1161" s="176"/>
      <c r="R1161" s="176"/>
      <c r="S1161" s="118"/>
    </row>
    <row r="1162" spans="1:19" x14ac:dyDescent="0.3">
      <c r="A1162" s="172" t="s">
        <v>1103</v>
      </c>
      <c r="B1162" s="172" t="s">
        <v>1115</v>
      </c>
      <c r="C1162" s="172">
        <v>147963</v>
      </c>
      <c r="D1162" s="175"/>
      <c r="E1162" s="176"/>
      <c r="F1162" s="176"/>
      <c r="G1162" s="176"/>
      <c r="H1162" s="176"/>
      <c r="I1162" s="176"/>
      <c r="J1162" s="176"/>
      <c r="K1162" s="176"/>
      <c r="L1162" s="176"/>
      <c r="M1162" s="176"/>
      <c r="N1162" s="176"/>
      <c r="O1162" s="176"/>
      <c r="P1162" s="176"/>
      <c r="Q1162" s="176"/>
      <c r="R1162" s="176"/>
      <c r="S1162" s="118"/>
    </row>
    <row r="1163" spans="1:19" x14ac:dyDescent="0.3">
      <c r="A1163" s="172" t="s">
        <v>1103</v>
      </c>
      <c r="B1163" s="172" t="s">
        <v>1116</v>
      </c>
      <c r="C1163" s="172">
        <v>147968</v>
      </c>
      <c r="D1163" s="175"/>
      <c r="E1163" s="176"/>
      <c r="F1163" s="176"/>
      <c r="G1163" s="176"/>
      <c r="H1163" s="176"/>
      <c r="I1163" s="176"/>
      <c r="J1163" s="176"/>
      <c r="K1163" s="176"/>
      <c r="L1163" s="176"/>
      <c r="M1163" s="176"/>
      <c r="N1163" s="176"/>
      <c r="O1163" s="176"/>
      <c r="P1163" s="176"/>
      <c r="Q1163" s="176"/>
      <c r="R1163" s="176"/>
      <c r="S1163" s="118"/>
    </row>
    <row r="1164" spans="1:19" x14ac:dyDescent="0.3">
      <c r="A1164" s="172" t="s">
        <v>1103</v>
      </c>
      <c r="B1164" s="172" t="s">
        <v>1117</v>
      </c>
      <c r="C1164" s="172">
        <v>147966</v>
      </c>
      <c r="D1164" s="175"/>
      <c r="E1164" s="176"/>
      <c r="F1164" s="176"/>
      <c r="G1164" s="176"/>
      <c r="H1164" s="176"/>
      <c r="I1164" s="176"/>
      <c r="J1164" s="176"/>
      <c r="K1164" s="176"/>
      <c r="L1164" s="176"/>
      <c r="M1164" s="176"/>
      <c r="N1164" s="176"/>
      <c r="O1164" s="176"/>
      <c r="P1164" s="176"/>
      <c r="Q1164" s="176"/>
      <c r="R1164" s="176"/>
      <c r="S1164" s="118"/>
    </row>
    <row r="1165" spans="1:19" x14ac:dyDescent="0.3">
      <c r="A1165" s="172" t="s">
        <v>1103</v>
      </c>
      <c r="B1165" s="172" t="s">
        <v>1118</v>
      </c>
      <c r="C1165" s="172">
        <v>112304</v>
      </c>
      <c r="D1165" s="175">
        <v>44174</v>
      </c>
      <c r="E1165" s="176">
        <v>21.546800000000001</v>
      </c>
      <c r="F1165" s="176">
        <v>81.492900000000006</v>
      </c>
      <c r="G1165" s="176">
        <v>25.976199999999999</v>
      </c>
      <c r="H1165" s="176">
        <v>17.9939</v>
      </c>
      <c r="I1165" s="176">
        <v>16.107099999999999</v>
      </c>
      <c r="J1165" s="176">
        <v>24.798400000000001</v>
      </c>
      <c r="K1165" s="176">
        <v>31.0015</v>
      </c>
      <c r="L1165" s="176">
        <v>1.1507000000000001</v>
      </c>
      <c r="M1165" s="176">
        <v>-5.0914000000000001</v>
      </c>
      <c r="N1165" s="176">
        <v>-6.2013999999999996</v>
      </c>
      <c r="O1165" s="176">
        <v>2.1383000000000001</v>
      </c>
      <c r="P1165" s="176">
        <v>4.7522000000000002</v>
      </c>
      <c r="Q1165" s="176">
        <v>7.226</v>
      </c>
      <c r="R1165" s="176">
        <v>-0.20760000000000001</v>
      </c>
      <c r="S1165" s="118"/>
    </row>
    <row r="1166" spans="1:19" x14ac:dyDescent="0.3">
      <c r="A1166" s="172" t="s">
        <v>1103</v>
      </c>
      <c r="B1166" s="172" t="s">
        <v>1119</v>
      </c>
      <c r="C1166" s="172">
        <v>118554</v>
      </c>
      <c r="D1166" s="175">
        <v>44174</v>
      </c>
      <c r="E1166" s="176">
        <v>22.923999999999999</v>
      </c>
      <c r="F1166" s="176">
        <v>82.343800000000002</v>
      </c>
      <c r="G1166" s="176">
        <v>26.655200000000001</v>
      </c>
      <c r="H1166" s="176">
        <v>18.695699999999999</v>
      </c>
      <c r="I1166" s="176">
        <v>16.791599999999999</v>
      </c>
      <c r="J1166" s="176">
        <v>25.494499999999999</v>
      </c>
      <c r="K1166" s="176">
        <v>31.733599999999999</v>
      </c>
      <c r="L1166" s="176">
        <v>1.8351999999999999</v>
      </c>
      <c r="M1166" s="176">
        <v>-4.4103000000000003</v>
      </c>
      <c r="N1166" s="176">
        <v>-5.5183999999999997</v>
      </c>
      <c r="O1166" s="176">
        <v>2.9232</v>
      </c>
      <c r="P1166" s="176">
        <v>5.5351999999999997</v>
      </c>
      <c r="Q1166" s="176">
        <v>7.4341999999999997</v>
      </c>
      <c r="R1166" s="176">
        <v>0.56720000000000004</v>
      </c>
      <c r="S1166" s="118"/>
    </row>
    <row r="1167" spans="1:19" x14ac:dyDescent="0.3">
      <c r="A1167" s="172" t="s">
        <v>1103</v>
      </c>
      <c r="B1167" s="172" t="s">
        <v>1120</v>
      </c>
      <c r="C1167" s="172">
        <v>101989</v>
      </c>
      <c r="D1167" s="175">
        <v>44174</v>
      </c>
      <c r="E1167" s="176">
        <v>43.0749</v>
      </c>
      <c r="F1167" s="176">
        <v>15.513299999999999</v>
      </c>
      <c r="G1167" s="176">
        <v>5.2404999999999999</v>
      </c>
      <c r="H1167" s="176">
        <v>9.4469999999999992</v>
      </c>
      <c r="I1167" s="176">
        <v>7.2712000000000003</v>
      </c>
      <c r="J1167" s="176">
        <v>11.0243</v>
      </c>
      <c r="K1167" s="176">
        <v>13.339</v>
      </c>
      <c r="L1167" s="176">
        <v>13.867000000000001</v>
      </c>
      <c r="M1167" s="176">
        <v>8.7025000000000006</v>
      </c>
      <c r="N1167" s="176">
        <v>10.2456</v>
      </c>
      <c r="O1167" s="176">
        <v>8.0261999999999993</v>
      </c>
      <c r="P1167" s="176">
        <v>8.3193999999999999</v>
      </c>
      <c r="Q1167" s="176">
        <v>8.0542999999999996</v>
      </c>
      <c r="R1167" s="176">
        <v>9.6273999999999997</v>
      </c>
      <c r="S1167" s="118"/>
    </row>
    <row r="1168" spans="1:19" x14ac:dyDescent="0.3">
      <c r="A1168" s="172" t="s">
        <v>1103</v>
      </c>
      <c r="B1168" s="172" t="s">
        <v>1121</v>
      </c>
      <c r="C1168" s="172">
        <v>119081</v>
      </c>
      <c r="D1168" s="175">
        <v>44174</v>
      </c>
      <c r="E1168" s="176">
        <v>45.263300000000001</v>
      </c>
      <c r="F1168" s="176">
        <v>16.377099999999999</v>
      </c>
      <c r="G1168" s="176">
        <v>6.0690999999999997</v>
      </c>
      <c r="H1168" s="176">
        <v>10.2613</v>
      </c>
      <c r="I1168" s="176">
        <v>8.0716000000000001</v>
      </c>
      <c r="J1168" s="176">
        <v>11.841799999999999</v>
      </c>
      <c r="K1168" s="176">
        <v>14.1767</v>
      </c>
      <c r="L1168" s="176">
        <v>14.7601</v>
      </c>
      <c r="M1168" s="176">
        <v>9.5838000000000001</v>
      </c>
      <c r="N1168" s="176">
        <v>11.151199999999999</v>
      </c>
      <c r="O1168" s="176">
        <v>8.9003999999999994</v>
      </c>
      <c r="P1168" s="176">
        <v>9.0867000000000004</v>
      </c>
      <c r="Q1168" s="176">
        <v>9.0907</v>
      </c>
      <c r="R1168" s="176">
        <v>10.5153</v>
      </c>
      <c r="S1168" s="118"/>
    </row>
    <row r="1169" spans="1:19" x14ac:dyDescent="0.3">
      <c r="A1169" s="172" t="s">
        <v>1103</v>
      </c>
      <c r="B1169" s="172" t="s">
        <v>1122</v>
      </c>
      <c r="C1169" s="172">
        <v>102741</v>
      </c>
      <c r="D1169" s="175">
        <v>44174</v>
      </c>
      <c r="E1169" s="176">
        <v>33.579500000000003</v>
      </c>
      <c r="F1169" s="176">
        <v>6.3055000000000003</v>
      </c>
      <c r="G1169" s="176">
        <v>4.5464000000000002</v>
      </c>
      <c r="H1169" s="176">
        <v>8.0559999999999992</v>
      </c>
      <c r="I1169" s="176">
        <v>4.7290999999999999</v>
      </c>
      <c r="J1169" s="176">
        <v>8.9825999999999997</v>
      </c>
      <c r="K1169" s="176">
        <v>13.334099999999999</v>
      </c>
      <c r="L1169" s="176">
        <v>14.1197</v>
      </c>
      <c r="M1169" s="176">
        <v>9.5475999999999992</v>
      </c>
      <c r="N1169" s="176">
        <v>10.878500000000001</v>
      </c>
      <c r="O1169" s="176">
        <v>8.0327000000000002</v>
      </c>
      <c r="P1169" s="176">
        <v>8.2571999999999992</v>
      </c>
      <c r="Q1169" s="176">
        <v>7.7423000000000002</v>
      </c>
      <c r="R1169" s="176">
        <v>9.9197000000000006</v>
      </c>
      <c r="S1169" s="118"/>
    </row>
    <row r="1170" spans="1:19" x14ac:dyDescent="0.3">
      <c r="A1170" s="172" t="s">
        <v>1103</v>
      </c>
      <c r="B1170" s="172" t="s">
        <v>1123</v>
      </c>
      <c r="C1170" s="172">
        <v>120670</v>
      </c>
      <c r="D1170" s="175">
        <v>44174</v>
      </c>
      <c r="E1170" s="176">
        <v>35.770400000000002</v>
      </c>
      <c r="F1170" s="176">
        <v>7.0420999999999996</v>
      </c>
      <c r="G1170" s="176">
        <v>5.3098999999999998</v>
      </c>
      <c r="H1170" s="176">
        <v>8.8194999999999997</v>
      </c>
      <c r="I1170" s="176">
        <v>5.4924999999999997</v>
      </c>
      <c r="J1170" s="176">
        <v>9.7059999999999995</v>
      </c>
      <c r="K1170" s="176">
        <v>14.030900000000001</v>
      </c>
      <c r="L1170" s="176">
        <v>14.824400000000001</v>
      </c>
      <c r="M1170" s="176">
        <v>10.235099999999999</v>
      </c>
      <c r="N1170" s="176">
        <v>11.5639</v>
      </c>
      <c r="O1170" s="176">
        <v>8.7819000000000003</v>
      </c>
      <c r="P1170" s="176">
        <v>9.1255000000000006</v>
      </c>
      <c r="Q1170" s="176">
        <v>9.3513999999999999</v>
      </c>
      <c r="R1170" s="176">
        <v>10.6249</v>
      </c>
      <c r="S1170" s="118"/>
    </row>
    <row r="1171" spans="1:19" x14ac:dyDescent="0.3">
      <c r="A1171" s="172" t="s">
        <v>1103</v>
      </c>
      <c r="B1171" s="172" t="s">
        <v>1124</v>
      </c>
      <c r="C1171" s="172">
        <v>118401</v>
      </c>
      <c r="D1171" s="175">
        <v>44174</v>
      </c>
      <c r="E1171" s="176">
        <v>38.788800000000002</v>
      </c>
      <c r="F1171" s="176">
        <v>31.833300000000001</v>
      </c>
      <c r="G1171" s="176">
        <v>0.58350000000000002</v>
      </c>
      <c r="H1171" s="176">
        <v>12.018599999999999</v>
      </c>
      <c r="I1171" s="176">
        <v>3.1696</v>
      </c>
      <c r="J1171" s="176">
        <v>8.9896999999999991</v>
      </c>
      <c r="K1171" s="176">
        <v>11.3674</v>
      </c>
      <c r="L1171" s="176">
        <v>9.4136000000000006</v>
      </c>
      <c r="M1171" s="176">
        <v>10.3825</v>
      </c>
      <c r="N1171" s="176">
        <v>11.626899999999999</v>
      </c>
      <c r="O1171" s="176">
        <v>9.1496999999999993</v>
      </c>
      <c r="P1171" s="176">
        <v>8.9503000000000004</v>
      </c>
      <c r="Q1171" s="176">
        <v>8.9259000000000004</v>
      </c>
      <c r="R1171" s="176">
        <v>10.8169</v>
      </c>
      <c r="S1171" s="118"/>
    </row>
    <row r="1172" spans="1:19" x14ac:dyDescent="0.3">
      <c r="A1172" s="172" t="s">
        <v>1103</v>
      </c>
      <c r="B1172" s="172" t="s">
        <v>1125</v>
      </c>
      <c r="C1172" s="172">
        <v>108728</v>
      </c>
      <c r="D1172" s="175">
        <v>44174</v>
      </c>
      <c r="E1172" s="176">
        <v>36.758099999999999</v>
      </c>
      <c r="F1172" s="176">
        <v>31.206199999999999</v>
      </c>
      <c r="G1172" s="176">
        <v>-9.9299999999999999E-2</v>
      </c>
      <c r="H1172" s="176">
        <v>11.3446</v>
      </c>
      <c r="I1172" s="176">
        <v>2.4990000000000001</v>
      </c>
      <c r="J1172" s="176">
        <v>8.3147000000000002</v>
      </c>
      <c r="K1172" s="176">
        <v>10.6769</v>
      </c>
      <c r="L1172" s="176">
        <v>8.7116000000000007</v>
      </c>
      <c r="M1172" s="176">
        <v>9.6608999999999998</v>
      </c>
      <c r="N1172" s="176">
        <v>10.881500000000001</v>
      </c>
      <c r="O1172" s="176">
        <v>8.4326000000000008</v>
      </c>
      <c r="P1172" s="176">
        <v>8.2462</v>
      </c>
      <c r="Q1172" s="176">
        <v>7.7519999999999998</v>
      </c>
      <c r="R1172" s="176">
        <v>10.0985</v>
      </c>
      <c r="S1172" s="118"/>
    </row>
    <row r="1173" spans="1:19" x14ac:dyDescent="0.3">
      <c r="A1173" s="172" t="s">
        <v>1103</v>
      </c>
      <c r="B1173" s="172" t="s">
        <v>1126</v>
      </c>
      <c r="C1173" s="172">
        <v>121153</v>
      </c>
      <c r="D1173" s="175">
        <v>44174</v>
      </c>
      <c r="E1173" s="176">
        <v>18.899699999999999</v>
      </c>
      <c r="F1173" s="176">
        <v>-7.1441999999999997</v>
      </c>
      <c r="G1173" s="176">
        <v>3.3618999999999999</v>
      </c>
      <c r="H1173" s="176">
        <v>6.4915000000000003</v>
      </c>
      <c r="I1173" s="176">
        <v>2.6097999999999999</v>
      </c>
      <c r="J1173" s="176">
        <v>7.2073999999999998</v>
      </c>
      <c r="K1173" s="176">
        <v>9.4225999999999992</v>
      </c>
      <c r="L1173" s="176">
        <v>7.9505999999999997</v>
      </c>
      <c r="M1173" s="176">
        <v>8.1438000000000006</v>
      </c>
      <c r="N1173" s="176">
        <v>9.8651999999999997</v>
      </c>
      <c r="O1173" s="176">
        <v>9.0494000000000003</v>
      </c>
      <c r="P1173" s="176">
        <v>8.6468000000000007</v>
      </c>
      <c r="Q1173" s="176">
        <v>8.5344999999999995</v>
      </c>
      <c r="R1173" s="176">
        <v>9.2044999999999995</v>
      </c>
      <c r="S1173" s="118"/>
    </row>
    <row r="1174" spans="1:19" x14ac:dyDescent="0.3">
      <c r="A1174" s="172" t="s">
        <v>1103</v>
      </c>
      <c r="B1174" s="172" t="s">
        <v>1127</v>
      </c>
      <c r="C1174" s="172">
        <v>121158</v>
      </c>
      <c r="D1174" s="175">
        <v>44174</v>
      </c>
      <c r="E1174" s="176">
        <v>17.765499999999999</v>
      </c>
      <c r="F1174" s="176">
        <v>-7.3948999999999998</v>
      </c>
      <c r="G1174" s="176">
        <v>2.8774999999999999</v>
      </c>
      <c r="H1174" s="176">
        <v>6.0237999999999996</v>
      </c>
      <c r="I1174" s="176">
        <v>2.1150000000000002</v>
      </c>
      <c r="J1174" s="176">
        <v>6.7072000000000003</v>
      </c>
      <c r="K1174" s="176">
        <v>8.9131999999999998</v>
      </c>
      <c r="L1174" s="176">
        <v>7.4321000000000002</v>
      </c>
      <c r="M1174" s="176">
        <v>7.6153000000000004</v>
      </c>
      <c r="N1174" s="176">
        <v>9.3173999999999992</v>
      </c>
      <c r="O1174" s="176">
        <v>8.4939</v>
      </c>
      <c r="P1174" s="176">
        <v>7.9962999999999997</v>
      </c>
      <c r="Q1174" s="176">
        <v>7.6738</v>
      </c>
      <c r="R1174" s="176">
        <v>8.6420999999999992</v>
      </c>
      <c r="S1174" s="118"/>
    </row>
    <row r="1175" spans="1:19" x14ac:dyDescent="0.3">
      <c r="A1175" s="172" t="s">
        <v>1103</v>
      </c>
      <c r="B1175" s="172" t="s">
        <v>1128</v>
      </c>
      <c r="C1175" s="172">
        <v>128009</v>
      </c>
      <c r="D1175" s="175">
        <v>44174</v>
      </c>
      <c r="E1175" s="176">
        <v>17.2944</v>
      </c>
      <c r="F1175" s="176">
        <v>-1.2663</v>
      </c>
      <c r="G1175" s="176">
        <v>0.71760000000000002</v>
      </c>
      <c r="H1175" s="176">
        <v>5.5232999999999999</v>
      </c>
      <c r="I1175" s="176">
        <v>1.2217</v>
      </c>
      <c r="J1175" s="176">
        <v>6.6989000000000001</v>
      </c>
      <c r="K1175" s="176">
        <v>13.3506</v>
      </c>
      <c r="L1175" s="176">
        <v>13.737399999999999</v>
      </c>
      <c r="M1175" s="176">
        <v>8.0297999999999998</v>
      </c>
      <c r="N1175" s="176">
        <v>8.4709000000000003</v>
      </c>
      <c r="O1175" s="176">
        <v>6.75</v>
      </c>
      <c r="P1175" s="176">
        <v>7.6924000000000001</v>
      </c>
      <c r="Q1175" s="176">
        <v>8.4853000000000005</v>
      </c>
      <c r="R1175" s="176">
        <v>7.7872000000000003</v>
      </c>
      <c r="S1175" s="118"/>
    </row>
    <row r="1176" spans="1:19" x14ac:dyDescent="0.3">
      <c r="A1176" s="172" t="s">
        <v>1103</v>
      </c>
      <c r="B1176" s="172" t="s">
        <v>1129</v>
      </c>
      <c r="C1176" s="172">
        <v>128006</v>
      </c>
      <c r="D1176" s="175">
        <v>44174</v>
      </c>
      <c r="E1176" s="176">
        <v>18.368400000000001</v>
      </c>
      <c r="F1176" s="176">
        <v>0</v>
      </c>
      <c r="G1176" s="176">
        <v>1.7887999999999999</v>
      </c>
      <c r="H1176" s="176">
        <v>6.5941999999999998</v>
      </c>
      <c r="I1176" s="176">
        <v>2.2730000000000001</v>
      </c>
      <c r="J1176" s="176">
        <v>7.7927</v>
      </c>
      <c r="K1176" s="176">
        <v>14.390700000000001</v>
      </c>
      <c r="L1176" s="176">
        <v>14.782</v>
      </c>
      <c r="M1176" s="176">
        <v>9.0557999999999996</v>
      </c>
      <c r="N1176" s="176">
        <v>9.4753000000000007</v>
      </c>
      <c r="O1176" s="176">
        <v>7.6330999999999998</v>
      </c>
      <c r="P1176" s="176">
        <v>8.7114999999999991</v>
      </c>
      <c r="Q1176" s="176">
        <v>9.4613999999999994</v>
      </c>
      <c r="R1176" s="176">
        <v>8.7289999999999992</v>
      </c>
      <c r="S1176" s="118" t="s">
        <v>1873</v>
      </c>
    </row>
    <row r="1177" spans="1:19" x14ac:dyDescent="0.3">
      <c r="A1177" s="172" t="s">
        <v>1103</v>
      </c>
      <c r="B1177" s="172" t="s">
        <v>1130</v>
      </c>
      <c r="C1177" s="172">
        <v>133604</v>
      </c>
      <c r="D1177" s="175">
        <v>44174</v>
      </c>
      <c r="E1177" s="176">
        <v>16.4497</v>
      </c>
      <c r="F1177" s="176">
        <v>-6.2118000000000002</v>
      </c>
      <c r="G1177" s="176">
        <v>37.065100000000001</v>
      </c>
      <c r="H1177" s="176">
        <v>33.176000000000002</v>
      </c>
      <c r="I1177" s="176">
        <v>17.455100000000002</v>
      </c>
      <c r="J1177" s="176">
        <v>15.6951</v>
      </c>
      <c r="K1177" s="176">
        <v>16.8795</v>
      </c>
      <c r="L1177" s="176">
        <v>17.110900000000001</v>
      </c>
      <c r="M1177" s="176">
        <v>8.9679000000000002</v>
      </c>
      <c r="N1177" s="176">
        <v>10.877000000000001</v>
      </c>
      <c r="O1177" s="176">
        <v>7.8029999999999999</v>
      </c>
      <c r="P1177" s="176">
        <v>8.6170000000000009</v>
      </c>
      <c r="Q1177" s="176">
        <v>8.8728999999999996</v>
      </c>
      <c r="R1177" s="176">
        <v>9.5135000000000005</v>
      </c>
      <c r="S1177" s="118" t="s">
        <v>1873</v>
      </c>
    </row>
    <row r="1178" spans="1:19" x14ac:dyDescent="0.3">
      <c r="A1178" s="172" t="s">
        <v>1103</v>
      </c>
      <c r="B1178" s="172" t="s">
        <v>1131</v>
      </c>
      <c r="C1178" s="172">
        <v>133607</v>
      </c>
      <c r="D1178" s="175">
        <v>44174</v>
      </c>
      <c r="E1178" s="176">
        <v>15.6256</v>
      </c>
      <c r="F1178" s="176">
        <v>-7.2398999999999996</v>
      </c>
      <c r="G1178" s="176">
        <v>36.009599999999999</v>
      </c>
      <c r="H1178" s="176">
        <v>32.131999999999998</v>
      </c>
      <c r="I1178" s="176">
        <v>16.4039</v>
      </c>
      <c r="J1178" s="176">
        <v>14.6252</v>
      </c>
      <c r="K1178" s="176">
        <v>15.8141</v>
      </c>
      <c r="L1178" s="176">
        <v>16.0672</v>
      </c>
      <c r="M1178" s="176">
        <v>7.9562999999999997</v>
      </c>
      <c r="N1178" s="176">
        <v>9.8369</v>
      </c>
      <c r="O1178" s="176">
        <v>6.8449999999999998</v>
      </c>
      <c r="P1178" s="176">
        <v>7.6595000000000004</v>
      </c>
      <c r="Q1178" s="176">
        <v>7.9212999999999996</v>
      </c>
      <c r="R1178" s="176">
        <v>8.5315999999999992</v>
      </c>
      <c r="S1178" s="118"/>
    </row>
    <row r="1179" spans="1:19" x14ac:dyDescent="0.3">
      <c r="A1179" s="172" t="s">
        <v>1103</v>
      </c>
      <c r="B1179" s="172" t="s">
        <v>1132</v>
      </c>
      <c r="C1179" s="172">
        <v>130037</v>
      </c>
      <c r="D1179" s="175">
        <v>44174</v>
      </c>
      <c r="E1179" s="176">
        <v>10.5878</v>
      </c>
      <c r="F1179" s="176">
        <v>-2.4129999999999998</v>
      </c>
      <c r="G1179" s="176">
        <v>3.38</v>
      </c>
      <c r="H1179" s="176">
        <v>6.5582000000000003</v>
      </c>
      <c r="I1179" s="176">
        <v>6.7397</v>
      </c>
      <c r="J1179" s="176">
        <v>8.4817999999999998</v>
      </c>
      <c r="K1179" s="176">
        <v>1.2502</v>
      </c>
      <c r="L1179" s="176">
        <v>0.87219999999999998</v>
      </c>
      <c r="M1179" s="176">
        <v>0.71709999999999996</v>
      </c>
      <c r="N1179" s="176">
        <v>-23.647099999999998</v>
      </c>
      <c r="O1179" s="176">
        <v>-8.4932999999999996</v>
      </c>
      <c r="P1179" s="176">
        <v>-1.6999</v>
      </c>
      <c r="Q1179" s="176">
        <v>0.8881</v>
      </c>
      <c r="R1179" s="176">
        <v>-14.0512</v>
      </c>
      <c r="S1179" s="118"/>
    </row>
    <row r="1180" spans="1:19" x14ac:dyDescent="0.3">
      <c r="A1180" s="172" t="s">
        <v>1103</v>
      </c>
      <c r="B1180" s="172" t="s">
        <v>1133</v>
      </c>
      <c r="C1180" s="172">
        <v>130050</v>
      </c>
      <c r="D1180" s="175">
        <v>44174</v>
      </c>
      <c r="E1180" s="176">
        <v>11.184699999999999</v>
      </c>
      <c r="F1180" s="176">
        <v>-1.9579</v>
      </c>
      <c r="G1180" s="176">
        <v>3.8527999999999998</v>
      </c>
      <c r="H1180" s="176">
        <v>7.0959000000000003</v>
      </c>
      <c r="I1180" s="176">
        <v>7.2930000000000001</v>
      </c>
      <c r="J1180" s="176">
        <v>9.0189000000000004</v>
      </c>
      <c r="K1180" s="176">
        <v>1.8010999999999999</v>
      </c>
      <c r="L1180" s="176">
        <v>1.4241999999999999</v>
      </c>
      <c r="M1180" s="176">
        <v>1.282</v>
      </c>
      <c r="N1180" s="176">
        <v>-23.1691</v>
      </c>
      <c r="O1180" s="176">
        <v>-7.7240000000000002</v>
      </c>
      <c r="P1180" s="176">
        <v>-0.84260000000000002</v>
      </c>
      <c r="Q1180" s="176">
        <v>1.7482</v>
      </c>
      <c r="R1180" s="176">
        <v>-13.4108</v>
      </c>
      <c r="S1180" s="118"/>
    </row>
    <row r="1181" spans="1:19" x14ac:dyDescent="0.3">
      <c r="A1181" s="172" t="s">
        <v>1103</v>
      </c>
      <c r="B1181" s="172" t="s">
        <v>1134</v>
      </c>
      <c r="C1181" s="172">
        <v>148083</v>
      </c>
      <c r="D1181" s="175">
        <v>44174</v>
      </c>
      <c r="E1181" s="176">
        <v>5.3499999999999999E-2</v>
      </c>
      <c r="F1181" s="176">
        <v>0</v>
      </c>
      <c r="G1181" s="176">
        <v>13.670400000000001</v>
      </c>
      <c r="H1181" s="176">
        <v>9.7645999999999997</v>
      </c>
      <c r="I1181" s="176">
        <v>9.7828999999999997</v>
      </c>
      <c r="J1181" s="176">
        <v>9.1651000000000007</v>
      </c>
      <c r="K1181" s="176">
        <v>-10.228400000000001</v>
      </c>
      <c r="L1181" s="176">
        <v>-0.74280000000000002</v>
      </c>
      <c r="M1181" s="176">
        <v>2.7863000000000002</v>
      </c>
      <c r="N1181" s="176"/>
      <c r="O1181" s="176"/>
      <c r="P1181" s="176"/>
      <c r="Q1181" s="176">
        <v>3.3134999999999999</v>
      </c>
      <c r="R1181" s="176"/>
      <c r="S1181" s="118"/>
    </row>
    <row r="1182" spans="1:19" x14ac:dyDescent="0.3">
      <c r="A1182" s="172" t="s">
        <v>1103</v>
      </c>
      <c r="B1182" s="172" t="s">
        <v>1135</v>
      </c>
      <c r="C1182" s="172">
        <v>148080</v>
      </c>
      <c r="D1182" s="175">
        <v>44174</v>
      </c>
      <c r="E1182" s="176">
        <v>5.6300000000000003E-2</v>
      </c>
      <c r="F1182" s="176">
        <v>64.946600000000004</v>
      </c>
      <c r="G1182" s="176">
        <v>12.9893</v>
      </c>
      <c r="H1182" s="176">
        <v>9.2781000000000002</v>
      </c>
      <c r="I1182" s="176">
        <v>9.2946000000000009</v>
      </c>
      <c r="J1182" s="176">
        <v>8.7059999999999995</v>
      </c>
      <c r="K1182" s="176">
        <v>-9.7319999999999993</v>
      </c>
      <c r="L1182" s="176">
        <v>-0.35360000000000003</v>
      </c>
      <c r="M1182" s="176">
        <v>2.8906000000000001</v>
      </c>
      <c r="N1182" s="176"/>
      <c r="O1182" s="176"/>
      <c r="P1182" s="176"/>
      <c r="Q1182" s="176">
        <v>3.3753000000000002</v>
      </c>
      <c r="R1182" s="176"/>
      <c r="S1182" s="118"/>
    </row>
    <row r="1183" spans="1:19" x14ac:dyDescent="0.3">
      <c r="A1183" s="172" t="s">
        <v>1103</v>
      </c>
      <c r="B1183" s="172" t="s">
        <v>1136</v>
      </c>
      <c r="C1183" s="172">
        <v>148286</v>
      </c>
      <c r="D1183" s="175"/>
      <c r="E1183" s="176"/>
      <c r="F1183" s="176"/>
      <c r="G1183" s="176"/>
      <c r="H1183" s="176"/>
      <c r="I1183" s="176"/>
      <c r="J1183" s="176"/>
      <c r="K1183" s="176"/>
      <c r="L1183" s="176"/>
      <c r="M1183" s="176"/>
      <c r="N1183" s="176"/>
      <c r="O1183" s="176"/>
      <c r="P1183" s="176"/>
      <c r="Q1183" s="176"/>
      <c r="R1183" s="176"/>
      <c r="S1183" s="118"/>
    </row>
    <row r="1184" spans="1:19" x14ac:dyDescent="0.3">
      <c r="A1184" s="172" t="s">
        <v>1103</v>
      </c>
      <c r="B1184" s="172" t="s">
        <v>1137</v>
      </c>
      <c r="C1184" s="172">
        <v>148285</v>
      </c>
      <c r="D1184" s="175"/>
      <c r="E1184" s="176"/>
      <c r="F1184" s="176"/>
      <c r="G1184" s="176"/>
      <c r="H1184" s="176"/>
      <c r="I1184" s="176"/>
      <c r="J1184" s="176"/>
      <c r="K1184" s="176"/>
      <c r="L1184" s="176"/>
      <c r="M1184" s="176"/>
      <c r="N1184" s="176"/>
      <c r="O1184" s="176"/>
      <c r="P1184" s="176"/>
      <c r="Q1184" s="176"/>
      <c r="R1184" s="176"/>
      <c r="S1184" s="118"/>
    </row>
    <row r="1185" spans="1:19" x14ac:dyDescent="0.3">
      <c r="A1185" s="172" t="s">
        <v>1103</v>
      </c>
      <c r="B1185" s="172" t="s">
        <v>1138</v>
      </c>
      <c r="C1185" s="172">
        <v>119824</v>
      </c>
      <c r="D1185" s="175">
        <v>44174</v>
      </c>
      <c r="E1185" s="176">
        <v>41.334600000000002</v>
      </c>
      <c r="F1185" s="176">
        <v>5.2107000000000001</v>
      </c>
      <c r="G1185" s="176">
        <v>1.5190999999999999</v>
      </c>
      <c r="H1185" s="176">
        <v>9.3516999999999992</v>
      </c>
      <c r="I1185" s="176">
        <v>2.8540999999999999</v>
      </c>
      <c r="J1185" s="176">
        <v>8.4948999999999995</v>
      </c>
      <c r="K1185" s="176">
        <v>13.924300000000001</v>
      </c>
      <c r="L1185" s="176">
        <v>12.779299999999999</v>
      </c>
      <c r="M1185" s="176">
        <v>11.7867</v>
      </c>
      <c r="N1185" s="176">
        <v>13.260999999999999</v>
      </c>
      <c r="O1185" s="176">
        <v>10.1944</v>
      </c>
      <c r="P1185" s="176">
        <v>11.064500000000001</v>
      </c>
      <c r="Q1185" s="176">
        <v>10.4297</v>
      </c>
      <c r="R1185" s="176">
        <v>12.1378</v>
      </c>
      <c r="S1185" s="118"/>
    </row>
    <row r="1186" spans="1:19" x14ac:dyDescent="0.3">
      <c r="A1186" s="172" t="s">
        <v>1103</v>
      </c>
      <c r="B1186" s="172" t="s">
        <v>1139</v>
      </c>
      <c r="C1186" s="172">
        <v>102053</v>
      </c>
      <c r="D1186" s="175">
        <v>44174</v>
      </c>
      <c r="E1186" s="176">
        <v>39.179900000000004</v>
      </c>
      <c r="F1186" s="176">
        <v>4.7518000000000002</v>
      </c>
      <c r="G1186" s="176">
        <v>0.96899999999999997</v>
      </c>
      <c r="H1186" s="176">
        <v>8.7985000000000007</v>
      </c>
      <c r="I1186" s="176">
        <v>2.3111000000000002</v>
      </c>
      <c r="J1186" s="176">
        <v>7.9610000000000003</v>
      </c>
      <c r="K1186" s="176">
        <v>13.3933</v>
      </c>
      <c r="L1186" s="176">
        <v>12.2752</v>
      </c>
      <c r="M1186" s="176">
        <v>11.288600000000001</v>
      </c>
      <c r="N1186" s="176">
        <v>12.7555</v>
      </c>
      <c r="O1186" s="176">
        <v>9.5679999999999996</v>
      </c>
      <c r="P1186" s="176">
        <v>10.2072</v>
      </c>
      <c r="Q1186" s="176">
        <v>8.3099000000000007</v>
      </c>
      <c r="R1186" s="176">
        <v>11.7064</v>
      </c>
      <c r="S1186" s="118"/>
    </row>
    <row r="1187" spans="1:19" x14ac:dyDescent="0.3">
      <c r="A1187" s="172" t="s">
        <v>1103</v>
      </c>
      <c r="B1187" s="172" t="s">
        <v>1140</v>
      </c>
      <c r="C1187" s="172">
        <v>100603</v>
      </c>
      <c r="D1187" s="175">
        <v>44174</v>
      </c>
      <c r="E1187" s="176">
        <v>57.9114</v>
      </c>
      <c r="F1187" s="176">
        <v>-1.8277000000000001</v>
      </c>
      <c r="G1187" s="176">
        <v>-3.4270999999999998</v>
      </c>
      <c r="H1187" s="176">
        <v>4.9298000000000002</v>
      </c>
      <c r="I1187" s="176">
        <v>1.5361</v>
      </c>
      <c r="J1187" s="176">
        <v>4.1275000000000004</v>
      </c>
      <c r="K1187" s="176">
        <v>6.5914999999999999</v>
      </c>
      <c r="L1187" s="176">
        <v>7.4036</v>
      </c>
      <c r="M1187" s="176">
        <v>6.9844999999999997</v>
      </c>
      <c r="N1187" s="176">
        <v>6.6877000000000004</v>
      </c>
      <c r="O1187" s="176">
        <v>6.2194000000000003</v>
      </c>
      <c r="P1187" s="176">
        <v>7.1750999999999996</v>
      </c>
      <c r="Q1187" s="176">
        <v>7.9382999999999999</v>
      </c>
      <c r="R1187" s="176">
        <v>7.4109999999999996</v>
      </c>
      <c r="S1187" s="118"/>
    </row>
    <row r="1188" spans="1:19" x14ac:dyDescent="0.3">
      <c r="A1188" s="172" t="s">
        <v>1103</v>
      </c>
      <c r="B1188" s="172" t="s">
        <v>1141</v>
      </c>
      <c r="C1188" s="172">
        <v>119675</v>
      </c>
      <c r="D1188" s="175">
        <v>44174</v>
      </c>
      <c r="E1188" s="176">
        <v>61.984400000000001</v>
      </c>
      <c r="F1188" s="176">
        <v>-1.0009999999999999</v>
      </c>
      <c r="G1188" s="176">
        <v>-2.5783</v>
      </c>
      <c r="H1188" s="176">
        <v>5.7855999999999996</v>
      </c>
      <c r="I1188" s="176">
        <v>2.3913000000000002</v>
      </c>
      <c r="J1188" s="176">
        <v>4.9805000000000001</v>
      </c>
      <c r="K1188" s="176">
        <v>7.4560000000000004</v>
      </c>
      <c r="L1188" s="176">
        <v>8.2868999999999993</v>
      </c>
      <c r="M1188" s="176">
        <v>7.8935000000000004</v>
      </c>
      <c r="N1188" s="176">
        <v>7.6372</v>
      </c>
      <c r="O1188" s="176">
        <v>7.2084000000000001</v>
      </c>
      <c r="P1188" s="176">
        <v>8.0531000000000006</v>
      </c>
      <c r="Q1188" s="176">
        <v>8.1237999999999992</v>
      </c>
      <c r="R1188" s="176">
        <v>8.2880000000000003</v>
      </c>
      <c r="S1188" s="118"/>
    </row>
    <row r="1189" spans="1:19" x14ac:dyDescent="0.3">
      <c r="A1189" s="172" t="s">
        <v>1103</v>
      </c>
      <c r="B1189" s="172" t="s">
        <v>1142</v>
      </c>
      <c r="C1189" s="172">
        <v>119127</v>
      </c>
      <c r="D1189" s="175">
        <v>44174</v>
      </c>
      <c r="E1189" s="176">
        <v>30.334</v>
      </c>
      <c r="F1189" s="176">
        <v>6.4988000000000001</v>
      </c>
      <c r="G1189" s="176">
        <v>4.7439999999999998</v>
      </c>
      <c r="H1189" s="176">
        <v>8.1778999999999993</v>
      </c>
      <c r="I1189" s="176">
        <v>3.9681999999999999</v>
      </c>
      <c r="J1189" s="176">
        <v>8.4246999999999996</v>
      </c>
      <c r="K1189" s="176">
        <v>10.716900000000001</v>
      </c>
      <c r="L1189" s="176">
        <v>12.928900000000001</v>
      </c>
      <c r="M1189" s="176">
        <v>11.546099999999999</v>
      </c>
      <c r="N1189" s="176">
        <v>12.829700000000001</v>
      </c>
      <c r="O1189" s="176">
        <v>2.6793</v>
      </c>
      <c r="P1189" s="176">
        <v>5.2937000000000003</v>
      </c>
      <c r="Q1189" s="176">
        <v>6.9013</v>
      </c>
      <c r="R1189" s="176">
        <v>1.4885999999999999</v>
      </c>
      <c r="S1189" s="118"/>
    </row>
    <row r="1190" spans="1:19" x14ac:dyDescent="0.3">
      <c r="A1190" s="172" t="s">
        <v>1103</v>
      </c>
      <c r="B1190" s="172" t="s">
        <v>1143</v>
      </c>
      <c r="C1190" s="172">
        <v>147385</v>
      </c>
      <c r="D1190" s="175">
        <v>44174</v>
      </c>
      <c r="E1190" s="176">
        <v>0.83730000000000004</v>
      </c>
      <c r="F1190" s="176">
        <v>0</v>
      </c>
      <c r="G1190" s="176">
        <v>0</v>
      </c>
      <c r="H1190" s="176">
        <v>0</v>
      </c>
      <c r="I1190" s="176">
        <v>0</v>
      </c>
      <c r="J1190" s="176">
        <v>0</v>
      </c>
      <c r="K1190" s="176">
        <v>0</v>
      </c>
      <c r="L1190" s="176">
        <v>0</v>
      </c>
      <c r="M1190" s="176">
        <v>-33.217500000000001</v>
      </c>
      <c r="N1190" s="176">
        <v>-39.890700000000002</v>
      </c>
      <c r="O1190" s="176"/>
      <c r="P1190" s="176"/>
      <c r="Q1190" s="176">
        <v>-29.313099999999999</v>
      </c>
      <c r="R1190" s="176"/>
      <c r="S1190" s="118"/>
    </row>
    <row r="1191" spans="1:19" x14ac:dyDescent="0.3">
      <c r="A1191" s="172" t="s">
        <v>1103</v>
      </c>
      <c r="B1191" s="172" t="s">
        <v>1144</v>
      </c>
      <c r="C1191" s="172">
        <v>101703</v>
      </c>
      <c r="D1191" s="175">
        <v>44174</v>
      </c>
      <c r="E1191" s="176">
        <v>28.0502</v>
      </c>
      <c r="F1191" s="176">
        <v>5.4660000000000002</v>
      </c>
      <c r="G1191" s="176">
        <v>3.7233999999999998</v>
      </c>
      <c r="H1191" s="176">
        <v>7.1665999999999999</v>
      </c>
      <c r="I1191" s="176">
        <v>2.8845000000000001</v>
      </c>
      <c r="J1191" s="176">
        <v>7.3132999999999999</v>
      </c>
      <c r="K1191" s="176">
        <v>9.6590000000000007</v>
      </c>
      <c r="L1191" s="176">
        <v>11.8606</v>
      </c>
      <c r="M1191" s="176">
        <v>10.627599999999999</v>
      </c>
      <c r="N1191" s="176">
        <v>11.829700000000001</v>
      </c>
      <c r="O1191" s="176">
        <v>1.7505999999999999</v>
      </c>
      <c r="P1191" s="176">
        <v>4.3022</v>
      </c>
      <c r="Q1191" s="176">
        <v>5.8807999999999998</v>
      </c>
      <c r="R1191" s="176">
        <v>0.54459999999999997</v>
      </c>
      <c r="S1191" s="118"/>
    </row>
    <row r="1192" spans="1:19" x14ac:dyDescent="0.3">
      <c r="A1192" s="172" t="s">
        <v>1103</v>
      </c>
      <c r="B1192" s="172" t="s">
        <v>1145</v>
      </c>
      <c r="C1192" s="172">
        <v>147384</v>
      </c>
      <c r="D1192" s="175">
        <v>44174</v>
      </c>
      <c r="E1192" s="176">
        <v>0.7853</v>
      </c>
      <c r="F1192" s="176">
        <v>0</v>
      </c>
      <c r="G1192" s="176">
        <v>0</v>
      </c>
      <c r="H1192" s="176">
        <v>0</v>
      </c>
      <c r="I1192" s="176">
        <v>0</v>
      </c>
      <c r="J1192" s="176">
        <v>0</v>
      </c>
      <c r="K1192" s="176">
        <v>0</v>
      </c>
      <c r="L1192" s="176">
        <v>-2.5399999999999999E-2</v>
      </c>
      <c r="M1192" s="176">
        <v>-33.222999999999999</v>
      </c>
      <c r="N1192" s="176">
        <v>-39.893799999999999</v>
      </c>
      <c r="O1192" s="176"/>
      <c r="P1192" s="176"/>
      <c r="Q1192" s="176">
        <v>-29.315300000000001</v>
      </c>
      <c r="R1192" s="176"/>
      <c r="S1192" s="118"/>
    </row>
    <row r="1193" spans="1:19" x14ac:dyDescent="0.3">
      <c r="A1193" s="172" t="s">
        <v>1103</v>
      </c>
      <c r="B1193" s="172" t="s">
        <v>1146</v>
      </c>
      <c r="C1193" s="172">
        <v>148257</v>
      </c>
      <c r="D1193" s="175"/>
      <c r="E1193" s="176"/>
      <c r="F1193" s="176"/>
      <c r="G1193" s="176"/>
      <c r="H1193" s="176"/>
      <c r="I1193" s="176"/>
      <c r="J1193" s="176"/>
      <c r="K1193" s="176"/>
      <c r="L1193" s="176"/>
      <c r="M1193" s="176"/>
      <c r="N1193" s="176"/>
      <c r="O1193" s="176"/>
      <c r="P1193" s="176"/>
      <c r="Q1193" s="176"/>
      <c r="R1193" s="176"/>
      <c r="S1193" s="118"/>
    </row>
    <row r="1194" spans="1:19" x14ac:dyDescent="0.3">
      <c r="A1194" s="172" t="s">
        <v>1103</v>
      </c>
      <c r="B1194" s="172" t="s">
        <v>1147</v>
      </c>
      <c r="C1194" s="172">
        <v>148252</v>
      </c>
      <c r="D1194" s="175"/>
      <c r="E1194" s="176"/>
      <c r="F1194" s="176"/>
      <c r="G1194" s="176"/>
      <c r="H1194" s="176"/>
      <c r="I1194" s="176"/>
      <c r="J1194" s="176"/>
      <c r="K1194" s="176"/>
      <c r="L1194" s="176"/>
      <c r="M1194" s="176"/>
      <c r="N1194" s="176"/>
      <c r="O1194" s="176"/>
      <c r="P1194" s="176"/>
      <c r="Q1194" s="176"/>
      <c r="R1194" s="176"/>
      <c r="S1194" s="118"/>
    </row>
    <row r="1195" spans="1:19" x14ac:dyDescent="0.3">
      <c r="A1195" s="172" t="s">
        <v>1103</v>
      </c>
      <c r="B1195" s="172" t="s">
        <v>1148</v>
      </c>
      <c r="C1195" s="172">
        <v>148136</v>
      </c>
      <c r="D1195" s="175">
        <v>44174</v>
      </c>
      <c r="E1195" s="176">
        <v>0.109</v>
      </c>
      <c r="F1195" s="176">
        <v>33.517000000000003</v>
      </c>
      <c r="G1195" s="176">
        <v>13.4191</v>
      </c>
      <c r="H1195" s="176">
        <v>9.5851000000000006</v>
      </c>
      <c r="I1195" s="176">
        <v>9.6027000000000005</v>
      </c>
      <c r="J1195" s="176">
        <v>8.9956999999999994</v>
      </c>
      <c r="K1195" s="176">
        <v>8.6460000000000008</v>
      </c>
      <c r="L1195" s="176">
        <v>8.7881999999999998</v>
      </c>
      <c r="M1195" s="176">
        <v>8.9697999999999993</v>
      </c>
      <c r="N1195" s="176"/>
      <c r="O1195" s="176"/>
      <c r="P1195" s="176"/>
      <c r="Q1195" s="176">
        <v>8.9812999999999992</v>
      </c>
      <c r="R1195" s="176"/>
      <c r="S1195" s="118"/>
    </row>
    <row r="1196" spans="1:19" x14ac:dyDescent="0.3">
      <c r="A1196" s="172" t="s">
        <v>1103</v>
      </c>
      <c r="B1196" s="172" t="s">
        <v>1149</v>
      </c>
      <c r="C1196" s="172">
        <v>148138</v>
      </c>
      <c r="D1196" s="175">
        <v>44174</v>
      </c>
      <c r="E1196" s="176">
        <v>0.1051</v>
      </c>
      <c r="F1196" s="176">
        <v>0</v>
      </c>
      <c r="G1196" s="176">
        <v>6.9523999999999999</v>
      </c>
      <c r="H1196" s="176">
        <v>9.9413999999999998</v>
      </c>
      <c r="I1196" s="176">
        <v>7.4631999999999996</v>
      </c>
      <c r="J1196" s="176">
        <v>8.1577000000000002</v>
      </c>
      <c r="K1196" s="176">
        <v>8.5754999999999999</v>
      </c>
      <c r="L1196" s="176">
        <v>8.7149999999999999</v>
      </c>
      <c r="M1196" s="176">
        <v>8.8933999999999997</v>
      </c>
      <c r="N1196" s="176"/>
      <c r="O1196" s="176"/>
      <c r="P1196" s="176"/>
      <c r="Q1196" s="176">
        <v>8.9337</v>
      </c>
      <c r="R1196" s="176"/>
      <c r="S1196" s="118"/>
    </row>
    <row r="1197" spans="1:19" x14ac:dyDescent="0.3">
      <c r="A1197" s="172" t="s">
        <v>1103</v>
      </c>
      <c r="B1197" s="172" t="s">
        <v>1150</v>
      </c>
      <c r="C1197" s="172">
        <v>134503</v>
      </c>
      <c r="D1197" s="175">
        <v>44174</v>
      </c>
      <c r="E1197" s="176">
        <v>14.6004</v>
      </c>
      <c r="F1197" s="176">
        <v>10.0025</v>
      </c>
      <c r="G1197" s="176">
        <v>-2.8988</v>
      </c>
      <c r="H1197" s="176">
        <v>5.8994</v>
      </c>
      <c r="I1197" s="176">
        <v>0.80379999999999996</v>
      </c>
      <c r="J1197" s="176">
        <v>5.5585000000000004</v>
      </c>
      <c r="K1197" s="176">
        <v>10.2583</v>
      </c>
      <c r="L1197" s="176">
        <v>1.9059999999999999</v>
      </c>
      <c r="M1197" s="176">
        <v>3.6955</v>
      </c>
      <c r="N1197" s="176">
        <v>0.60680000000000001</v>
      </c>
      <c r="O1197" s="176">
        <v>4.3376999999999999</v>
      </c>
      <c r="P1197" s="176">
        <v>6.5827999999999998</v>
      </c>
      <c r="Q1197" s="176">
        <v>6.8667999999999996</v>
      </c>
      <c r="R1197" s="176">
        <v>3.8405</v>
      </c>
      <c r="S1197" s="118"/>
    </row>
    <row r="1198" spans="1:19" x14ac:dyDescent="0.3">
      <c r="A1198" s="172" t="s">
        <v>1103</v>
      </c>
      <c r="B1198" s="172" t="s">
        <v>1151</v>
      </c>
      <c r="C1198" s="172">
        <v>134499</v>
      </c>
      <c r="D1198" s="175">
        <v>44174</v>
      </c>
      <c r="E1198" s="176">
        <v>14.023999999999999</v>
      </c>
      <c r="F1198" s="176">
        <v>9.3720999999999997</v>
      </c>
      <c r="G1198" s="176">
        <v>-3.4859</v>
      </c>
      <c r="H1198" s="176">
        <v>5.2850999999999999</v>
      </c>
      <c r="I1198" s="176">
        <v>0.22309999999999999</v>
      </c>
      <c r="J1198" s="176">
        <v>4.9653</v>
      </c>
      <c r="K1198" s="176">
        <v>9.6746999999999996</v>
      </c>
      <c r="L1198" s="176">
        <v>1.3516999999999999</v>
      </c>
      <c r="M1198" s="176">
        <v>3.1408999999999998</v>
      </c>
      <c r="N1198" s="176">
        <v>7.5399999999999995E-2</v>
      </c>
      <c r="O1198" s="176">
        <v>3.6572</v>
      </c>
      <c r="P1198" s="176">
        <v>5.8647</v>
      </c>
      <c r="Q1198" s="176">
        <v>6.1140999999999996</v>
      </c>
      <c r="R1198" s="176">
        <v>3.1234999999999999</v>
      </c>
      <c r="S1198" s="118"/>
    </row>
    <row r="1199" spans="1:19" x14ac:dyDescent="0.3">
      <c r="A1199" s="177" t="s">
        <v>27</v>
      </c>
      <c r="B1199" s="172"/>
      <c r="C1199" s="172"/>
      <c r="D1199" s="172"/>
      <c r="E1199" s="172"/>
      <c r="F1199" s="178">
        <v>10.463332500000002</v>
      </c>
      <c r="G1199" s="178">
        <v>5.3921049999999999</v>
      </c>
      <c r="H1199" s="178">
        <v>9.1411224999999998</v>
      </c>
      <c r="I1199" s="178">
        <v>5.3664849999999999</v>
      </c>
      <c r="J1199" s="178">
        <v>9.8432975000000003</v>
      </c>
      <c r="K1199" s="178">
        <v>9.6458549999999992</v>
      </c>
      <c r="L1199" s="178">
        <v>8.5393500000000007</v>
      </c>
      <c r="M1199" s="178">
        <v>3.0536949999999994</v>
      </c>
      <c r="N1199" s="178">
        <v>2.2034722222222229</v>
      </c>
      <c r="O1199" s="178">
        <v>5.3867062500000005</v>
      </c>
      <c r="P1199" s="178">
        <v>6.9128468749999987</v>
      </c>
      <c r="Q1199" s="178">
        <v>4.051615</v>
      </c>
      <c r="R1199" s="178">
        <v>5.4853687500000001</v>
      </c>
      <c r="S1199" s="118"/>
    </row>
    <row r="1200" spans="1:19" x14ac:dyDescent="0.3">
      <c r="A1200" s="177" t="s">
        <v>408</v>
      </c>
      <c r="B1200" s="172"/>
      <c r="C1200" s="172"/>
      <c r="D1200" s="172"/>
      <c r="E1200" s="172"/>
      <c r="F1200" s="178">
        <v>5.1733500000000001</v>
      </c>
      <c r="G1200" s="178">
        <v>2.3331499999999998</v>
      </c>
      <c r="H1200" s="178">
        <v>8.6347000000000005</v>
      </c>
      <c r="I1200" s="178">
        <v>4.3486500000000001</v>
      </c>
      <c r="J1200" s="178">
        <v>8.3696999999999999</v>
      </c>
      <c r="K1200" s="178">
        <v>10.303599999999999</v>
      </c>
      <c r="L1200" s="178">
        <v>8.49925</v>
      </c>
      <c r="M1200" s="178">
        <v>8.0868000000000002</v>
      </c>
      <c r="N1200" s="178">
        <v>9.39635</v>
      </c>
      <c r="O1200" s="178">
        <v>6.7974999999999994</v>
      </c>
      <c r="P1200" s="178">
        <v>7.6759500000000003</v>
      </c>
      <c r="Q1200" s="178">
        <v>7.7473999999999998</v>
      </c>
      <c r="R1200" s="178">
        <v>8.0376000000000012</v>
      </c>
      <c r="S1200" s="118"/>
    </row>
    <row r="1201" spans="1:19" x14ac:dyDescent="0.3">
      <c r="A1201" s="121"/>
      <c r="B1201" s="121"/>
      <c r="C1201" s="121"/>
      <c r="D1201" s="122"/>
      <c r="E1201" s="123"/>
      <c r="F1201" s="123"/>
      <c r="G1201" s="123"/>
      <c r="H1201" s="123"/>
      <c r="I1201" s="123"/>
      <c r="J1201" s="123"/>
      <c r="K1201" s="123"/>
      <c r="L1201" s="123"/>
      <c r="M1201" s="123"/>
      <c r="N1201" s="123"/>
      <c r="O1201" s="123"/>
      <c r="P1201" s="123"/>
      <c r="Q1201" s="123"/>
      <c r="R1201" s="123"/>
      <c r="S1201" s="118"/>
    </row>
    <row r="1202" spans="1:19" x14ac:dyDescent="0.3">
      <c r="A1202" s="174" t="s">
        <v>1152</v>
      </c>
      <c r="B1202" s="174"/>
      <c r="C1202" s="174"/>
      <c r="D1202" s="174"/>
      <c r="E1202" s="174"/>
      <c r="F1202" s="174"/>
      <c r="G1202" s="174"/>
      <c r="H1202" s="174"/>
      <c r="I1202" s="174"/>
      <c r="J1202" s="174"/>
      <c r="K1202" s="174"/>
      <c r="L1202" s="174"/>
      <c r="M1202" s="174"/>
      <c r="N1202" s="174"/>
      <c r="O1202" s="174"/>
      <c r="P1202" s="174"/>
      <c r="Q1202" s="174"/>
      <c r="R1202" s="174"/>
      <c r="S1202" s="118"/>
    </row>
    <row r="1203" spans="1:19" x14ac:dyDescent="0.3">
      <c r="A1203" s="172" t="s">
        <v>1153</v>
      </c>
      <c r="B1203" s="172" t="s">
        <v>1154</v>
      </c>
      <c r="C1203" s="172">
        <v>100038</v>
      </c>
      <c r="D1203" s="175">
        <v>44174</v>
      </c>
      <c r="E1203" s="176">
        <v>97.587000000000003</v>
      </c>
      <c r="F1203" s="176">
        <v>-19.439</v>
      </c>
      <c r="G1203" s="176">
        <v>-5.1654</v>
      </c>
      <c r="H1203" s="176">
        <v>-0.97760000000000002</v>
      </c>
      <c r="I1203" s="176">
        <v>1.0156000000000001</v>
      </c>
      <c r="J1203" s="176">
        <v>4.6406000000000001</v>
      </c>
      <c r="K1203" s="176">
        <v>10.261799999999999</v>
      </c>
      <c r="L1203" s="176">
        <v>10.7409</v>
      </c>
      <c r="M1203" s="176">
        <v>10.3687</v>
      </c>
      <c r="N1203" s="176">
        <v>12.773099999999999</v>
      </c>
      <c r="O1203" s="176">
        <v>8.6525999999999996</v>
      </c>
      <c r="P1203" s="176">
        <v>8.6842000000000006</v>
      </c>
      <c r="Q1203" s="176">
        <v>9.4799000000000007</v>
      </c>
      <c r="R1203" s="176">
        <v>11.257899999999999</v>
      </c>
      <c r="S1203" s="118"/>
    </row>
    <row r="1204" spans="1:19" x14ac:dyDescent="0.3">
      <c r="A1204" s="172" t="s">
        <v>1153</v>
      </c>
      <c r="B1204" s="172" t="s">
        <v>1155</v>
      </c>
      <c r="C1204" s="172">
        <v>119657</v>
      </c>
      <c r="D1204" s="175">
        <v>44174</v>
      </c>
      <c r="E1204" s="176">
        <v>103.19540000000001</v>
      </c>
      <c r="F1204" s="176">
        <v>-18.948399999999999</v>
      </c>
      <c r="G1204" s="176">
        <v>-4.6870000000000003</v>
      </c>
      <c r="H1204" s="176">
        <v>-0.50519999999999998</v>
      </c>
      <c r="I1204" s="176">
        <v>1.4863999999999999</v>
      </c>
      <c r="J1204" s="176">
        <v>5.1135000000000002</v>
      </c>
      <c r="K1204" s="176">
        <v>10.7439</v>
      </c>
      <c r="L1204" s="176">
        <v>11.2386</v>
      </c>
      <c r="M1204" s="176">
        <v>10.877000000000001</v>
      </c>
      <c r="N1204" s="176">
        <v>13.349299999999999</v>
      </c>
      <c r="O1204" s="176">
        <v>9.4114000000000004</v>
      </c>
      <c r="P1204" s="176">
        <v>9.4945000000000004</v>
      </c>
      <c r="Q1204" s="176">
        <v>9.0432000000000006</v>
      </c>
      <c r="R1204" s="176">
        <v>11.988099999999999</v>
      </c>
      <c r="S1204" s="118"/>
    </row>
    <row r="1205" spans="1:19" x14ac:dyDescent="0.3">
      <c r="A1205" s="172" t="s">
        <v>1153</v>
      </c>
      <c r="B1205" s="172" t="s">
        <v>1156</v>
      </c>
      <c r="C1205" s="172">
        <v>118282</v>
      </c>
      <c r="D1205" s="175">
        <v>44174</v>
      </c>
      <c r="E1205" s="176">
        <v>48.305799999999998</v>
      </c>
      <c r="F1205" s="176">
        <v>25.935600000000001</v>
      </c>
      <c r="G1205" s="176">
        <v>-0.60440000000000005</v>
      </c>
      <c r="H1205" s="176">
        <v>6.2682000000000002</v>
      </c>
      <c r="I1205" s="176">
        <v>3.2368999999999999</v>
      </c>
      <c r="J1205" s="176">
        <v>4.7460000000000004</v>
      </c>
      <c r="K1205" s="176">
        <v>9.5431000000000008</v>
      </c>
      <c r="L1205" s="176">
        <v>8.3341999999999992</v>
      </c>
      <c r="M1205" s="176">
        <v>9.4976000000000003</v>
      </c>
      <c r="N1205" s="176">
        <v>11.523</v>
      </c>
      <c r="O1205" s="176">
        <v>9.2844999999999995</v>
      </c>
      <c r="P1205" s="176">
        <v>9.2385999999999999</v>
      </c>
      <c r="Q1205" s="176">
        <v>9.1231000000000009</v>
      </c>
      <c r="R1205" s="176">
        <v>11.545199999999999</v>
      </c>
      <c r="S1205" s="120"/>
    </row>
    <row r="1206" spans="1:19" x14ac:dyDescent="0.3">
      <c r="A1206" s="172" t="s">
        <v>1153</v>
      </c>
      <c r="B1206" s="172" t="s">
        <v>1157</v>
      </c>
      <c r="C1206" s="172">
        <v>101588</v>
      </c>
      <c r="D1206" s="175">
        <v>44174</v>
      </c>
      <c r="E1206" s="176">
        <v>45.355600000000003</v>
      </c>
      <c r="F1206" s="176">
        <v>24.8032</v>
      </c>
      <c r="G1206" s="176">
        <v>-1.7379</v>
      </c>
      <c r="H1206" s="176">
        <v>5.1325000000000003</v>
      </c>
      <c r="I1206" s="176">
        <v>2.1055999999999999</v>
      </c>
      <c r="J1206" s="176">
        <v>3.6052</v>
      </c>
      <c r="K1206" s="176">
        <v>8.3872999999999998</v>
      </c>
      <c r="L1206" s="176">
        <v>7.1649000000000003</v>
      </c>
      <c r="M1206" s="176">
        <v>8.3324999999999996</v>
      </c>
      <c r="N1206" s="176">
        <v>10.3292</v>
      </c>
      <c r="O1206" s="176">
        <v>8.1971000000000007</v>
      </c>
      <c r="P1206" s="176">
        <v>8.2455999999999996</v>
      </c>
      <c r="Q1206" s="176">
        <v>8.6446000000000005</v>
      </c>
      <c r="R1206" s="176">
        <v>10.3729</v>
      </c>
      <c r="S1206" s="118" t="s">
        <v>1873</v>
      </c>
    </row>
    <row r="1207" spans="1:19" x14ac:dyDescent="0.3">
      <c r="A1207" s="172" t="s">
        <v>1153</v>
      </c>
      <c r="B1207" s="172" t="s">
        <v>1158</v>
      </c>
      <c r="C1207" s="172">
        <v>100124</v>
      </c>
      <c r="D1207" s="175">
        <v>44174</v>
      </c>
      <c r="E1207" s="176">
        <v>46.699199999999998</v>
      </c>
      <c r="F1207" s="176">
        <v>34.031199999999998</v>
      </c>
      <c r="G1207" s="176">
        <v>-0.32829999999999998</v>
      </c>
      <c r="H1207" s="176">
        <v>11.4924</v>
      </c>
      <c r="I1207" s="176">
        <v>4.3955000000000002</v>
      </c>
      <c r="J1207" s="176">
        <v>7.1833999999999998</v>
      </c>
      <c r="K1207" s="176">
        <v>8.9968000000000004</v>
      </c>
      <c r="L1207" s="176">
        <v>8.0024999999999995</v>
      </c>
      <c r="M1207" s="176">
        <v>7.0472000000000001</v>
      </c>
      <c r="N1207" s="176">
        <v>9.8425999999999991</v>
      </c>
      <c r="O1207" s="176">
        <v>6.7355</v>
      </c>
      <c r="P1207" s="176">
        <v>7.3118999999999996</v>
      </c>
      <c r="Q1207" s="176">
        <v>7.9046000000000003</v>
      </c>
      <c r="R1207" s="176">
        <v>9.1241000000000003</v>
      </c>
      <c r="S1207" s="118" t="s">
        <v>1873</v>
      </c>
    </row>
    <row r="1208" spans="1:19" x14ac:dyDescent="0.3">
      <c r="A1208" s="172" t="s">
        <v>1153</v>
      </c>
      <c r="B1208" s="172" t="s">
        <v>1159</v>
      </c>
      <c r="C1208" s="172">
        <v>119069</v>
      </c>
      <c r="D1208" s="175">
        <v>44174</v>
      </c>
      <c r="E1208" s="176">
        <v>49.404400000000003</v>
      </c>
      <c r="F1208" s="176">
        <v>34.608699999999999</v>
      </c>
      <c r="G1208" s="176">
        <v>0.29549999999999998</v>
      </c>
      <c r="H1208" s="176">
        <v>12.133900000000001</v>
      </c>
      <c r="I1208" s="176">
        <v>5.0705999999999998</v>
      </c>
      <c r="J1208" s="176">
        <v>7.8745000000000003</v>
      </c>
      <c r="K1208" s="176">
        <v>9.6091999999999995</v>
      </c>
      <c r="L1208" s="176">
        <v>8.5755999999999997</v>
      </c>
      <c r="M1208" s="176">
        <v>7.6012000000000004</v>
      </c>
      <c r="N1208" s="176">
        <v>10.414099999999999</v>
      </c>
      <c r="O1208" s="176">
        <v>7.2752999999999997</v>
      </c>
      <c r="P1208" s="176">
        <v>7.9762000000000004</v>
      </c>
      <c r="Q1208" s="176">
        <v>8.1728000000000005</v>
      </c>
      <c r="R1208" s="176">
        <v>9.6660000000000004</v>
      </c>
      <c r="S1208" s="118" t="s">
        <v>1873</v>
      </c>
    </row>
    <row r="1209" spans="1:19" x14ac:dyDescent="0.3">
      <c r="A1209" s="172" t="s">
        <v>1153</v>
      </c>
      <c r="B1209" s="172" t="s">
        <v>1160</v>
      </c>
      <c r="C1209" s="172">
        <v>101685</v>
      </c>
      <c r="D1209" s="175">
        <v>44174</v>
      </c>
      <c r="E1209" s="176">
        <v>34.705100000000002</v>
      </c>
      <c r="F1209" s="176">
        <v>21.8889</v>
      </c>
      <c r="G1209" s="176">
        <v>-12.389200000000001</v>
      </c>
      <c r="H1209" s="176">
        <v>7.2367999999999997</v>
      </c>
      <c r="I1209" s="176">
        <v>1.0145999999999999</v>
      </c>
      <c r="J1209" s="176">
        <v>7.2472000000000003</v>
      </c>
      <c r="K1209" s="176">
        <v>9.6008999999999993</v>
      </c>
      <c r="L1209" s="176">
        <v>6.0731000000000002</v>
      </c>
      <c r="M1209" s="176">
        <v>6.6485000000000003</v>
      </c>
      <c r="N1209" s="176">
        <v>9.4734999999999996</v>
      </c>
      <c r="O1209" s="176">
        <v>7.6835000000000004</v>
      </c>
      <c r="P1209" s="176">
        <v>7.2359999999999998</v>
      </c>
      <c r="Q1209" s="176">
        <v>7.1528</v>
      </c>
      <c r="R1209" s="176">
        <v>9.8132999999999999</v>
      </c>
      <c r="S1209" s="118" t="s">
        <v>1873</v>
      </c>
    </row>
    <row r="1210" spans="1:19" x14ac:dyDescent="0.3">
      <c r="A1210" s="172" t="s">
        <v>1153</v>
      </c>
      <c r="B1210" s="172" t="s">
        <v>1161</v>
      </c>
      <c r="C1210" s="172">
        <v>120059</v>
      </c>
      <c r="D1210" s="175">
        <v>44174</v>
      </c>
      <c r="E1210" s="176">
        <v>36.939799999999998</v>
      </c>
      <c r="F1210" s="176">
        <v>22.641400000000001</v>
      </c>
      <c r="G1210" s="176">
        <v>-11.562099999999999</v>
      </c>
      <c r="H1210" s="176">
        <v>8.0724999999999998</v>
      </c>
      <c r="I1210" s="176">
        <v>1.8505</v>
      </c>
      <c r="J1210" s="176">
        <v>8.0899000000000001</v>
      </c>
      <c r="K1210" s="176">
        <v>10.458299999999999</v>
      </c>
      <c r="L1210" s="176">
        <v>6.9364999999999997</v>
      </c>
      <c r="M1210" s="176">
        <v>7.5304000000000002</v>
      </c>
      <c r="N1210" s="176">
        <v>10.393800000000001</v>
      </c>
      <c r="O1210" s="176">
        <v>8.5389999999999997</v>
      </c>
      <c r="P1210" s="176">
        <v>8.0699000000000005</v>
      </c>
      <c r="Q1210" s="176">
        <v>8.0226000000000006</v>
      </c>
      <c r="R1210" s="176">
        <v>10.708600000000001</v>
      </c>
      <c r="S1210" s="118"/>
    </row>
    <row r="1211" spans="1:19" x14ac:dyDescent="0.3">
      <c r="A1211" s="172" t="s">
        <v>1153</v>
      </c>
      <c r="B1211" s="172" t="s">
        <v>1162</v>
      </c>
      <c r="C1211" s="172">
        <v>109740</v>
      </c>
      <c r="D1211" s="175">
        <v>44174</v>
      </c>
      <c r="E1211" s="176">
        <v>30.93</v>
      </c>
      <c r="F1211" s="176">
        <v>16.528700000000001</v>
      </c>
      <c r="G1211" s="176">
        <v>-1.3922000000000001</v>
      </c>
      <c r="H1211" s="176">
        <v>6.5324</v>
      </c>
      <c r="I1211" s="176">
        <v>3.9085999999999999</v>
      </c>
      <c r="J1211" s="176">
        <v>6.1954000000000002</v>
      </c>
      <c r="K1211" s="176">
        <v>9.6273999999999997</v>
      </c>
      <c r="L1211" s="176">
        <v>11.064299999999999</v>
      </c>
      <c r="M1211" s="176">
        <v>10.8071</v>
      </c>
      <c r="N1211" s="176">
        <v>11.8596</v>
      </c>
      <c r="O1211" s="176">
        <v>8.7241</v>
      </c>
      <c r="P1211" s="176">
        <v>8.6811000000000007</v>
      </c>
      <c r="Q1211" s="176">
        <v>9.6</v>
      </c>
      <c r="R1211" s="176">
        <v>11.481</v>
      </c>
      <c r="S1211" s="118"/>
    </row>
    <row r="1212" spans="1:19" x14ac:dyDescent="0.3">
      <c r="A1212" s="172" t="s">
        <v>1153</v>
      </c>
      <c r="B1212" s="172" t="s">
        <v>1163</v>
      </c>
      <c r="C1212" s="172">
        <v>120619</v>
      </c>
      <c r="D1212" s="175">
        <v>44174</v>
      </c>
      <c r="E1212" s="176">
        <v>32.017299999999999</v>
      </c>
      <c r="F1212" s="176">
        <v>17.1081</v>
      </c>
      <c r="G1212" s="176">
        <v>-0.82069999999999999</v>
      </c>
      <c r="H1212" s="176">
        <v>7.0940000000000003</v>
      </c>
      <c r="I1212" s="176">
        <v>4.4781000000000004</v>
      </c>
      <c r="J1212" s="176">
        <v>6.7710999999999997</v>
      </c>
      <c r="K1212" s="176">
        <v>10.2117</v>
      </c>
      <c r="L1212" s="176">
        <v>11.6548</v>
      </c>
      <c r="M1212" s="176">
        <v>11.381600000000001</v>
      </c>
      <c r="N1212" s="176">
        <v>12.4541</v>
      </c>
      <c r="O1212" s="176">
        <v>9.3318999999999992</v>
      </c>
      <c r="P1212" s="176">
        <v>9.2651000000000003</v>
      </c>
      <c r="Q1212" s="176">
        <v>9.2644000000000002</v>
      </c>
      <c r="R1212" s="176">
        <v>12.085900000000001</v>
      </c>
      <c r="S1212" s="118" t="s">
        <v>1873</v>
      </c>
    </row>
    <row r="1213" spans="1:19" x14ac:dyDescent="0.3">
      <c r="A1213" s="172" t="s">
        <v>1153</v>
      </c>
      <c r="B1213" s="172" t="s">
        <v>1164</v>
      </c>
      <c r="C1213" s="172">
        <v>118394</v>
      </c>
      <c r="D1213" s="175">
        <v>44174</v>
      </c>
      <c r="E1213" s="176">
        <v>56.881100000000004</v>
      </c>
      <c r="F1213" s="176">
        <v>49.1554</v>
      </c>
      <c r="G1213" s="176">
        <v>-1.2190000000000001</v>
      </c>
      <c r="H1213" s="176">
        <v>15.261699999999999</v>
      </c>
      <c r="I1213" s="176">
        <v>2.4820000000000002</v>
      </c>
      <c r="J1213" s="176">
        <v>7.2037000000000004</v>
      </c>
      <c r="K1213" s="176">
        <v>12.1884</v>
      </c>
      <c r="L1213" s="176">
        <v>7.5374999999999996</v>
      </c>
      <c r="M1213" s="176">
        <v>9.7836999999999996</v>
      </c>
      <c r="N1213" s="176">
        <v>13.188499999999999</v>
      </c>
      <c r="O1213" s="176">
        <v>9.6432000000000002</v>
      </c>
      <c r="P1213" s="176">
        <v>9.6262000000000008</v>
      </c>
      <c r="Q1213" s="176">
        <v>9.5327000000000002</v>
      </c>
      <c r="R1213" s="176">
        <v>11.8795</v>
      </c>
      <c r="S1213" s="118" t="s">
        <v>1873</v>
      </c>
    </row>
    <row r="1214" spans="1:19" x14ac:dyDescent="0.3">
      <c r="A1214" s="172" t="s">
        <v>1153</v>
      </c>
      <c r="B1214" s="172" t="s">
        <v>1165</v>
      </c>
      <c r="C1214" s="172">
        <v>108765</v>
      </c>
      <c r="D1214" s="175">
        <v>44174</v>
      </c>
      <c r="E1214" s="176">
        <v>53.578899999999997</v>
      </c>
      <c r="F1214" s="176">
        <v>48.500399999999999</v>
      </c>
      <c r="G1214" s="176">
        <v>-1.8525</v>
      </c>
      <c r="H1214" s="176">
        <v>14.629200000000001</v>
      </c>
      <c r="I1214" s="176">
        <v>1.8552999999999999</v>
      </c>
      <c r="J1214" s="176">
        <v>6.5751999999999997</v>
      </c>
      <c r="K1214" s="176">
        <v>11.545500000000001</v>
      </c>
      <c r="L1214" s="176">
        <v>6.8906000000000001</v>
      </c>
      <c r="M1214" s="176">
        <v>9.1161999999999992</v>
      </c>
      <c r="N1214" s="176">
        <v>12.486599999999999</v>
      </c>
      <c r="O1214" s="176">
        <v>8.9367999999999999</v>
      </c>
      <c r="P1214" s="176">
        <v>8.8289000000000009</v>
      </c>
      <c r="Q1214" s="176">
        <v>8.5678999999999998</v>
      </c>
      <c r="R1214" s="176">
        <v>11.22</v>
      </c>
      <c r="S1214" s="118"/>
    </row>
    <row r="1215" spans="1:19" x14ac:dyDescent="0.3">
      <c r="A1215" s="172" t="s">
        <v>1153</v>
      </c>
      <c r="B1215" s="172" t="s">
        <v>1166</v>
      </c>
      <c r="C1215" s="172">
        <v>100223</v>
      </c>
      <c r="D1215" s="175">
        <v>44174</v>
      </c>
      <c r="E1215" s="176">
        <v>50.17</v>
      </c>
      <c r="F1215" s="176">
        <v>49.174199999999999</v>
      </c>
      <c r="G1215" s="176">
        <v>-0.33460000000000001</v>
      </c>
      <c r="H1215" s="176">
        <v>10.4244</v>
      </c>
      <c r="I1215" s="176">
        <v>0.94089999999999996</v>
      </c>
      <c r="J1215" s="176">
        <v>3.0754999999999999</v>
      </c>
      <c r="K1215" s="176">
        <v>7.0716000000000001</v>
      </c>
      <c r="L1215" s="176">
        <v>8.1975999999999996</v>
      </c>
      <c r="M1215" s="176">
        <v>8.3726000000000003</v>
      </c>
      <c r="N1215" s="176">
        <v>10.4726</v>
      </c>
      <c r="O1215" s="176">
        <v>2.1623000000000001</v>
      </c>
      <c r="P1215" s="176">
        <v>3.6055000000000001</v>
      </c>
      <c r="Q1215" s="176">
        <v>6.4325000000000001</v>
      </c>
      <c r="R1215" s="176">
        <v>1.3268</v>
      </c>
      <c r="S1215" s="118"/>
    </row>
    <row r="1216" spans="1:19" x14ac:dyDescent="0.3">
      <c r="A1216" s="172" t="s">
        <v>1153</v>
      </c>
      <c r="B1216" s="172" t="s">
        <v>1167</v>
      </c>
      <c r="C1216" s="172">
        <v>120430</v>
      </c>
      <c r="D1216" s="175">
        <v>44174</v>
      </c>
      <c r="E1216" s="176">
        <v>54.305799999999998</v>
      </c>
      <c r="F1216" s="176">
        <v>50.209099999999999</v>
      </c>
      <c r="G1216" s="176">
        <v>0.67220000000000002</v>
      </c>
      <c r="H1216" s="176">
        <v>11.4222</v>
      </c>
      <c r="I1216" s="176">
        <v>1.9410000000000001</v>
      </c>
      <c r="J1216" s="176">
        <v>4.0777000000000001</v>
      </c>
      <c r="K1216" s="176">
        <v>8.0909999999999993</v>
      </c>
      <c r="L1216" s="176">
        <v>9.2416</v>
      </c>
      <c r="M1216" s="176">
        <v>9.4396000000000004</v>
      </c>
      <c r="N1216" s="176">
        <v>11.5825</v>
      </c>
      <c r="O1216" s="176">
        <v>3.1888999999999998</v>
      </c>
      <c r="P1216" s="176">
        <v>4.6637000000000004</v>
      </c>
      <c r="Q1216" s="176">
        <v>5.9983000000000004</v>
      </c>
      <c r="R1216" s="176">
        <v>2.3458999999999999</v>
      </c>
      <c r="S1216" s="118" t="s">
        <v>1873</v>
      </c>
    </row>
    <row r="1217" spans="1:19" x14ac:dyDescent="0.3">
      <c r="A1217" s="172" t="s">
        <v>1153</v>
      </c>
      <c r="B1217" s="172" t="s">
        <v>1168</v>
      </c>
      <c r="C1217" s="172">
        <v>119735</v>
      </c>
      <c r="D1217" s="175">
        <v>44174</v>
      </c>
      <c r="E1217" s="176">
        <v>65.287700000000001</v>
      </c>
      <c r="F1217" s="176">
        <v>47.5824</v>
      </c>
      <c r="G1217" s="176">
        <v>12.780200000000001</v>
      </c>
      <c r="H1217" s="176">
        <v>34.513500000000001</v>
      </c>
      <c r="I1217" s="176">
        <v>22.694199999999999</v>
      </c>
      <c r="J1217" s="176">
        <v>18.635200000000001</v>
      </c>
      <c r="K1217" s="176">
        <v>13.9345</v>
      </c>
      <c r="L1217" s="176">
        <v>10.698499999999999</v>
      </c>
      <c r="M1217" s="176">
        <v>11.412599999999999</v>
      </c>
      <c r="N1217" s="176">
        <v>14.286899999999999</v>
      </c>
      <c r="O1217" s="176">
        <v>9.7942</v>
      </c>
      <c r="P1217" s="176">
        <v>9.4070999999999998</v>
      </c>
      <c r="Q1217" s="176">
        <v>8.8399000000000001</v>
      </c>
      <c r="R1217" s="176">
        <v>12.5451</v>
      </c>
      <c r="S1217" s="118" t="s">
        <v>1873</v>
      </c>
    </row>
    <row r="1218" spans="1:19" x14ac:dyDescent="0.3">
      <c r="A1218" s="172" t="s">
        <v>1153</v>
      </c>
      <c r="B1218" s="172" t="s">
        <v>1169</v>
      </c>
      <c r="C1218" s="172">
        <v>100299</v>
      </c>
      <c r="D1218" s="175">
        <v>44174</v>
      </c>
      <c r="E1218" s="176">
        <v>61.032200000000003</v>
      </c>
      <c r="F1218" s="176">
        <v>46.527299999999997</v>
      </c>
      <c r="G1218" s="176">
        <v>11.7285</v>
      </c>
      <c r="H1218" s="176">
        <v>33.447400000000002</v>
      </c>
      <c r="I1218" s="176">
        <v>21.6264</v>
      </c>
      <c r="J1218" s="176">
        <v>17.563300000000002</v>
      </c>
      <c r="K1218" s="176">
        <v>12.856400000000001</v>
      </c>
      <c r="L1218" s="176">
        <v>9.5619999999999994</v>
      </c>
      <c r="M1218" s="176">
        <v>10.235900000000001</v>
      </c>
      <c r="N1218" s="176">
        <v>13.063000000000001</v>
      </c>
      <c r="O1218" s="176">
        <v>8.7073</v>
      </c>
      <c r="P1218" s="176">
        <v>8.3829999999999991</v>
      </c>
      <c r="Q1218" s="176">
        <v>8.9708000000000006</v>
      </c>
      <c r="R1218" s="176">
        <v>11.3649</v>
      </c>
      <c r="S1218" s="118" t="s">
        <v>1873</v>
      </c>
    </row>
    <row r="1219" spans="1:19" x14ac:dyDescent="0.3">
      <c r="A1219" s="172" t="s">
        <v>1153</v>
      </c>
      <c r="B1219" s="172" t="s">
        <v>1170</v>
      </c>
      <c r="C1219" s="172">
        <v>100315</v>
      </c>
      <c r="D1219" s="175">
        <v>44174</v>
      </c>
      <c r="E1219" s="176">
        <v>57.077399999999997</v>
      </c>
      <c r="F1219" s="176">
        <v>53.0261</v>
      </c>
      <c r="G1219" s="176">
        <v>-1.1509</v>
      </c>
      <c r="H1219" s="176">
        <v>9.3164999999999996</v>
      </c>
      <c r="I1219" s="176">
        <v>2.2629999999999999</v>
      </c>
      <c r="J1219" s="176">
        <v>4.9547999999999996</v>
      </c>
      <c r="K1219" s="176">
        <v>6.0019</v>
      </c>
      <c r="L1219" s="176">
        <v>5.5228999999999999</v>
      </c>
      <c r="M1219" s="176">
        <v>6.8338999999999999</v>
      </c>
      <c r="N1219" s="176">
        <v>9.3602000000000007</v>
      </c>
      <c r="O1219" s="176">
        <v>7.4702000000000002</v>
      </c>
      <c r="P1219" s="176">
        <v>7.4955999999999996</v>
      </c>
      <c r="Q1219" s="176">
        <v>8.3129000000000008</v>
      </c>
      <c r="R1219" s="176">
        <v>9.4761000000000006</v>
      </c>
      <c r="S1219" s="118" t="s">
        <v>1873</v>
      </c>
    </row>
    <row r="1220" spans="1:19" x14ac:dyDescent="0.3">
      <c r="A1220" s="172" t="s">
        <v>1153</v>
      </c>
      <c r="B1220" s="172" t="s">
        <v>1171</v>
      </c>
      <c r="C1220" s="172">
        <v>120279</v>
      </c>
      <c r="D1220" s="175">
        <v>44174</v>
      </c>
      <c r="E1220" s="176">
        <v>59.701700000000002</v>
      </c>
      <c r="F1220" s="176">
        <v>53.880200000000002</v>
      </c>
      <c r="G1220" s="176">
        <v>-0.25679999999999997</v>
      </c>
      <c r="H1220" s="176">
        <v>10.212400000000001</v>
      </c>
      <c r="I1220" s="176">
        <v>3.1655000000000002</v>
      </c>
      <c r="J1220" s="176">
        <v>5.8585000000000003</v>
      </c>
      <c r="K1220" s="176">
        <v>6.8975</v>
      </c>
      <c r="L1220" s="176">
        <v>6.4412000000000003</v>
      </c>
      <c r="M1220" s="176">
        <v>7.7774000000000001</v>
      </c>
      <c r="N1220" s="176">
        <v>10.343999999999999</v>
      </c>
      <c r="O1220" s="176">
        <v>8.1767000000000003</v>
      </c>
      <c r="P1220" s="176">
        <v>8.1210000000000004</v>
      </c>
      <c r="Q1220" s="176">
        <v>8.0622000000000007</v>
      </c>
      <c r="R1220" s="176">
        <v>10.2784</v>
      </c>
      <c r="S1220" s="118"/>
    </row>
    <row r="1221" spans="1:19" x14ac:dyDescent="0.3">
      <c r="A1221" s="172" t="s">
        <v>1153</v>
      </c>
      <c r="B1221" s="172" t="s">
        <v>1172</v>
      </c>
      <c r="C1221" s="172">
        <v>100387</v>
      </c>
      <c r="D1221" s="175">
        <v>44174</v>
      </c>
      <c r="E1221" s="176">
        <v>71.214699999999993</v>
      </c>
      <c r="F1221" s="176">
        <v>28.4679</v>
      </c>
      <c r="G1221" s="176">
        <v>-3.2172999999999998</v>
      </c>
      <c r="H1221" s="176">
        <v>10.476699999999999</v>
      </c>
      <c r="I1221" s="176">
        <v>3.5413000000000001</v>
      </c>
      <c r="J1221" s="176">
        <v>5.54</v>
      </c>
      <c r="K1221" s="176">
        <v>9.5076999999999998</v>
      </c>
      <c r="L1221" s="176">
        <v>7.2157</v>
      </c>
      <c r="M1221" s="176">
        <v>7.7925000000000004</v>
      </c>
      <c r="N1221" s="176">
        <v>11.306900000000001</v>
      </c>
      <c r="O1221" s="176">
        <v>8.8797999999999995</v>
      </c>
      <c r="P1221" s="176">
        <v>8.7775999999999996</v>
      </c>
      <c r="Q1221" s="176">
        <v>8.9431999999999992</v>
      </c>
      <c r="R1221" s="176">
        <v>11.4237</v>
      </c>
      <c r="S1221" s="118"/>
    </row>
    <row r="1222" spans="1:19" x14ac:dyDescent="0.3">
      <c r="A1222" s="172" t="s">
        <v>1153</v>
      </c>
      <c r="B1222" s="172" t="s">
        <v>1173</v>
      </c>
      <c r="C1222" s="172">
        <v>118687</v>
      </c>
      <c r="D1222" s="175">
        <v>44174</v>
      </c>
      <c r="E1222" s="176">
        <v>76.104699999999994</v>
      </c>
      <c r="F1222" s="176">
        <v>29.519400000000001</v>
      </c>
      <c r="G1222" s="176">
        <v>-2.1480000000000001</v>
      </c>
      <c r="H1222" s="176">
        <v>11.5428</v>
      </c>
      <c r="I1222" s="176">
        <v>4.6020000000000003</v>
      </c>
      <c r="J1222" s="176">
        <v>6.5900999999999996</v>
      </c>
      <c r="K1222" s="176">
        <v>10.551299999999999</v>
      </c>
      <c r="L1222" s="176">
        <v>8.1691000000000003</v>
      </c>
      <c r="M1222" s="176">
        <v>8.7019000000000002</v>
      </c>
      <c r="N1222" s="176">
        <v>12.234299999999999</v>
      </c>
      <c r="O1222" s="176">
        <v>9.7413000000000007</v>
      </c>
      <c r="P1222" s="176">
        <v>9.6724999999999994</v>
      </c>
      <c r="Q1222" s="176">
        <v>9.1811000000000007</v>
      </c>
      <c r="R1222" s="176">
        <v>12.305199999999999</v>
      </c>
      <c r="S1222" s="118" t="s">
        <v>1873</v>
      </c>
    </row>
    <row r="1223" spans="1:19" x14ac:dyDescent="0.3">
      <c r="A1223" s="172" t="s">
        <v>1153</v>
      </c>
      <c r="B1223" s="172" t="s">
        <v>1174</v>
      </c>
      <c r="C1223" s="172">
        <v>119714</v>
      </c>
      <c r="D1223" s="175">
        <v>44174</v>
      </c>
      <c r="E1223" s="176">
        <v>57.238500000000002</v>
      </c>
      <c r="F1223" s="176">
        <v>29.612500000000001</v>
      </c>
      <c r="G1223" s="176">
        <v>1.8625</v>
      </c>
      <c r="H1223" s="176">
        <v>9.2811000000000003</v>
      </c>
      <c r="I1223" s="176">
        <v>3.6536</v>
      </c>
      <c r="J1223" s="176">
        <v>7.0594999999999999</v>
      </c>
      <c r="K1223" s="176">
        <v>11.7006</v>
      </c>
      <c r="L1223" s="176">
        <v>11.894</v>
      </c>
      <c r="M1223" s="176">
        <v>10.8254</v>
      </c>
      <c r="N1223" s="176">
        <v>14.2774</v>
      </c>
      <c r="O1223" s="176">
        <v>9.8397000000000006</v>
      </c>
      <c r="P1223" s="176">
        <v>10.1792</v>
      </c>
      <c r="Q1223" s="176">
        <v>9.2273999999999994</v>
      </c>
      <c r="R1223" s="176">
        <v>12.480600000000001</v>
      </c>
      <c r="S1223" s="118" t="s">
        <v>1873</v>
      </c>
    </row>
    <row r="1224" spans="1:19" x14ac:dyDescent="0.3">
      <c r="A1224" s="172" t="s">
        <v>1153</v>
      </c>
      <c r="B1224" s="172" t="s">
        <v>1175</v>
      </c>
      <c r="C1224" s="172">
        <v>100639</v>
      </c>
      <c r="D1224" s="175">
        <v>44174</v>
      </c>
      <c r="E1224" s="176">
        <v>54.686100000000003</v>
      </c>
      <c r="F1224" s="176">
        <v>28.923300000000001</v>
      </c>
      <c r="G1224" s="176">
        <v>1.2282999999999999</v>
      </c>
      <c r="H1224" s="176">
        <v>8.6433999999999997</v>
      </c>
      <c r="I1224" s="176">
        <v>3.0213000000000001</v>
      </c>
      <c r="J1224" s="176">
        <v>6.4257</v>
      </c>
      <c r="K1224" s="176">
        <v>11.0611</v>
      </c>
      <c r="L1224" s="176">
        <v>11.242599999999999</v>
      </c>
      <c r="M1224" s="176">
        <v>10.167400000000001</v>
      </c>
      <c r="N1224" s="176">
        <v>13.585599999999999</v>
      </c>
      <c r="O1224" s="176">
        <v>9.0615000000000006</v>
      </c>
      <c r="P1224" s="176">
        <v>9.4141999999999992</v>
      </c>
      <c r="Q1224" s="176">
        <v>7.9794</v>
      </c>
      <c r="R1224" s="176">
        <v>11.7987</v>
      </c>
      <c r="S1224" s="118"/>
    </row>
    <row r="1225" spans="1:19" x14ac:dyDescent="0.3">
      <c r="A1225" s="172" t="s">
        <v>1153</v>
      </c>
      <c r="B1225" s="172" t="s">
        <v>1176</v>
      </c>
      <c r="C1225" s="172">
        <v>119876</v>
      </c>
      <c r="D1225" s="175">
        <v>44174</v>
      </c>
      <c r="E1225" s="176">
        <v>69.7149</v>
      </c>
      <c r="F1225" s="176">
        <v>-9.6310000000000002</v>
      </c>
      <c r="G1225" s="176">
        <v>1.7596000000000001</v>
      </c>
      <c r="H1225" s="176">
        <v>2.6865000000000001</v>
      </c>
      <c r="I1225" s="176">
        <v>2.5905</v>
      </c>
      <c r="J1225" s="176">
        <v>5.3761999999999999</v>
      </c>
      <c r="K1225" s="176">
        <v>9.9992999999999999</v>
      </c>
      <c r="L1225" s="176">
        <v>12.084199999999999</v>
      </c>
      <c r="M1225" s="176">
        <v>10.797700000000001</v>
      </c>
      <c r="N1225" s="176">
        <v>13.128399999999999</v>
      </c>
      <c r="O1225" s="176">
        <v>8.6418999999999997</v>
      </c>
      <c r="P1225" s="176">
        <v>8.8429000000000002</v>
      </c>
      <c r="Q1225" s="176">
        <v>9.1171000000000006</v>
      </c>
      <c r="R1225" s="176">
        <v>11.4727</v>
      </c>
      <c r="S1225" s="118"/>
    </row>
    <row r="1226" spans="1:19" x14ac:dyDescent="0.3">
      <c r="A1226" s="172" t="s">
        <v>1153</v>
      </c>
      <c r="B1226" s="172" t="s">
        <v>1177</v>
      </c>
      <c r="C1226" s="172">
        <v>100418</v>
      </c>
      <c r="D1226" s="175">
        <v>44174</v>
      </c>
      <c r="E1226" s="176">
        <v>65.193200000000004</v>
      </c>
      <c r="F1226" s="176">
        <v>-10.4666</v>
      </c>
      <c r="G1226" s="176">
        <v>0.97430000000000005</v>
      </c>
      <c r="H1226" s="176">
        <v>1.8803000000000001</v>
      </c>
      <c r="I1226" s="176">
        <v>1.7287999999999999</v>
      </c>
      <c r="J1226" s="176">
        <v>4.4898999999999996</v>
      </c>
      <c r="K1226" s="176">
        <v>9.1143999999999998</v>
      </c>
      <c r="L1226" s="176">
        <v>11.175800000000001</v>
      </c>
      <c r="M1226" s="176">
        <v>9.9168000000000003</v>
      </c>
      <c r="N1226" s="176">
        <v>12.177199999999999</v>
      </c>
      <c r="O1226" s="176">
        <v>7.5298999999999996</v>
      </c>
      <c r="P1226" s="176">
        <v>7.7595999999999998</v>
      </c>
      <c r="Q1226" s="176">
        <v>8.2560000000000002</v>
      </c>
      <c r="R1226" s="176">
        <v>10.494400000000001</v>
      </c>
      <c r="S1226" s="118"/>
    </row>
    <row r="1227" spans="1:19" x14ac:dyDescent="0.3">
      <c r="A1227" s="172" t="s">
        <v>1153</v>
      </c>
      <c r="B1227" s="172" t="s">
        <v>1178</v>
      </c>
      <c r="C1227" s="172">
        <v>148086</v>
      </c>
      <c r="D1227" s="175">
        <v>44174</v>
      </c>
      <c r="E1227" s="176">
        <v>2.1856</v>
      </c>
      <c r="F1227" s="176">
        <v>8.3520000000000003</v>
      </c>
      <c r="G1227" s="176">
        <v>8.3597000000000001</v>
      </c>
      <c r="H1227" s="176">
        <v>8.3635000000000002</v>
      </c>
      <c r="I1227" s="176">
        <v>8.2568999999999999</v>
      </c>
      <c r="J1227" s="176">
        <v>8.3513999999999999</v>
      </c>
      <c r="K1227" s="176">
        <v>8.4893999999999998</v>
      </c>
      <c r="L1227" s="176">
        <v>8.6653000000000002</v>
      </c>
      <c r="M1227" s="176">
        <v>8.8622999999999994</v>
      </c>
      <c r="N1227" s="176"/>
      <c r="O1227" s="176"/>
      <c r="P1227" s="176"/>
      <c r="Q1227" s="176">
        <v>8.8788</v>
      </c>
      <c r="R1227" s="176"/>
      <c r="S1227" s="118"/>
    </row>
    <row r="1228" spans="1:19" x14ac:dyDescent="0.3">
      <c r="A1228" s="172" t="s">
        <v>1153</v>
      </c>
      <c r="B1228" s="172" t="s">
        <v>1179</v>
      </c>
      <c r="C1228" s="172">
        <v>148085</v>
      </c>
      <c r="D1228" s="175">
        <v>44174</v>
      </c>
      <c r="E1228" s="176">
        <v>2.0495999999999999</v>
      </c>
      <c r="F1228" s="176">
        <v>7.1246999999999998</v>
      </c>
      <c r="G1228" s="176">
        <v>8.2010000000000005</v>
      </c>
      <c r="H1228" s="176">
        <v>8.1537000000000006</v>
      </c>
      <c r="I1228" s="176">
        <v>8.2944999999999993</v>
      </c>
      <c r="J1228" s="176">
        <v>8.3676999999999992</v>
      </c>
      <c r="K1228" s="176">
        <v>8.4727999999999994</v>
      </c>
      <c r="L1228" s="176">
        <v>8.6719000000000008</v>
      </c>
      <c r="M1228" s="176">
        <v>8.8632000000000009</v>
      </c>
      <c r="N1228" s="176"/>
      <c r="O1228" s="176"/>
      <c r="P1228" s="176"/>
      <c r="Q1228" s="176">
        <v>8.8742999999999999</v>
      </c>
      <c r="R1228" s="176"/>
      <c r="S1228" s="118"/>
    </row>
    <row r="1229" spans="1:19" x14ac:dyDescent="0.3">
      <c r="A1229" s="172" t="s">
        <v>1153</v>
      </c>
      <c r="B1229" s="172" t="s">
        <v>1180</v>
      </c>
      <c r="C1229" s="172">
        <v>120689</v>
      </c>
      <c r="D1229" s="175">
        <v>44174</v>
      </c>
      <c r="E1229" s="176">
        <v>54.185200000000002</v>
      </c>
      <c r="F1229" s="176">
        <v>32.092300000000002</v>
      </c>
      <c r="G1229" s="176">
        <v>-1.9259999999999999</v>
      </c>
      <c r="H1229" s="176">
        <v>5.7126999999999999</v>
      </c>
      <c r="I1229" s="176">
        <v>1.0638000000000001</v>
      </c>
      <c r="J1229" s="176">
        <v>3.4925999999999999</v>
      </c>
      <c r="K1229" s="176">
        <v>6.4183000000000003</v>
      </c>
      <c r="L1229" s="176">
        <v>7.1657999999999999</v>
      </c>
      <c r="M1229" s="176">
        <v>8.9170999999999996</v>
      </c>
      <c r="N1229" s="176">
        <v>2.121</v>
      </c>
      <c r="O1229" s="176">
        <v>1E-4</v>
      </c>
      <c r="P1229" s="176">
        <v>3.9765999999999999</v>
      </c>
      <c r="Q1229" s="176">
        <v>5.9833999999999996</v>
      </c>
      <c r="R1229" s="176">
        <v>-1.3927</v>
      </c>
      <c r="S1229" s="118"/>
    </row>
    <row r="1230" spans="1:19" x14ac:dyDescent="0.3">
      <c r="A1230" s="172" t="s">
        <v>1153</v>
      </c>
      <c r="B1230" s="172" t="s">
        <v>1181</v>
      </c>
      <c r="C1230" s="172">
        <v>100741</v>
      </c>
      <c r="D1230" s="175">
        <v>44174</v>
      </c>
      <c r="E1230" s="176">
        <v>50.575299999999999</v>
      </c>
      <c r="F1230" s="176">
        <v>31.637699999999999</v>
      </c>
      <c r="G1230" s="176">
        <v>-2.4241000000000001</v>
      </c>
      <c r="H1230" s="176">
        <v>5.2221000000000002</v>
      </c>
      <c r="I1230" s="176">
        <v>0.56720000000000004</v>
      </c>
      <c r="J1230" s="176">
        <v>2.9903</v>
      </c>
      <c r="K1230" s="176">
        <v>5.8888999999999996</v>
      </c>
      <c r="L1230" s="176">
        <v>6.5984999999999996</v>
      </c>
      <c r="M1230" s="176">
        <v>8.3095999999999997</v>
      </c>
      <c r="N1230" s="176">
        <v>1.5263</v>
      </c>
      <c r="O1230" s="176">
        <v>-0.76759999999999995</v>
      </c>
      <c r="P1230" s="176">
        <v>3.1634000000000002</v>
      </c>
      <c r="Q1230" s="176">
        <v>7.4710999999999999</v>
      </c>
      <c r="R1230" s="176">
        <v>-2.1955</v>
      </c>
      <c r="S1230" s="118"/>
    </row>
    <row r="1231" spans="1:19" x14ac:dyDescent="0.3">
      <c r="A1231" s="177" t="s">
        <v>27</v>
      </c>
      <c r="B1231" s="172"/>
      <c r="C1231" s="172"/>
      <c r="D1231" s="172"/>
      <c r="E1231" s="172"/>
      <c r="F1231" s="178">
        <v>26.173060714285715</v>
      </c>
      <c r="G1231" s="178">
        <v>-0.19123571428571456</v>
      </c>
      <c r="H1231" s="178">
        <v>9.7739285714285717</v>
      </c>
      <c r="I1231" s="178">
        <v>4.3875214285714295</v>
      </c>
      <c r="J1231" s="178">
        <v>6.7176464285714301</v>
      </c>
      <c r="K1231" s="178">
        <v>9.543964285714285</v>
      </c>
      <c r="L1231" s="178">
        <v>8.8128642857142871</v>
      </c>
      <c r="M1231" s="178">
        <v>9.1506285714285713</v>
      </c>
      <c r="N1231" s="178">
        <v>11.05975769230769</v>
      </c>
      <c r="O1231" s="178">
        <v>7.4938884615384618</v>
      </c>
      <c r="P1231" s="178">
        <v>7.9276961538461546</v>
      </c>
      <c r="Q1231" s="178">
        <v>8.3941785714285722</v>
      </c>
      <c r="R1231" s="178">
        <v>9.4179538461538463</v>
      </c>
      <c r="S1231" s="118"/>
    </row>
    <row r="1232" spans="1:19" x14ac:dyDescent="0.3">
      <c r="A1232" s="177" t="s">
        <v>408</v>
      </c>
      <c r="B1232" s="172"/>
      <c r="C1232" s="172"/>
      <c r="D1232" s="172"/>
      <c r="E1232" s="172"/>
      <c r="F1232" s="178">
        <v>29.221350000000001</v>
      </c>
      <c r="G1232" s="178">
        <v>-0.71255000000000002</v>
      </c>
      <c r="H1232" s="178">
        <v>8.5034500000000008</v>
      </c>
      <c r="I1232" s="178">
        <v>2.8059000000000003</v>
      </c>
      <c r="J1232" s="178">
        <v>6.3105500000000001</v>
      </c>
      <c r="K1232" s="178">
        <v>9.6050499999999985</v>
      </c>
      <c r="L1232" s="178">
        <v>8.4548999999999985</v>
      </c>
      <c r="M1232" s="178">
        <v>9.0166499999999985</v>
      </c>
      <c r="N1232" s="178">
        <v>11.72105</v>
      </c>
      <c r="O1232" s="178">
        <v>8.6472499999999997</v>
      </c>
      <c r="P1232" s="178">
        <v>8.5320499999999999</v>
      </c>
      <c r="Q1232" s="178">
        <v>8.7422500000000003</v>
      </c>
      <c r="R1232" s="178">
        <v>11.238949999999999</v>
      </c>
      <c r="S1232" s="118"/>
    </row>
    <row r="1233" spans="1:19" x14ac:dyDescent="0.3">
      <c r="A1233" s="121"/>
      <c r="B1233" s="121"/>
      <c r="C1233" s="121"/>
      <c r="D1233" s="122"/>
      <c r="E1233" s="123"/>
      <c r="F1233" s="123"/>
      <c r="G1233" s="123"/>
      <c r="H1233" s="123"/>
      <c r="I1233" s="123"/>
      <c r="J1233" s="123"/>
      <c r="K1233" s="123"/>
      <c r="L1233" s="123"/>
      <c r="M1233" s="123"/>
      <c r="N1233" s="123"/>
      <c r="O1233" s="123"/>
      <c r="P1233" s="123"/>
      <c r="Q1233" s="123"/>
      <c r="R1233" s="123"/>
      <c r="S1233" s="118"/>
    </row>
    <row r="1234" spans="1:19" x14ac:dyDescent="0.3">
      <c r="A1234" s="174" t="s">
        <v>1182</v>
      </c>
      <c r="B1234" s="174"/>
      <c r="C1234" s="174"/>
      <c r="D1234" s="174"/>
      <c r="E1234" s="174"/>
      <c r="F1234" s="174"/>
      <c r="G1234" s="174"/>
      <c r="H1234" s="174"/>
      <c r="I1234" s="174"/>
      <c r="J1234" s="174"/>
      <c r="K1234" s="174"/>
      <c r="L1234" s="174"/>
      <c r="M1234" s="174"/>
      <c r="N1234" s="174"/>
      <c r="O1234" s="174"/>
      <c r="P1234" s="174"/>
      <c r="Q1234" s="174"/>
      <c r="R1234" s="174"/>
      <c r="S1234" s="118"/>
    </row>
    <row r="1235" spans="1:19" x14ac:dyDescent="0.3">
      <c r="A1235" s="172" t="s">
        <v>1183</v>
      </c>
      <c r="B1235" s="172" t="s">
        <v>1184</v>
      </c>
      <c r="C1235" s="172">
        <v>101592</v>
      </c>
      <c r="D1235" s="175">
        <v>44174</v>
      </c>
      <c r="E1235" s="176">
        <v>306.43</v>
      </c>
      <c r="F1235" s="176">
        <v>0.28799999999999998</v>
      </c>
      <c r="G1235" s="176">
        <v>0.74960000000000004</v>
      </c>
      <c r="H1235" s="176">
        <v>1.2523</v>
      </c>
      <c r="I1235" s="176">
        <v>5.7968999999999999</v>
      </c>
      <c r="J1235" s="176">
        <v>10.832599999999999</v>
      </c>
      <c r="K1235" s="176">
        <v>19.605799999999999</v>
      </c>
      <c r="L1235" s="176">
        <v>37.61</v>
      </c>
      <c r="M1235" s="176">
        <v>19.5078</v>
      </c>
      <c r="N1235" s="176">
        <v>13.7791</v>
      </c>
      <c r="O1235" s="176">
        <v>-1.8924000000000001</v>
      </c>
      <c r="P1235" s="176">
        <v>7.5193000000000003</v>
      </c>
      <c r="Q1235" s="176">
        <v>20.6921</v>
      </c>
      <c r="R1235" s="176">
        <v>5.6590999999999996</v>
      </c>
      <c r="S1235" s="118"/>
    </row>
    <row r="1236" spans="1:19" x14ac:dyDescent="0.3">
      <c r="A1236" s="172" t="s">
        <v>1183</v>
      </c>
      <c r="B1236" s="172" t="s">
        <v>1185</v>
      </c>
      <c r="C1236" s="172">
        <v>119620</v>
      </c>
      <c r="D1236" s="175">
        <v>44174</v>
      </c>
      <c r="E1236" s="176">
        <v>327.99</v>
      </c>
      <c r="F1236" s="176">
        <v>0.28739999999999999</v>
      </c>
      <c r="G1236" s="176">
        <v>0.76190000000000002</v>
      </c>
      <c r="H1236" s="176">
        <v>1.2721</v>
      </c>
      <c r="I1236" s="176">
        <v>5.8339999999999996</v>
      </c>
      <c r="J1236" s="176">
        <v>10.9199</v>
      </c>
      <c r="K1236" s="176">
        <v>19.892499999999998</v>
      </c>
      <c r="L1236" s="176">
        <v>38.304900000000004</v>
      </c>
      <c r="M1236" s="176">
        <v>20.389800000000001</v>
      </c>
      <c r="N1236" s="176">
        <v>14.8827</v>
      </c>
      <c r="O1236" s="176">
        <v>-0.98550000000000004</v>
      </c>
      <c r="P1236" s="176">
        <v>8.4981000000000009</v>
      </c>
      <c r="Q1236" s="176">
        <v>13.5031</v>
      </c>
      <c r="R1236" s="176">
        <v>6.6536999999999997</v>
      </c>
      <c r="S1236" s="118"/>
    </row>
    <row r="1237" spans="1:19" x14ac:dyDescent="0.3">
      <c r="A1237" s="172" t="s">
        <v>1183</v>
      </c>
      <c r="B1237" s="172" t="s">
        <v>1186</v>
      </c>
      <c r="C1237" s="172">
        <v>120505</v>
      </c>
      <c r="D1237" s="175">
        <v>44174</v>
      </c>
      <c r="E1237" s="176">
        <v>53.26</v>
      </c>
      <c r="F1237" s="176">
        <v>0.33910000000000001</v>
      </c>
      <c r="G1237" s="176">
        <v>0.37690000000000001</v>
      </c>
      <c r="H1237" s="176">
        <v>0.73770000000000002</v>
      </c>
      <c r="I1237" s="176">
        <v>3.9624999999999999</v>
      </c>
      <c r="J1237" s="176">
        <v>7.7919</v>
      </c>
      <c r="K1237" s="176">
        <v>18.883900000000001</v>
      </c>
      <c r="L1237" s="176">
        <v>32.454599999999999</v>
      </c>
      <c r="M1237" s="176">
        <v>25.406199999999998</v>
      </c>
      <c r="N1237" s="176">
        <v>24.9941</v>
      </c>
      <c r="O1237" s="176">
        <v>14.590199999999999</v>
      </c>
      <c r="P1237" s="176">
        <v>16.2181</v>
      </c>
      <c r="Q1237" s="176">
        <v>18.654399999999999</v>
      </c>
      <c r="R1237" s="176">
        <v>20.9343</v>
      </c>
      <c r="S1237" s="120"/>
    </row>
    <row r="1238" spans="1:19" x14ac:dyDescent="0.3">
      <c r="A1238" s="172" t="s">
        <v>1183</v>
      </c>
      <c r="B1238" s="172" t="s">
        <v>1187</v>
      </c>
      <c r="C1238" s="172">
        <v>114564</v>
      </c>
      <c r="D1238" s="175">
        <v>44174</v>
      </c>
      <c r="E1238" s="176">
        <v>48.35</v>
      </c>
      <c r="F1238" s="176">
        <v>0.33200000000000002</v>
      </c>
      <c r="G1238" s="176">
        <v>0.3528</v>
      </c>
      <c r="H1238" s="176">
        <v>0.72919999999999996</v>
      </c>
      <c r="I1238" s="176">
        <v>3.9115000000000002</v>
      </c>
      <c r="J1238" s="176">
        <v>7.6597999999999997</v>
      </c>
      <c r="K1238" s="176">
        <v>18.475899999999999</v>
      </c>
      <c r="L1238" s="176">
        <v>31.493099999999998</v>
      </c>
      <c r="M1238" s="176">
        <v>24.101600000000001</v>
      </c>
      <c r="N1238" s="176">
        <v>23.2789</v>
      </c>
      <c r="O1238" s="176">
        <v>13.164999999999999</v>
      </c>
      <c r="P1238" s="176">
        <v>14.809699999999999</v>
      </c>
      <c r="Q1238" s="176">
        <v>17.4191</v>
      </c>
      <c r="R1238" s="176">
        <v>19.3216</v>
      </c>
      <c r="S1238" s="118" t="s">
        <v>1892</v>
      </c>
    </row>
    <row r="1239" spans="1:19" x14ac:dyDescent="0.3">
      <c r="A1239" s="172" t="s">
        <v>1183</v>
      </c>
      <c r="B1239" s="172" t="s">
        <v>1188</v>
      </c>
      <c r="C1239" s="172">
        <v>113327</v>
      </c>
      <c r="D1239" s="175">
        <v>44174</v>
      </c>
      <c r="E1239" s="176">
        <v>11.27</v>
      </c>
      <c r="F1239" s="176">
        <v>0.35620000000000002</v>
      </c>
      <c r="G1239" s="176">
        <v>0.35620000000000002</v>
      </c>
      <c r="H1239" s="176">
        <v>0.80500000000000005</v>
      </c>
      <c r="I1239" s="176">
        <v>4.5454999999999997</v>
      </c>
      <c r="J1239" s="176">
        <v>8.3653999999999993</v>
      </c>
      <c r="K1239" s="176">
        <v>21.574999999999999</v>
      </c>
      <c r="L1239" s="176">
        <v>39.135800000000003</v>
      </c>
      <c r="M1239" s="176">
        <v>31.046500000000002</v>
      </c>
      <c r="N1239" s="176">
        <v>30.591000000000001</v>
      </c>
      <c r="O1239" s="176">
        <v>4.0929000000000002</v>
      </c>
      <c r="P1239" s="176">
        <v>9.0931999999999995</v>
      </c>
      <c r="Q1239" s="176">
        <v>1.1802999999999999</v>
      </c>
      <c r="R1239" s="176">
        <v>15.4191</v>
      </c>
      <c r="S1239" s="118" t="s">
        <v>1892</v>
      </c>
    </row>
    <row r="1240" spans="1:19" x14ac:dyDescent="0.3">
      <c r="A1240" s="172" t="s">
        <v>1183</v>
      </c>
      <c r="B1240" s="172" t="s">
        <v>1189</v>
      </c>
      <c r="C1240" s="172">
        <v>119392</v>
      </c>
      <c r="D1240" s="175">
        <v>44174</v>
      </c>
      <c r="E1240" s="176">
        <v>12.02</v>
      </c>
      <c r="F1240" s="176">
        <v>0.33389999999999997</v>
      </c>
      <c r="G1240" s="176">
        <v>0.41770000000000002</v>
      </c>
      <c r="H1240" s="176">
        <v>0.83889999999999998</v>
      </c>
      <c r="I1240" s="176">
        <v>4.4309000000000003</v>
      </c>
      <c r="J1240" s="176">
        <v>8.3858999999999995</v>
      </c>
      <c r="K1240" s="176">
        <v>21.783200000000001</v>
      </c>
      <c r="L1240" s="176">
        <v>39.6051</v>
      </c>
      <c r="M1240" s="176">
        <v>31.798200000000001</v>
      </c>
      <c r="N1240" s="176">
        <v>31.6539</v>
      </c>
      <c r="O1240" s="176">
        <v>5.0354999999999999</v>
      </c>
      <c r="P1240" s="176">
        <v>9.9987999999999992</v>
      </c>
      <c r="Q1240" s="176">
        <v>6.2618</v>
      </c>
      <c r="R1240" s="176">
        <v>16.337700000000002</v>
      </c>
      <c r="S1240" s="118" t="s">
        <v>1909</v>
      </c>
    </row>
    <row r="1241" spans="1:19" x14ac:dyDescent="0.3">
      <c r="A1241" s="172" t="s">
        <v>1183</v>
      </c>
      <c r="B1241" s="172" t="s">
        <v>1190</v>
      </c>
      <c r="C1241" s="172">
        <v>113566</v>
      </c>
      <c r="D1241" s="175">
        <v>44174</v>
      </c>
      <c r="E1241" s="176">
        <v>39.332000000000001</v>
      </c>
      <c r="F1241" s="176">
        <v>0.52649999999999997</v>
      </c>
      <c r="G1241" s="176">
        <v>0.44180000000000003</v>
      </c>
      <c r="H1241" s="176">
        <v>1.7487999999999999</v>
      </c>
      <c r="I1241" s="176">
        <v>6.0275999999999996</v>
      </c>
      <c r="J1241" s="176">
        <v>11.2614</v>
      </c>
      <c r="K1241" s="176">
        <v>19.162600000000001</v>
      </c>
      <c r="L1241" s="176">
        <v>33.786900000000003</v>
      </c>
      <c r="M1241" s="176">
        <v>25.030200000000001</v>
      </c>
      <c r="N1241" s="176">
        <v>22.747599999999998</v>
      </c>
      <c r="O1241" s="176">
        <v>2.2793999999999999</v>
      </c>
      <c r="P1241" s="176">
        <v>9.9428000000000001</v>
      </c>
      <c r="Q1241" s="176">
        <v>9.8222000000000005</v>
      </c>
      <c r="R1241" s="176">
        <v>14.485900000000001</v>
      </c>
      <c r="S1241" s="118" t="s">
        <v>1909</v>
      </c>
    </row>
    <row r="1242" spans="1:19" x14ac:dyDescent="0.3">
      <c r="A1242" s="172" t="s">
        <v>1183</v>
      </c>
      <c r="B1242" s="172" t="s">
        <v>1191</v>
      </c>
      <c r="C1242" s="172">
        <v>120002</v>
      </c>
      <c r="D1242" s="175">
        <v>44174</v>
      </c>
      <c r="E1242" s="176">
        <v>43.688000000000002</v>
      </c>
      <c r="F1242" s="176">
        <v>0.53159999999999996</v>
      </c>
      <c r="G1242" s="176">
        <v>0.46910000000000002</v>
      </c>
      <c r="H1242" s="176">
        <v>1.7846</v>
      </c>
      <c r="I1242" s="176">
        <v>6.0955000000000004</v>
      </c>
      <c r="J1242" s="176">
        <v>11.4063</v>
      </c>
      <c r="K1242" s="176">
        <v>19.6112</v>
      </c>
      <c r="L1242" s="176">
        <v>34.797899999999998</v>
      </c>
      <c r="M1242" s="176">
        <v>26.3645</v>
      </c>
      <c r="N1242" s="176">
        <v>24.509799999999998</v>
      </c>
      <c r="O1242" s="176">
        <v>3.8367</v>
      </c>
      <c r="P1242" s="176">
        <v>11.6142</v>
      </c>
      <c r="Q1242" s="176">
        <v>17.109400000000001</v>
      </c>
      <c r="R1242" s="176">
        <v>16.1297</v>
      </c>
      <c r="S1242" s="118" t="s">
        <v>1909</v>
      </c>
    </row>
    <row r="1243" spans="1:19" x14ac:dyDescent="0.3">
      <c r="A1243" s="172" t="s">
        <v>1183</v>
      </c>
      <c r="B1243" s="172" t="s">
        <v>1192</v>
      </c>
      <c r="C1243" s="172">
        <v>119071</v>
      </c>
      <c r="D1243" s="175">
        <v>44174</v>
      </c>
      <c r="E1243" s="176">
        <v>74.893000000000001</v>
      </c>
      <c r="F1243" s="176">
        <v>0.5464</v>
      </c>
      <c r="G1243" s="176">
        <v>0.98699999999999999</v>
      </c>
      <c r="H1243" s="176">
        <v>1.0428999999999999</v>
      </c>
      <c r="I1243" s="176">
        <v>5.4132999999999996</v>
      </c>
      <c r="J1243" s="176">
        <v>9.2403999999999993</v>
      </c>
      <c r="K1243" s="176">
        <v>18.943899999999999</v>
      </c>
      <c r="L1243" s="176">
        <v>36.248399999999997</v>
      </c>
      <c r="M1243" s="176">
        <v>25.830400000000001</v>
      </c>
      <c r="N1243" s="176">
        <v>26.645399999999999</v>
      </c>
      <c r="O1243" s="176">
        <v>8.6372</v>
      </c>
      <c r="P1243" s="176">
        <v>15.513500000000001</v>
      </c>
      <c r="Q1243" s="176">
        <v>17.9498</v>
      </c>
      <c r="R1243" s="176">
        <v>19.166699999999999</v>
      </c>
      <c r="S1243" s="118" t="s">
        <v>1909</v>
      </c>
    </row>
    <row r="1244" spans="1:19" x14ac:dyDescent="0.3">
      <c r="A1244" s="172" t="s">
        <v>1183</v>
      </c>
      <c r="B1244" s="172" t="s">
        <v>1193</v>
      </c>
      <c r="C1244" s="172">
        <v>104481</v>
      </c>
      <c r="D1244" s="175">
        <v>44174</v>
      </c>
      <c r="E1244" s="176">
        <v>70.412000000000006</v>
      </c>
      <c r="F1244" s="176">
        <v>0.54259999999999997</v>
      </c>
      <c r="G1244" s="176">
        <v>0.97370000000000001</v>
      </c>
      <c r="H1244" s="176">
        <v>1.0244</v>
      </c>
      <c r="I1244" s="176">
        <v>5.3741000000000003</v>
      </c>
      <c r="J1244" s="176">
        <v>9.1524000000000001</v>
      </c>
      <c r="K1244" s="176">
        <v>18.6586</v>
      </c>
      <c r="L1244" s="176">
        <v>35.608499999999999</v>
      </c>
      <c r="M1244" s="176">
        <v>24.941400000000002</v>
      </c>
      <c r="N1244" s="176">
        <v>25.5138</v>
      </c>
      <c r="O1244" s="176">
        <v>7.6788999999999996</v>
      </c>
      <c r="P1244" s="176">
        <v>14.5222</v>
      </c>
      <c r="Q1244" s="176">
        <v>14.869400000000001</v>
      </c>
      <c r="R1244" s="176">
        <v>18.0594</v>
      </c>
      <c r="S1244" s="118" t="s">
        <v>1910</v>
      </c>
    </row>
    <row r="1245" spans="1:19" x14ac:dyDescent="0.3">
      <c r="A1245" s="172" t="s">
        <v>1183</v>
      </c>
      <c r="B1245" s="172" t="s">
        <v>1194</v>
      </c>
      <c r="C1245" s="172">
        <v>140228</v>
      </c>
      <c r="D1245" s="175">
        <v>44174</v>
      </c>
      <c r="E1245" s="176">
        <v>36.4</v>
      </c>
      <c r="F1245" s="176">
        <v>0.20100000000000001</v>
      </c>
      <c r="G1245" s="176">
        <v>0.61360000000000003</v>
      </c>
      <c r="H1245" s="176">
        <v>1.3786</v>
      </c>
      <c r="I1245" s="176">
        <v>5.8385999999999996</v>
      </c>
      <c r="J1245" s="176">
        <v>10.8978</v>
      </c>
      <c r="K1245" s="176">
        <v>22.287199999999999</v>
      </c>
      <c r="L1245" s="176">
        <v>43.879199999999997</v>
      </c>
      <c r="M1245" s="176">
        <v>29.206299999999999</v>
      </c>
      <c r="N1245" s="176">
        <v>28.776599999999998</v>
      </c>
      <c r="O1245" s="176">
        <v>6.3221999999999996</v>
      </c>
      <c r="P1245" s="176">
        <v>13.4703</v>
      </c>
      <c r="Q1245" s="176">
        <v>18.934000000000001</v>
      </c>
      <c r="R1245" s="176">
        <v>17.884</v>
      </c>
      <c r="S1245" s="118" t="s">
        <v>1910</v>
      </c>
    </row>
    <row r="1246" spans="1:19" x14ac:dyDescent="0.3">
      <c r="A1246" s="172" t="s">
        <v>1183</v>
      </c>
      <c r="B1246" s="172" t="s">
        <v>1195</v>
      </c>
      <c r="C1246" s="172">
        <v>140225</v>
      </c>
      <c r="D1246" s="175">
        <v>44174</v>
      </c>
      <c r="E1246" s="176">
        <v>33.32</v>
      </c>
      <c r="F1246" s="176">
        <v>0.19550000000000001</v>
      </c>
      <c r="G1246" s="176">
        <v>0.5917</v>
      </c>
      <c r="H1246" s="176">
        <v>1.3473999999999999</v>
      </c>
      <c r="I1246" s="176">
        <v>5.7778</v>
      </c>
      <c r="J1246" s="176">
        <v>10.778600000000001</v>
      </c>
      <c r="K1246" s="176">
        <v>21.859300000000001</v>
      </c>
      <c r="L1246" s="176">
        <v>42.783700000000003</v>
      </c>
      <c r="M1246" s="176">
        <v>27.6922</v>
      </c>
      <c r="N1246" s="176">
        <v>26.745000000000001</v>
      </c>
      <c r="O1246" s="176">
        <v>4.7478999999999996</v>
      </c>
      <c r="P1246" s="176">
        <v>12.221500000000001</v>
      </c>
      <c r="Q1246" s="176">
        <v>9.7283000000000008</v>
      </c>
      <c r="R1246" s="176">
        <v>16.027999999999999</v>
      </c>
      <c r="S1246" s="118" t="s">
        <v>1892</v>
      </c>
    </row>
    <row r="1247" spans="1:19" x14ac:dyDescent="0.3">
      <c r="A1247" s="172" t="s">
        <v>1183</v>
      </c>
      <c r="B1247" s="172" t="s">
        <v>1196</v>
      </c>
      <c r="C1247" s="172">
        <v>100473</v>
      </c>
      <c r="D1247" s="175">
        <v>44174</v>
      </c>
      <c r="E1247" s="176">
        <v>1120.0023000000001</v>
      </c>
      <c r="F1247" s="176">
        <v>0.51270000000000004</v>
      </c>
      <c r="G1247" s="176">
        <v>0.83479999999999999</v>
      </c>
      <c r="H1247" s="176">
        <v>1.8919999999999999</v>
      </c>
      <c r="I1247" s="176">
        <v>6.4057000000000004</v>
      </c>
      <c r="J1247" s="176">
        <v>12.1716</v>
      </c>
      <c r="K1247" s="176">
        <v>25.421199999999999</v>
      </c>
      <c r="L1247" s="176">
        <v>39.880400000000002</v>
      </c>
      <c r="M1247" s="176">
        <v>25.871099999999998</v>
      </c>
      <c r="N1247" s="176">
        <v>17.871600000000001</v>
      </c>
      <c r="O1247" s="176">
        <v>4.5944000000000003</v>
      </c>
      <c r="P1247" s="176">
        <v>11.4617</v>
      </c>
      <c r="Q1247" s="176">
        <v>19.064299999999999</v>
      </c>
      <c r="R1247" s="176">
        <v>11.926399999999999</v>
      </c>
      <c r="S1247" s="118" t="s">
        <v>1892</v>
      </c>
    </row>
    <row r="1248" spans="1:19" x14ac:dyDescent="0.3">
      <c r="A1248" s="172" t="s">
        <v>1183</v>
      </c>
      <c r="B1248" s="172" t="s">
        <v>1197</v>
      </c>
      <c r="C1248" s="172">
        <v>118533</v>
      </c>
      <c r="D1248" s="175">
        <v>44174</v>
      </c>
      <c r="E1248" s="176">
        <v>1212.5146</v>
      </c>
      <c r="F1248" s="176">
        <v>0.51480000000000004</v>
      </c>
      <c r="G1248" s="176">
        <v>0.84599999999999997</v>
      </c>
      <c r="H1248" s="176">
        <v>1.9077</v>
      </c>
      <c r="I1248" s="176">
        <v>6.4386999999999999</v>
      </c>
      <c r="J1248" s="176">
        <v>12.2462</v>
      </c>
      <c r="K1248" s="176">
        <v>25.673500000000001</v>
      </c>
      <c r="L1248" s="176">
        <v>40.448900000000002</v>
      </c>
      <c r="M1248" s="176">
        <v>26.656099999999999</v>
      </c>
      <c r="N1248" s="176">
        <v>18.854399999999998</v>
      </c>
      <c r="O1248" s="176">
        <v>5.5692000000000004</v>
      </c>
      <c r="P1248" s="176">
        <v>12.537000000000001</v>
      </c>
      <c r="Q1248" s="176">
        <v>17.6616</v>
      </c>
      <c r="R1248" s="176">
        <v>12.9247</v>
      </c>
      <c r="S1248" s="118" t="s">
        <v>1892</v>
      </c>
    </row>
    <row r="1249" spans="1:19" x14ac:dyDescent="0.3">
      <c r="A1249" s="172" t="s">
        <v>1183</v>
      </c>
      <c r="B1249" s="172" t="s">
        <v>1198</v>
      </c>
      <c r="C1249" s="172">
        <v>105758</v>
      </c>
      <c r="D1249" s="175">
        <v>44174</v>
      </c>
      <c r="E1249" s="176">
        <v>64.363</v>
      </c>
      <c r="F1249" s="176">
        <v>0.38990000000000002</v>
      </c>
      <c r="G1249" s="176">
        <v>0.8619</v>
      </c>
      <c r="H1249" s="176">
        <v>1.8982000000000001</v>
      </c>
      <c r="I1249" s="176">
        <v>6.4836999999999998</v>
      </c>
      <c r="J1249" s="176">
        <v>12.1463</v>
      </c>
      <c r="K1249" s="176">
        <v>21.712900000000001</v>
      </c>
      <c r="L1249" s="176">
        <v>41.700099999999999</v>
      </c>
      <c r="M1249" s="176">
        <v>26.7088</v>
      </c>
      <c r="N1249" s="176">
        <v>22.668600000000001</v>
      </c>
      <c r="O1249" s="176">
        <v>3.6833</v>
      </c>
      <c r="P1249" s="176">
        <v>11.876300000000001</v>
      </c>
      <c r="Q1249" s="176">
        <v>14.825699999999999</v>
      </c>
      <c r="R1249" s="176">
        <v>11.9848</v>
      </c>
      <c r="S1249" s="118" t="s">
        <v>1892</v>
      </c>
    </row>
    <row r="1250" spans="1:19" x14ac:dyDescent="0.3">
      <c r="A1250" s="172" t="s">
        <v>1183</v>
      </c>
      <c r="B1250" s="172" t="s">
        <v>1199</v>
      </c>
      <c r="C1250" s="172">
        <v>118989</v>
      </c>
      <c r="D1250" s="175">
        <v>44174</v>
      </c>
      <c r="E1250" s="176">
        <v>68.706000000000003</v>
      </c>
      <c r="F1250" s="176">
        <v>0.3916</v>
      </c>
      <c r="G1250" s="176">
        <v>0.86770000000000003</v>
      </c>
      <c r="H1250" s="176">
        <v>1.909</v>
      </c>
      <c r="I1250" s="176">
        <v>6.5110000000000001</v>
      </c>
      <c r="J1250" s="176">
        <v>12.211499999999999</v>
      </c>
      <c r="K1250" s="176">
        <v>21.912099999999999</v>
      </c>
      <c r="L1250" s="176">
        <v>42.177799999999998</v>
      </c>
      <c r="M1250" s="176">
        <v>27.3796</v>
      </c>
      <c r="N1250" s="176">
        <v>23.5075</v>
      </c>
      <c r="O1250" s="176">
        <v>4.5655000000000001</v>
      </c>
      <c r="P1250" s="176">
        <v>12.8774</v>
      </c>
      <c r="Q1250" s="176">
        <v>17.843900000000001</v>
      </c>
      <c r="R1250" s="176">
        <v>12.7796</v>
      </c>
      <c r="S1250" s="118" t="s">
        <v>1910</v>
      </c>
    </row>
    <row r="1251" spans="1:19" x14ac:dyDescent="0.3">
      <c r="A1251" s="172" t="s">
        <v>1183</v>
      </c>
      <c r="B1251" s="172" t="s">
        <v>1200</v>
      </c>
      <c r="C1251" s="172">
        <v>102528</v>
      </c>
      <c r="D1251" s="175">
        <v>44174</v>
      </c>
      <c r="E1251" s="176">
        <v>109.85</v>
      </c>
      <c r="F1251" s="176">
        <v>0.26469999999999999</v>
      </c>
      <c r="G1251" s="176">
        <v>0.77980000000000005</v>
      </c>
      <c r="H1251" s="176">
        <v>1.8638999999999999</v>
      </c>
      <c r="I1251" s="176">
        <v>7.0663</v>
      </c>
      <c r="J1251" s="176">
        <v>13.1774</v>
      </c>
      <c r="K1251" s="176">
        <v>21.5289</v>
      </c>
      <c r="L1251" s="176">
        <v>43.6511</v>
      </c>
      <c r="M1251" s="176">
        <v>30.680499999999999</v>
      </c>
      <c r="N1251" s="176">
        <v>17.9787</v>
      </c>
      <c r="O1251" s="176">
        <v>2.4275000000000002</v>
      </c>
      <c r="P1251" s="176">
        <v>10.0137</v>
      </c>
      <c r="Q1251" s="176">
        <v>16.022300000000001</v>
      </c>
      <c r="R1251" s="176">
        <v>9.7917000000000005</v>
      </c>
      <c r="S1251" s="118" t="s">
        <v>1910</v>
      </c>
    </row>
    <row r="1252" spans="1:19" x14ac:dyDescent="0.3">
      <c r="A1252" s="172" t="s">
        <v>1183</v>
      </c>
      <c r="B1252" s="172" t="s">
        <v>1201</v>
      </c>
      <c r="C1252" s="172">
        <v>120381</v>
      </c>
      <c r="D1252" s="175">
        <v>44174</v>
      </c>
      <c r="E1252" s="176">
        <v>118.17</v>
      </c>
      <c r="F1252" s="176">
        <v>0.27150000000000002</v>
      </c>
      <c r="G1252" s="176">
        <v>0.80179999999999996</v>
      </c>
      <c r="H1252" s="176">
        <v>1.8794999999999999</v>
      </c>
      <c r="I1252" s="176">
        <v>7.1059999999999999</v>
      </c>
      <c r="J1252" s="176">
        <v>13.265599999999999</v>
      </c>
      <c r="K1252" s="176">
        <v>21.812200000000001</v>
      </c>
      <c r="L1252" s="176">
        <v>44.320999999999998</v>
      </c>
      <c r="M1252" s="176">
        <v>31.5778</v>
      </c>
      <c r="N1252" s="176">
        <v>19.074999999999999</v>
      </c>
      <c r="O1252" s="176">
        <v>3.4813999999999998</v>
      </c>
      <c r="P1252" s="176">
        <v>11.123200000000001</v>
      </c>
      <c r="Q1252" s="176">
        <v>16.9343</v>
      </c>
      <c r="R1252" s="176">
        <v>10.848699999999999</v>
      </c>
      <c r="S1252" s="118" t="s">
        <v>1892</v>
      </c>
    </row>
    <row r="1253" spans="1:19" x14ac:dyDescent="0.3">
      <c r="A1253" s="172" t="s">
        <v>1183</v>
      </c>
      <c r="B1253" s="172" t="s">
        <v>1202</v>
      </c>
      <c r="C1253" s="172">
        <v>140460</v>
      </c>
      <c r="D1253" s="175">
        <v>44174</v>
      </c>
      <c r="E1253" s="176">
        <v>12.57</v>
      </c>
      <c r="F1253" s="176">
        <v>0.47960000000000003</v>
      </c>
      <c r="G1253" s="176">
        <v>0.39939999999999998</v>
      </c>
      <c r="H1253" s="176">
        <v>0.80189999999999995</v>
      </c>
      <c r="I1253" s="176">
        <v>5.1002999999999998</v>
      </c>
      <c r="J1253" s="176">
        <v>10.36</v>
      </c>
      <c r="K1253" s="176">
        <v>20.517700000000001</v>
      </c>
      <c r="L1253" s="176">
        <v>37.677999999999997</v>
      </c>
      <c r="M1253" s="176">
        <v>25.324000000000002</v>
      </c>
      <c r="N1253" s="176">
        <v>23.598800000000001</v>
      </c>
      <c r="O1253" s="176">
        <v>1.7256</v>
      </c>
      <c r="P1253" s="176"/>
      <c r="Q1253" s="176">
        <v>6.0819999999999999</v>
      </c>
      <c r="R1253" s="176">
        <v>10.4262</v>
      </c>
      <c r="S1253" s="118" t="s">
        <v>1892</v>
      </c>
    </row>
    <row r="1254" spans="1:19" x14ac:dyDescent="0.3">
      <c r="A1254" s="172" t="s">
        <v>1183</v>
      </c>
      <c r="B1254" s="172" t="s">
        <v>1203</v>
      </c>
      <c r="C1254" s="172">
        <v>140461</v>
      </c>
      <c r="D1254" s="175">
        <v>44174</v>
      </c>
      <c r="E1254" s="176">
        <v>13.47</v>
      </c>
      <c r="F1254" s="176">
        <v>0.44740000000000002</v>
      </c>
      <c r="G1254" s="176">
        <v>0.44740000000000002</v>
      </c>
      <c r="H1254" s="176">
        <v>0.82340000000000002</v>
      </c>
      <c r="I1254" s="176">
        <v>5.1521999999999997</v>
      </c>
      <c r="J1254" s="176">
        <v>10.409800000000001</v>
      </c>
      <c r="K1254" s="176">
        <v>20.807200000000002</v>
      </c>
      <c r="L1254" s="176">
        <v>38.153799999999997</v>
      </c>
      <c r="M1254" s="176">
        <v>26.005600000000001</v>
      </c>
      <c r="N1254" s="176">
        <v>24.6068</v>
      </c>
      <c r="O1254" s="176">
        <v>3.3498000000000001</v>
      </c>
      <c r="P1254" s="176"/>
      <c r="Q1254" s="176">
        <v>7.9926000000000004</v>
      </c>
      <c r="R1254" s="176">
        <v>11.6286</v>
      </c>
      <c r="S1254" s="118" t="s">
        <v>1910</v>
      </c>
    </row>
    <row r="1255" spans="1:19" x14ac:dyDescent="0.3">
      <c r="A1255" s="172" t="s">
        <v>1183</v>
      </c>
      <c r="B1255" s="172" t="s">
        <v>1204</v>
      </c>
      <c r="C1255" s="172">
        <v>105503</v>
      </c>
      <c r="D1255" s="175">
        <v>44174</v>
      </c>
      <c r="E1255" s="176">
        <v>60.57</v>
      </c>
      <c r="F1255" s="176">
        <v>6.6100000000000006E-2</v>
      </c>
      <c r="G1255" s="176">
        <v>0.43109999999999998</v>
      </c>
      <c r="H1255" s="176">
        <v>0.81559999999999999</v>
      </c>
      <c r="I1255" s="176">
        <v>4.5571999999999999</v>
      </c>
      <c r="J1255" s="176">
        <v>9.2531999999999996</v>
      </c>
      <c r="K1255" s="176">
        <v>18.5091</v>
      </c>
      <c r="L1255" s="176">
        <v>32.162300000000002</v>
      </c>
      <c r="M1255" s="176">
        <v>21.018999999999998</v>
      </c>
      <c r="N1255" s="176">
        <v>23.084700000000002</v>
      </c>
      <c r="O1255" s="176">
        <v>7.0972999999999997</v>
      </c>
      <c r="P1255" s="176">
        <v>12.7698</v>
      </c>
      <c r="Q1255" s="176">
        <v>14.1037</v>
      </c>
      <c r="R1255" s="176">
        <v>14.9338</v>
      </c>
      <c r="S1255" s="118" t="s">
        <v>1910</v>
      </c>
    </row>
    <row r="1256" spans="1:19" x14ac:dyDescent="0.3">
      <c r="A1256" s="172" t="s">
        <v>1183</v>
      </c>
      <c r="B1256" s="172" t="s">
        <v>1205</v>
      </c>
      <c r="C1256" s="172">
        <v>120403</v>
      </c>
      <c r="D1256" s="175">
        <v>44174</v>
      </c>
      <c r="E1256" s="176">
        <v>68.42</v>
      </c>
      <c r="F1256" s="176">
        <v>7.3099999999999998E-2</v>
      </c>
      <c r="G1256" s="176">
        <v>0.44040000000000001</v>
      </c>
      <c r="H1256" s="176">
        <v>0.84009999999999996</v>
      </c>
      <c r="I1256" s="176">
        <v>4.6337000000000002</v>
      </c>
      <c r="J1256" s="176">
        <v>9.4019999999999992</v>
      </c>
      <c r="K1256" s="176">
        <v>18.970600000000001</v>
      </c>
      <c r="L1256" s="176">
        <v>33.1387</v>
      </c>
      <c r="M1256" s="176">
        <v>22.287800000000001</v>
      </c>
      <c r="N1256" s="176">
        <v>24.785699999999999</v>
      </c>
      <c r="O1256" s="176">
        <v>8.7865000000000002</v>
      </c>
      <c r="P1256" s="176">
        <v>14.632300000000001</v>
      </c>
      <c r="Q1256" s="176">
        <v>18.6008</v>
      </c>
      <c r="R1256" s="176">
        <v>16.6252</v>
      </c>
      <c r="S1256" s="118" t="s">
        <v>1892</v>
      </c>
    </row>
    <row r="1257" spans="1:19" x14ac:dyDescent="0.3">
      <c r="A1257" s="172" t="s">
        <v>1183</v>
      </c>
      <c r="B1257" s="172" t="s">
        <v>1206</v>
      </c>
      <c r="C1257" s="172">
        <v>104908</v>
      </c>
      <c r="D1257" s="175">
        <v>44174</v>
      </c>
      <c r="E1257" s="176">
        <v>48.548000000000002</v>
      </c>
      <c r="F1257" s="176">
        <v>0.31409999999999999</v>
      </c>
      <c r="G1257" s="176">
        <v>0.66979999999999995</v>
      </c>
      <c r="H1257" s="176">
        <v>1.6819</v>
      </c>
      <c r="I1257" s="176">
        <v>6.1482999999999999</v>
      </c>
      <c r="J1257" s="176">
        <v>12.047599999999999</v>
      </c>
      <c r="K1257" s="176">
        <v>23.4282</v>
      </c>
      <c r="L1257" s="176">
        <v>40.8904</v>
      </c>
      <c r="M1257" s="176">
        <v>24.998100000000001</v>
      </c>
      <c r="N1257" s="176">
        <v>22.074999999999999</v>
      </c>
      <c r="O1257" s="176">
        <v>6.2214999999999998</v>
      </c>
      <c r="P1257" s="176">
        <v>13.657999999999999</v>
      </c>
      <c r="Q1257" s="176">
        <v>12.217499999999999</v>
      </c>
      <c r="R1257" s="176">
        <v>16.5214</v>
      </c>
      <c r="S1257" s="118" t="s">
        <v>1892</v>
      </c>
    </row>
    <row r="1258" spans="1:19" x14ac:dyDescent="0.3">
      <c r="A1258" s="172" t="s">
        <v>1183</v>
      </c>
      <c r="B1258" s="172" t="s">
        <v>1207</v>
      </c>
      <c r="C1258" s="172">
        <v>119775</v>
      </c>
      <c r="D1258" s="175">
        <v>44174</v>
      </c>
      <c r="E1258" s="176">
        <v>53.253</v>
      </c>
      <c r="F1258" s="176">
        <v>0.31840000000000002</v>
      </c>
      <c r="G1258" s="176">
        <v>0.68630000000000002</v>
      </c>
      <c r="H1258" s="176">
        <v>1.7055</v>
      </c>
      <c r="I1258" s="176">
        <v>6.2000999999999999</v>
      </c>
      <c r="J1258" s="176">
        <v>12.158799999999999</v>
      </c>
      <c r="K1258" s="176">
        <v>23.803899999999999</v>
      </c>
      <c r="L1258" s="176">
        <v>41.769799999999996</v>
      </c>
      <c r="M1258" s="176">
        <v>26.227799999999998</v>
      </c>
      <c r="N1258" s="176">
        <v>23.657299999999999</v>
      </c>
      <c r="O1258" s="176">
        <v>7.5289000000000001</v>
      </c>
      <c r="P1258" s="176">
        <v>15.1534</v>
      </c>
      <c r="Q1258" s="176">
        <v>18.410299999999999</v>
      </c>
      <c r="R1258" s="176">
        <v>18.016100000000002</v>
      </c>
      <c r="S1258" s="118" t="s">
        <v>1892</v>
      </c>
    </row>
    <row r="1259" spans="1:19" x14ac:dyDescent="0.3">
      <c r="A1259" s="172" t="s">
        <v>1183</v>
      </c>
      <c r="B1259" s="172" t="s">
        <v>1208</v>
      </c>
      <c r="C1259" s="172">
        <v>119807</v>
      </c>
      <c r="D1259" s="175">
        <v>44174</v>
      </c>
      <c r="E1259" s="176">
        <v>165.86</v>
      </c>
      <c r="F1259" s="176">
        <v>0.38129999999999997</v>
      </c>
      <c r="G1259" s="176">
        <v>1.2576000000000001</v>
      </c>
      <c r="H1259" s="176">
        <v>1.0848</v>
      </c>
      <c r="I1259" s="176">
        <v>4.8087999999999997</v>
      </c>
      <c r="J1259" s="176">
        <v>9.2693999999999992</v>
      </c>
      <c r="K1259" s="176">
        <v>17.9407</v>
      </c>
      <c r="L1259" s="176">
        <v>35.208300000000001</v>
      </c>
      <c r="M1259" s="176">
        <v>22.922999999999998</v>
      </c>
      <c r="N1259" s="176">
        <v>20.354099999999999</v>
      </c>
      <c r="O1259" s="176">
        <v>3.0272999999999999</v>
      </c>
      <c r="P1259" s="176">
        <v>13.242900000000001</v>
      </c>
      <c r="Q1259" s="176">
        <v>18.5716</v>
      </c>
      <c r="R1259" s="176">
        <v>10.8238</v>
      </c>
      <c r="S1259" s="118" t="s">
        <v>1892</v>
      </c>
    </row>
    <row r="1260" spans="1:19" x14ac:dyDescent="0.3">
      <c r="A1260" s="172" t="s">
        <v>1183</v>
      </c>
      <c r="B1260" s="172" t="s">
        <v>1209</v>
      </c>
      <c r="C1260" s="172">
        <v>112496</v>
      </c>
      <c r="D1260" s="175">
        <v>44174</v>
      </c>
      <c r="E1260" s="176">
        <v>154.35</v>
      </c>
      <c r="F1260" s="176">
        <v>0.38369999999999999</v>
      </c>
      <c r="G1260" s="176">
        <v>1.2463</v>
      </c>
      <c r="H1260" s="176">
        <v>1.0672999999999999</v>
      </c>
      <c r="I1260" s="176">
        <v>4.7648000000000001</v>
      </c>
      <c r="J1260" s="176">
        <v>9.1738999999999997</v>
      </c>
      <c r="K1260" s="176">
        <v>17.626899999999999</v>
      </c>
      <c r="L1260" s="176">
        <v>34.4512</v>
      </c>
      <c r="M1260" s="176">
        <v>21.8521</v>
      </c>
      <c r="N1260" s="176">
        <v>18.922899999999998</v>
      </c>
      <c r="O1260" s="176">
        <v>1.9165000000000001</v>
      </c>
      <c r="P1260" s="176">
        <v>12.132899999999999</v>
      </c>
      <c r="Q1260" s="176">
        <v>18.225999999999999</v>
      </c>
      <c r="R1260" s="176">
        <v>9.5269999999999992</v>
      </c>
      <c r="S1260" s="118" t="s">
        <v>1892</v>
      </c>
    </row>
    <row r="1261" spans="1:19" x14ac:dyDescent="0.3">
      <c r="A1261" s="172" t="s">
        <v>1183</v>
      </c>
      <c r="B1261" s="172" t="s">
        <v>1210</v>
      </c>
      <c r="C1261" s="172">
        <v>142110</v>
      </c>
      <c r="D1261" s="175">
        <v>44174</v>
      </c>
      <c r="E1261" s="176">
        <v>11.8857</v>
      </c>
      <c r="F1261" s="176">
        <v>0.41820000000000002</v>
      </c>
      <c r="G1261" s="176">
        <v>1.3169999999999999</v>
      </c>
      <c r="H1261" s="176">
        <v>2.1802000000000001</v>
      </c>
      <c r="I1261" s="176">
        <v>5.7850999999999999</v>
      </c>
      <c r="J1261" s="176">
        <v>10.0314</v>
      </c>
      <c r="K1261" s="176">
        <v>16.735900000000001</v>
      </c>
      <c r="L1261" s="176">
        <v>29.633400000000002</v>
      </c>
      <c r="M1261" s="176">
        <v>19.604500000000002</v>
      </c>
      <c r="N1261" s="176">
        <v>19.0809</v>
      </c>
      <c r="O1261" s="176"/>
      <c r="P1261" s="176"/>
      <c r="Q1261" s="176">
        <v>6.2257999999999996</v>
      </c>
      <c r="R1261" s="176">
        <v>13.523400000000001</v>
      </c>
      <c r="S1261" s="118" t="s">
        <v>1892</v>
      </c>
    </row>
    <row r="1262" spans="1:19" x14ac:dyDescent="0.3">
      <c r="A1262" s="172" t="s">
        <v>1183</v>
      </c>
      <c r="B1262" s="172" t="s">
        <v>1211</v>
      </c>
      <c r="C1262" s="172">
        <v>142109</v>
      </c>
      <c r="D1262" s="175">
        <v>44174</v>
      </c>
      <c r="E1262" s="176">
        <v>11.2943</v>
      </c>
      <c r="F1262" s="176">
        <v>0.4143</v>
      </c>
      <c r="G1262" s="176">
        <v>1.2950999999999999</v>
      </c>
      <c r="H1262" s="176">
        <v>2.1488999999999998</v>
      </c>
      <c r="I1262" s="176">
        <v>5.7222</v>
      </c>
      <c r="J1262" s="176">
        <v>9.8892000000000007</v>
      </c>
      <c r="K1262" s="176">
        <v>16.271899999999999</v>
      </c>
      <c r="L1262" s="176">
        <v>28.564900000000002</v>
      </c>
      <c r="M1262" s="176">
        <v>18.168399999999998</v>
      </c>
      <c r="N1262" s="176">
        <v>17.1815</v>
      </c>
      <c r="O1262" s="176"/>
      <c r="P1262" s="176"/>
      <c r="Q1262" s="176">
        <v>4.3471000000000002</v>
      </c>
      <c r="R1262" s="176">
        <v>11.7187</v>
      </c>
      <c r="S1262" s="118" t="s">
        <v>1892</v>
      </c>
    </row>
    <row r="1263" spans="1:19" x14ac:dyDescent="0.3">
      <c r="A1263" s="172" t="s">
        <v>1183</v>
      </c>
      <c r="B1263" s="172" t="s">
        <v>1212</v>
      </c>
      <c r="C1263" s="172">
        <v>147445</v>
      </c>
      <c r="D1263" s="175">
        <v>44174</v>
      </c>
      <c r="E1263" s="176">
        <v>14.04</v>
      </c>
      <c r="F1263" s="176">
        <v>0.45789999999999997</v>
      </c>
      <c r="G1263" s="176">
        <v>0.99270000000000003</v>
      </c>
      <c r="H1263" s="176">
        <v>2.6616</v>
      </c>
      <c r="I1263" s="176">
        <v>6.8737000000000004</v>
      </c>
      <c r="J1263" s="176">
        <v>11.093500000000001</v>
      </c>
      <c r="K1263" s="176">
        <v>24.977699999999999</v>
      </c>
      <c r="L1263" s="176">
        <v>45.101300000000002</v>
      </c>
      <c r="M1263" s="176">
        <v>33.345999999999997</v>
      </c>
      <c r="N1263" s="176">
        <v>27.116299999999999</v>
      </c>
      <c r="O1263" s="176"/>
      <c r="P1263" s="176"/>
      <c r="Q1263" s="176">
        <v>28.1721</v>
      </c>
      <c r="R1263" s="176"/>
      <c r="S1263" s="118" t="s">
        <v>1892</v>
      </c>
    </row>
    <row r="1264" spans="1:19" x14ac:dyDescent="0.3">
      <c r="A1264" s="172" t="s">
        <v>1183</v>
      </c>
      <c r="B1264" s="172" t="s">
        <v>1213</v>
      </c>
      <c r="C1264" s="172">
        <v>147479</v>
      </c>
      <c r="D1264" s="175">
        <v>44174</v>
      </c>
      <c r="E1264" s="176">
        <v>13.726000000000001</v>
      </c>
      <c r="F1264" s="176">
        <v>0.45369999999999999</v>
      </c>
      <c r="G1264" s="176">
        <v>0.97099999999999997</v>
      </c>
      <c r="H1264" s="176">
        <v>2.6320000000000001</v>
      </c>
      <c r="I1264" s="176">
        <v>6.8087999999999997</v>
      </c>
      <c r="J1264" s="176">
        <v>10.952999999999999</v>
      </c>
      <c r="K1264" s="176">
        <v>24.510200000000001</v>
      </c>
      <c r="L1264" s="176">
        <v>43.969000000000001</v>
      </c>
      <c r="M1264" s="176">
        <v>31.689499999999999</v>
      </c>
      <c r="N1264" s="176">
        <v>25.077500000000001</v>
      </c>
      <c r="O1264" s="176"/>
      <c r="P1264" s="176"/>
      <c r="Q1264" s="176">
        <v>26.068999999999999</v>
      </c>
      <c r="R1264" s="176"/>
      <c r="S1264" s="118" t="s">
        <v>1909</v>
      </c>
    </row>
    <row r="1265" spans="1:19" x14ac:dyDescent="0.3">
      <c r="A1265" s="172" t="s">
        <v>1183</v>
      </c>
      <c r="B1265" s="172" t="s">
        <v>1214</v>
      </c>
      <c r="C1265" s="172">
        <v>127042</v>
      </c>
      <c r="D1265" s="175">
        <v>44174</v>
      </c>
      <c r="E1265" s="176">
        <v>30.742799999999999</v>
      </c>
      <c r="F1265" s="176">
        <v>-1.5599999999999999E-2</v>
      </c>
      <c r="G1265" s="176">
        <v>-0.29970000000000002</v>
      </c>
      <c r="H1265" s="176">
        <v>-0.17730000000000001</v>
      </c>
      <c r="I1265" s="176">
        <v>3.125</v>
      </c>
      <c r="J1265" s="176">
        <v>7.2492999999999999</v>
      </c>
      <c r="K1265" s="176">
        <v>18.034500000000001</v>
      </c>
      <c r="L1265" s="176">
        <v>36.227200000000003</v>
      </c>
      <c r="M1265" s="176">
        <v>9.3582999999999998</v>
      </c>
      <c r="N1265" s="176">
        <v>8.6902000000000008</v>
      </c>
      <c r="O1265" s="176">
        <v>2.9851000000000001</v>
      </c>
      <c r="P1265" s="176">
        <v>9.3617000000000008</v>
      </c>
      <c r="Q1265" s="176">
        <v>17.973600000000001</v>
      </c>
      <c r="R1265" s="176">
        <v>11.6602</v>
      </c>
      <c r="S1265" s="118" t="s">
        <v>1909</v>
      </c>
    </row>
    <row r="1266" spans="1:19" x14ac:dyDescent="0.3">
      <c r="A1266" s="172" t="s">
        <v>1183</v>
      </c>
      <c r="B1266" s="172" t="s">
        <v>1215</v>
      </c>
      <c r="C1266" s="172">
        <v>127039</v>
      </c>
      <c r="D1266" s="175">
        <v>44174</v>
      </c>
      <c r="E1266" s="176">
        <v>28.264399999999998</v>
      </c>
      <c r="F1266" s="176">
        <v>-1.95E-2</v>
      </c>
      <c r="G1266" s="176">
        <v>-0.31850000000000001</v>
      </c>
      <c r="H1266" s="176">
        <v>-0.2034</v>
      </c>
      <c r="I1266" s="176">
        <v>3.0709</v>
      </c>
      <c r="J1266" s="176">
        <v>7.1279000000000003</v>
      </c>
      <c r="K1266" s="176">
        <v>17.635999999999999</v>
      </c>
      <c r="L1266" s="176">
        <v>35.348399999999998</v>
      </c>
      <c r="M1266" s="176">
        <v>8.3379999999999992</v>
      </c>
      <c r="N1266" s="176">
        <v>7.3773</v>
      </c>
      <c r="O1266" s="176">
        <v>1.7321</v>
      </c>
      <c r="P1266" s="176">
        <v>8.0015000000000001</v>
      </c>
      <c r="Q1266" s="176">
        <v>16.523199999999999</v>
      </c>
      <c r="R1266" s="176">
        <v>10.3637</v>
      </c>
      <c r="S1266" s="118" t="s">
        <v>1892</v>
      </c>
    </row>
    <row r="1267" spans="1:19" x14ac:dyDescent="0.3">
      <c r="A1267" s="172" t="s">
        <v>1183</v>
      </c>
      <c r="B1267" s="172" t="s">
        <v>1216</v>
      </c>
      <c r="C1267" s="172">
        <v>100377</v>
      </c>
      <c r="D1267" s="175">
        <v>44174</v>
      </c>
      <c r="E1267" s="176">
        <v>1363.7062000000001</v>
      </c>
      <c r="F1267" s="176">
        <v>0.48359999999999997</v>
      </c>
      <c r="G1267" s="176">
        <v>1.3402000000000001</v>
      </c>
      <c r="H1267" s="176">
        <v>2.2341000000000002</v>
      </c>
      <c r="I1267" s="176">
        <v>6.5308999999999999</v>
      </c>
      <c r="J1267" s="176">
        <v>11.78</v>
      </c>
      <c r="K1267" s="176">
        <v>20.506699999999999</v>
      </c>
      <c r="L1267" s="176">
        <v>40.942</v>
      </c>
      <c r="M1267" s="176">
        <v>23.340499999999999</v>
      </c>
      <c r="N1267" s="176">
        <v>22.320799999999998</v>
      </c>
      <c r="O1267" s="176">
        <v>5.6668000000000003</v>
      </c>
      <c r="P1267" s="176">
        <v>12.1402</v>
      </c>
      <c r="Q1267" s="176">
        <v>21.548100000000002</v>
      </c>
      <c r="R1267" s="176">
        <v>14.8444</v>
      </c>
      <c r="S1267" s="118" t="s">
        <v>1892</v>
      </c>
    </row>
    <row r="1268" spans="1:19" x14ac:dyDescent="0.3">
      <c r="A1268" s="172" t="s">
        <v>1183</v>
      </c>
      <c r="B1268" s="172" t="s">
        <v>1217</v>
      </c>
      <c r="C1268" s="172">
        <v>118668</v>
      </c>
      <c r="D1268" s="175">
        <v>44174</v>
      </c>
      <c r="E1268" s="176">
        <v>1440.6835000000001</v>
      </c>
      <c r="F1268" s="176">
        <v>0.4859</v>
      </c>
      <c r="G1268" s="176">
        <v>1.3516999999999999</v>
      </c>
      <c r="H1268" s="176">
        <v>2.2496</v>
      </c>
      <c r="I1268" s="176">
        <v>6.5610999999999997</v>
      </c>
      <c r="J1268" s="176">
        <v>11.8482</v>
      </c>
      <c r="K1268" s="176">
        <v>20.729099999999999</v>
      </c>
      <c r="L1268" s="176">
        <v>41.438000000000002</v>
      </c>
      <c r="M1268" s="176">
        <v>23.979199999999999</v>
      </c>
      <c r="N1268" s="176">
        <v>23.1661</v>
      </c>
      <c r="O1268" s="176">
        <v>6.3796999999999997</v>
      </c>
      <c r="P1268" s="176">
        <v>12.950100000000001</v>
      </c>
      <c r="Q1268" s="176">
        <v>14.098800000000001</v>
      </c>
      <c r="R1268" s="176">
        <v>15.5891</v>
      </c>
      <c r="S1268" s="118" t="s">
        <v>1892</v>
      </c>
    </row>
    <row r="1269" spans="1:19" x14ac:dyDescent="0.3">
      <c r="A1269" s="172" t="s">
        <v>1183</v>
      </c>
      <c r="B1269" s="172" t="s">
        <v>1218</v>
      </c>
      <c r="C1269" s="172">
        <v>125307</v>
      </c>
      <c r="D1269" s="175">
        <v>44174</v>
      </c>
      <c r="E1269" s="176">
        <v>28.33</v>
      </c>
      <c r="F1269" s="176">
        <v>-0.35170000000000001</v>
      </c>
      <c r="G1269" s="176">
        <v>1.1424000000000001</v>
      </c>
      <c r="H1269" s="176">
        <v>2.0533000000000001</v>
      </c>
      <c r="I1269" s="176">
        <v>6.1445999999999996</v>
      </c>
      <c r="J1269" s="176">
        <v>10.7073</v>
      </c>
      <c r="K1269" s="176">
        <v>24.145499999999998</v>
      </c>
      <c r="L1269" s="176">
        <v>51.2547</v>
      </c>
      <c r="M1269" s="176">
        <v>46.257100000000001</v>
      </c>
      <c r="N1269" s="176">
        <v>51.173999999999999</v>
      </c>
      <c r="O1269" s="176">
        <v>11.0586</v>
      </c>
      <c r="P1269" s="176">
        <v>13.440099999999999</v>
      </c>
      <c r="Q1269" s="176">
        <v>15.979100000000001</v>
      </c>
      <c r="R1269" s="176">
        <v>25.721499999999999</v>
      </c>
      <c r="S1269" s="118" t="s">
        <v>1892</v>
      </c>
    </row>
    <row r="1270" spans="1:19" x14ac:dyDescent="0.3">
      <c r="A1270" s="172" t="s">
        <v>1183</v>
      </c>
      <c r="B1270" s="172" t="s">
        <v>1219</v>
      </c>
      <c r="C1270" s="172">
        <v>125305</v>
      </c>
      <c r="D1270" s="175">
        <v>44174</v>
      </c>
      <c r="E1270" s="176">
        <v>26.2</v>
      </c>
      <c r="F1270" s="176">
        <v>-0.38019999999999998</v>
      </c>
      <c r="G1270" s="176">
        <v>1.0802</v>
      </c>
      <c r="H1270" s="176">
        <v>1.9852000000000001</v>
      </c>
      <c r="I1270" s="176">
        <v>6.0298999999999996</v>
      </c>
      <c r="J1270" s="176">
        <v>10.501899999999999</v>
      </c>
      <c r="K1270" s="176">
        <v>23.584900000000001</v>
      </c>
      <c r="L1270" s="176">
        <v>49.885599999999997</v>
      </c>
      <c r="M1270" s="176">
        <v>44.1937</v>
      </c>
      <c r="N1270" s="176">
        <v>48.441899999999997</v>
      </c>
      <c r="O1270" s="176">
        <v>9.2010000000000005</v>
      </c>
      <c r="P1270" s="176">
        <v>11.8759</v>
      </c>
      <c r="Q1270" s="176">
        <v>14.6958</v>
      </c>
      <c r="R1270" s="176">
        <v>23.672599999999999</v>
      </c>
      <c r="S1270" s="118" t="s">
        <v>1909</v>
      </c>
    </row>
    <row r="1271" spans="1:19" x14ac:dyDescent="0.3">
      <c r="A1271" s="172" t="s">
        <v>1183</v>
      </c>
      <c r="B1271" s="172" t="s">
        <v>1220</v>
      </c>
      <c r="C1271" s="172">
        <v>147778</v>
      </c>
      <c r="D1271" s="175">
        <v>44174</v>
      </c>
      <c r="E1271" s="176">
        <v>12.1</v>
      </c>
      <c r="F1271" s="176">
        <v>0.1656</v>
      </c>
      <c r="G1271" s="176">
        <v>0.58189999999999997</v>
      </c>
      <c r="H1271" s="176">
        <v>1.7662</v>
      </c>
      <c r="I1271" s="176">
        <v>5.4006999999999996</v>
      </c>
      <c r="J1271" s="176">
        <v>9.1073000000000004</v>
      </c>
      <c r="K1271" s="176">
        <v>20.0397</v>
      </c>
      <c r="L1271" s="176">
        <v>35.802500000000002</v>
      </c>
      <c r="M1271" s="176">
        <v>27.1008</v>
      </c>
      <c r="N1271" s="176"/>
      <c r="O1271" s="176"/>
      <c r="P1271" s="176"/>
      <c r="Q1271" s="176">
        <v>21</v>
      </c>
      <c r="R1271" s="176"/>
      <c r="S1271" s="118" t="s">
        <v>1909</v>
      </c>
    </row>
    <row r="1272" spans="1:19" x14ac:dyDescent="0.3">
      <c r="A1272" s="172" t="s">
        <v>1183</v>
      </c>
      <c r="B1272" s="172" t="s">
        <v>1221</v>
      </c>
      <c r="C1272" s="172">
        <v>147779</v>
      </c>
      <c r="D1272" s="175">
        <v>44174</v>
      </c>
      <c r="E1272" s="176">
        <v>11.87</v>
      </c>
      <c r="F1272" s="176">
        <v>8.43E-2</v>
      </c>
      <c r="G1272" s="176">
        <v>0.50800000000000001</v>
      </c>
      <c r="H1272" s="176">
        <v>1.7138</v>
      </c>
      <c r="I1272" s="176">
        <v>5.2305000000000001</v>
      </c>
      <c r="J1272" s="176">
        <v>8.8991000000000007</v>
      </c>
      <c r="K1272" s="176">
        <v>19.416499999999999</v>
      </c>
      <c r="L1272" s="176">
        <v>34.428100000000001</v>
      </c>
      <c r="M1272" s="176">
        <v>25.210999999999999</v>
      </c>
      <c r="N1272" s="176"/>
      <c r="O1272" s="176"/>
      <c r="P1272" s="176"/>
      <c r="Q1272" s="176">
        <v>18.7</v>
      </c>
      <c r="R1272" s="176"/>
      <c r="S1272" s="118" t="s">
        <v>1892</v>
      </c>
    </row>
    <row r="1273" spans="1:19" x14ac:dyDescent="0.3">
      <c r="A1273" s="172" t="s">
        <v>1183</v>
      </c>
      <c r="B1273" s="172" t="s">
        <v>1222</v>
      </c>
      <c r="C1273" s="172">
        <v>101065</v>
      </c>
      <c r="D1273" s="175">
        <v>44174</v>
      </c>
      <c r="E1273" s="176">
        <v>74.770799999999994</v>
      </c>
      <c r="F1273" s="176">
        <v>0.46960000000000002</v>
      </c>
      <c r="G1273" s="176">
        <v>1.4491000000000001</v>
      </c>
      <c r="H1273" s="176">
        <v>3.2059000000000002</v>
      </c>
      <c r="I1273" s="176">
        <v>9.1443999999999992</v>
      </c>
      <c r="J1273" s="176">
        <v>12.792299999999999</v>
      </c>
      <c r="K1273" s="176">
        <v>24.222799999999999</v>
      </c>
      <c r="L1273" s="176">
        <v>41.063099999999999</v>
      </c>
      <c r="M1273" s="176">
        <v>43.002699999999997</v>
      </c>
      <c r="N1273" s="176">
        <v>35.9392</v>
      </c>
      <c r="O1273" s="176">
        <v>10.0657</v>
      </c>
      <c r="P1273" s="176">
        <v>11.3431</v>
      </c>
      <c r="Q1273" s="176">
        <v>10.6965</v>
      </c>
      <c r="R1273" s="176">
        <v>17.0884</v>
      </c>
      <c r="S1273" s="118" t="s">
        <v>1892</v>
      </c>
    </row>
    <row r="1274" spans="1:19" x14ac:dyDescent="0.3">
      <c r="A1274" s="172" t="s">
        <v>1183</v>
      </c>
      <c r="B1274" s="172" t="s">
        <v>1223</v>
      </c>
      <c r="C1274" s="172">
        <v>120841</v>
      </c>
      <c r="D1274" s="175">
        <v>44174</v>
      </c>
      <c r="E1274" s="176">
        <v>77.572900000000004</v>
      </c>
      <c r="F1274" s="176">
        <v>0.37430000000000002</v>
      </c>
      <c r="G1274" s="176">
        <v>1.3140000000000001</v>
      </c>
      <c r="H1274" s="176">
        <v>3.0802999999999998</v>
      </c>
      <c r="I1274" s="176">
        <v>9.0353999999999992</v>
      </c>
      <c r="J1274" s="176">
        <v>12.774100000000001</v>
      </c>
      <c r="K1274" s="176">
        <v>24.529900000000001</v>
      </c>
      <c r="L1274" s="176">
        <v>42.053100000000001</v>
      </c>
      <c r="M1274" s="176">
        <v>44.646000000000001</v>
      </c>
      <c r="N1274" s="176">
        <v>38.101300000000002</v>
      </c>
      <c r="O1274" s="176">
        <v>11.2302</v>
      </c>
      <c r="P1274" s="176">
        <v>12.0448</v>
      </c>
      <c r="Q1274" s="176">
        <v>12.449199999999999</v>
      </c>
      <c r="R1274" s="176">
        <v>18.648599999999998</v>
      </c>
      <c r="S1274" s="118" t="s">
        <v>1892</v>
      </c>
    </row>
    <row r="1275" spans="1:19" x14ac:dyDescent="0.3">
      <c r="A1275" s="172" t="s">
        <v>1183</v>
      </c>
      <c r="B1275" s="172" t="s">
        <v>1224</v>
      </c>
      <c r="C1275" s="172">
        <v>119716</v>
      </c>
      <c r="D1275" s="175">
        <v>44174</v>
      </c>
      <c r="E1275" s="176">
        <v>96.6721</v>
      </c>
      <c r="F1275" s="176">
        <v>8.2900000000000001E-2</v>
      </c>
      <c r="G1275" s="176">
        <v>1.4601</v>
      </c>
      <c r="H1275" s="176">
        <v>2.4060000000000001</v>
      </c>
      <c r="I1275" s="176">
        <v>8.2588000000000008</v>
      </c>
      <c r="J1275" s="176">
        <v>15.0609</v>
      </c>
      <c r="K1275" s="176">
        <v>25.4848</v>
      </c>
      <c r="L1275" s="176">
        <v>45.154000000000003</v>
      </c>
      <c r="M1275" s="176">
        <v>30.1629</v>
      </c>
      <c r="N1275" s="176">
        <v>28.691600000000001</v>
      </c>
      <c r="O1275" s="176">
        <v>3.5445000000000002</v>
      </c>
      <c r="P1275" s="176">
        <v>9.8663000000000007</v>
      </c>
      <c r="Q1275" s="176">
        <v>16.973700000000001</v>
      </c>
      <c r="R1275" s="176">
        <v>15.442500000000001</v>
      </c>
      <c r="S1275" s="118" t="s">
        <v>1892</v>
      </c>
    </row>
    <row r="1276" spans="1:19" x14ac:dyDescent="0.3">
      <c r="A1276" s="172" t="s">
        <v>1183</v>
      </c>
      <c r="B1276" s="172" t="s">
        <v>1225</v>
      </c>
      <c r="C1276" s="172">
        <v>102941</v>
      </c>
      <c r="D1276" s="175">
        <v>44174</v>
      </c>
      <c r="E1276" s="176">
        <v>89.8292</v>
      </c>
      <c r="F1276" s="176">
        <v>8.0699999999999994E-2</v>
      </c>
      <c r="G1276" s="176">
        <v>1.4486000000000001</v>
      </c>
      <c r="H1276" s="176">
        <v>2.3898000000000001</v>
      </c>
      <c r="I1276" s="176">
        <v>8.2242999999999995</v>
      </c>
      <c r="J1276" s="176">
        <v>14.9831</v>
      </c>
      <c r="K1276" s="176">
        <v>25.236799999999999</v>
      </c>
      <c r="L1276" s="176">
        <v>44.558</v>
      </c>
      <c r="M1276" s="176">
        <v>29.311699999999998</v>
      </c>
      <c r="N1276" s="176">
        <v>27.5456</v>
      </c>
      <c r="O1276" s="176">
        <v>2.5716000000000001</v>
      </c>
      <c r="P1276" s="176">
        <v>8.7329000000000008</v>
      </c>
      <c r="Q1276" s="176">
        <v>14.997999999999999</v>
      </c>
      <c r="R1276" s="176">
        <v>14.4611</v>
      </c>
      <c r="S1276" s="118" t="s">
        <v>1911</v>
      </c>
    </row>
    <row r="1277" spans="1:19" x14ac:dyDescent="0.3">
      <c r="A1277" s="172" t="s">
        <v>1183</v>
      </c>
      <c r="B1277" s="172" t="s">
        <v>1226</v>
      </c>
      <c r="C1277" s="172">
        <v>101539</v>
      </c>
      <c r="D1277" s="175">
        <v>44174</v>
      </c>
      <c r="E1277" s="176">
        <v>499.17619999999999</v>
      </c>
      <c r="F1277" s="176">
        <v>0.37640000000000001</v>
      </c>
      <c r="G1277" s="176">
        <v>1.3144</v>
      </c>
      <c r="H1277" s="176">
        <v>1.5275000000000001</v>
      </c>
      <c r="I1277" s="176">
        <v>5.8040000000000003</v>
      </c>
      <c r="J1277" s="176">
        <v>10.2706</v>
      </c>
      <c r="K1277" s="176">
        <v>18.325700000000001</v>
      </c>
      <c r="L1277" s="176">
        <v>33.36</v>
      </c>
      <c r="M1277" s="176">
        <v>13.608700000000001</v>
      </c>
      <c r="N1277" s="176">
        <v>10.8042</v>
      </c>
      <c r="O1277" s="176">
        <v>-1.5072000000000001</v>
      </c>
      <c r="P1277" s="176">
        <v>8.4846000000000004</v>
      </c>
      <c r="Q1277" s="176">
        <v>23.671299999999999</v>
      </c>
      <c r="R1277" s="176">
        <v>6.6327999999999996</v>
      </c>
      <c r="S1277" s="118" t="s">
        <v>1911</v>
      </c>
    </row>
    <row r="1278" spans="1:19" x14ac:dyDescent="0.3">
      <c r="A1278" s="172" t="s">
        <v>1183</v>
      </c>
      <c r="B1278" s="172" t="s">
        <v>1227</v>
      </c>
      <c r="C1278" s="172">
        <v>119581</v>
      </c>
      <c r="D1278" s="175">
        <v>44174</v>
      </c>
      <c r="E1278" s="176">
        <v>524.125</v>
      </c>
      <c r="F1278" s="176">
        <v>0.37859999999999999</v>
      </c>
      <c r="G1278" s="176">
        <v>1.3247</v>
      </c>
      <c r="H1278" s="176">
        <v>1.5419</v>
      </c>
      <c r="I1278" s="176">
        <v>5.8356000000000003</v>
      </c>
      <c r="J1278" s="176">
        <v>10.3414</v>
      </c>
      <c r="K1278" s="176">
        <v>18.558499999999999</v>
      </c>
      <c r="L1278" s="176">
        <v>33.891800000000003</v>
      </c>
      <c r="M1278" s="176">
        <v>14.299200000000001</v>
      </c>
      <c r="N1278" s="176">
        <v>11.6882</v>
      </c>
      <c r="O1278" s="176">
        <v>-0.73519999999999996</v>
      </c>
      <c r="P1278" s="176">
        <v>9.1987000000000005</v>
      </c>
      <c r="Q1278" s="176">
        <v>14.917299999999999</v>
      </c>
      <c r="R1278" s="176">
        <v>7.4935</v>
      </c>
      <c r="S1278" s="118"/>
    </row>
    <row r="1279" spans="1:19" x14ac:dyDescent="0.3">
      <c r="A1279" s="172" t="s">
        <v>1183</v>
      </c>
      <c r="B1279" s="172" t="s">
        <v>1228</v>
      </c>
      <c r="C1279" s="172">
        <v>102328</v>
      </c>
      <c r="D1279" s="175">
        <v>44174</v>
      </c>
      <c r="E1279" s="176">
        <v>170.2987</v>
      </c>
      <c r="F1279" s="176">
        <v>0.23630000000000001</v>
      </c>
      <c r="G1279" s="176">
        <v>0.44069999999999998</v>
      </c>
      <c r="H1279" s="176">
        <v>1.3337000000000001</v>
      </c>
      <c r="I1279" s="176">
        <v>4.9516999999999998</v>
      </c>
      <c r="J1279" s="176">
        <v>9.5145</v>
      </c>
      <c r="K1279" s="176">
        <v>20.511399999999998</v>
      </c>
      <c r="L1279" s="176">
        <v>35.394399999999997</v>
      </c>
      <c r="M1279" s="176">
        <v>23.374600000000001</v>
      </c>
      <c r="N1279" s="176">
        <v>22.433700000000002</v>
      </c>
      <c r="O1279" s="176">
        <v>5.3379000000000003</v>
      </c>
      <c r="P1279" s="176">
        <v>11.457100000000001</v>
      </c>
      <c r="Q1279" s="176">
        <v>11.309100000000001</v>
      </c>
      <c r="R1279" s="176">
        <v>16.160699999999999</v>
      </c>
      <c r="S1279" s="118"/>
    </row>
    <row r="1280" spans="1:19" x14ac:dyDescent="0.3">
      <c r="A1280" s="172" t="s">
        <v>1183</v>
      </c>
      <c r="B1280" s="172" t="s">
        <v>1229</v>
      </c>
      <c r="C1280" s="172">
        <v>119178</v>
      </c>
      <c r="D1280" s="175">
        <v>44174</v>
      </c>
      <c r="E1280" s="176">
        <v>183.07550000000001</v>
      </c>
      <c r="F1280" s="176">
        <v>0.23949999999999999</v>
      </c>
      <c r="G1280" s="176">
        <v>0.45679999999999998</v>
      </c>
      <c r="H1280" s="176">
        <v>1.3565</v>
      </c>
      <c r="I1280" s="176">
        <v>5.0000999999999998</v>
      </c>
      <c r="J1280" s="176">
        <v>9.6228999999999996</v>
      </c>
      <c r="K1280" s="176">
        <v>20.874099999999999</v>
      </c>
      <c r="L1280" s="176">
        <v>36.259</v>
      </c>
      <c r="M1280" s="176">
        <v>24.601099999999999</v>
      </c>
      <c r="N1280" s="176">
        <v>24.033799999999999</v>
      </c>
      <c r="O1280" s="176">
        <v>6.5829000000000004</v>
      </c>
      <c r="P1280" s="176">
        <v>12.5626</v>
      </c>
      <c r="Q1280" s="176">
        <v>17.961600000000001</v>
      </c>
      <c r="R1280" s="176">
        <v>17.706199999999999</v>
      </c>
      <c r="S1280" s="118" t="s">
        <v>1892</v>
      </c>
    </row>
    <row r="1281" spans="1:19" x14ac:dyDescent="0.3">
      <c r="A1281" s="172" t="s">
        <v>1183</v>
      </c>
      <c r="B1281" s="172" t="s">
        <v>1230</v>
      </c>
      <c r="C1281" s="172">
        <v>118872</v>
      </c>
      <c r="D1281" s="175">
        <v>44174</v>
      </c>
      <c r="E1281" s="176">
        <v>55.43</v>
      </c>
      <c r="F1281" s="176">
        <v>0.25319999999999998</v>
      </c>
      <c r="G1281" s="176">
        <v>0.36209999999999998</v>
      </c>
      <c r="H1281" s="176">
        <v>1.3715999999999999</v>
      </c>
      <c r="I1281" s="176">
        <v>5.1403999999999996</v>
      </c>
      <c r="J1281" s="176">
        <v>8.3463999999999992</v>
      </c>
      <c r="K1281" s="176">
        <v>15.5755</v>
      </c>
      <c r="L1281" s="176">
        <v>31.164200000000001</v>
      </c>
      <c r="M1281" s="176">
        <v>24.199000000000002</v>
      </c>
      <c r="N1281" s="176">
        <v>25.549299999999999</v>
      </c>
      <c r="O1281" s="176">
        <v>6.742</v>
      </c>
      <c r="P1281" s="176">
        <v>13.321899999999999</v>
      </c>
      <c r="Q1281" s="176">
        <v>15.4488</v>
      </c>
      <c r="R1281" s="176">
        <v>14.490399999999999</v>
      </c>
      <c r="S1281" s="118" t="s">
        <v>1892</v>
      </c>
    </row>
    <row r="1282" spans="1:19" x14ac:dyDescent="0.3">
      <c r="A1282" s="172" t="s">
        <v>1183</v>
      </c>
      <c r="B1282" s="172" t="s">
        <v>1231</v>
      </c>
      <c r="C1282" s="172">
        <v>100477</v>
      </c>
      <c r="D1282" s="175">
        <v>44174</v>
      </c>
      <c r="E1282" s="176">
        <v>53.41</v>
      </c>
      <c r="F1282" s="176">
        <v>0.24399999999999999</v>
      </c>
      <c r="G1282" s="176">
        <v>0.37590000000000001</v>
      </c>
      <c r="H1282" s="176">
        <v>1.3856999999999999</v>
      </c>
      <c r="I1282" s="176">
        <v>5.1378000000000004</v>
      </c>
      <c r="J1282" s="176">
        <v>8.3367000000000004</v>
      </c>
      <c r="K1282" s="176">
        <v>15.4811</v>
      </c>
      <c r="L1282" s="176">
        <v>30.939</v>
      </c>
      <c r="M1282" s="176">
        <v>23.834900000000001</v>
      </c>
      <c r="N1282" s="176">
        <v>25.052700000000002</v>
      </c>
      <c r="O1282" s="176">
        <v>6.2686000000000002</v>
      </c>
      <c r="P1282" s="176">
        <v>12.7903</v>
      </c>
      <c r="Q1282" s="176">
        <v>6.5830000000000002</v>
      </c>
      <c r="R1282" s="176">
        <v>13.990399999999999</v>
      </c>
      <c r="S1282" s="118" t="s">
        <v>1892</v>
      </c>
    </row>
    <row r="1283" spans="1:19" x14ac:dyDescent="0.3">
      <c r="A1283" s="172" t="s">
        <v>1183</v>
      </c>
      <c r="B1283" s="172" t="s">
        <v>1232</v>
      </c>
      <c r="C1283" s="172">
        <v>148073</v>
      </c>
      <c r="D1283" s="175">
        <v>44174</v>
      </c>
      <c r="E1283" s="176">
        <v>18.12</v>
      </c>
      <c r="F1283" s="176">
        <v>0.2767</v>
      </c>
      <c r="G1283" s="176">
        <v>0.77859999999999996</v>
      </c>
      <c r="H1283" s="176">
        <v>1.9123000000000001</v>
      </c>
      <c r="I1283" s="176">
        <v>5.9029999999999996</v>
      </c>
      <c r="J1283" s="176">
        <v>9.9514999999999993</v>
      </c>
      <c r="K1283" s="176">
        <v>20.3187</v>
      </c>
      <c r="L1283" s="176">
        <v>43.4679</v>
      </c>
      <c r="M1283" s="176"/>
      <c r="N1283" s="176"/>
      <c r="O1283" s="176"/>
      <c r="P1283" s="176"/>
      <c r="Q1283" s="176">
        <v>81.2</v>
      </c>
      <c r="R1283" s="176"/>
      <c r="S1283" s="118" t="s">
        <v>1892</v>
      </c>
    </row>
    <row r="1284" spans="1:19" x14ac:dyDescent="0.3">
      <c r="A1284" s="172" t="s">
        <v>1183</v>
      </c>
      <c r="B1284" s="172" t="s">
        <v>1233</v>
      </c>
      <c r="C1284" s="172">
        <v>148071</v>
      </c>
      <c r="D1284" s="175">
        <v>44174</v>
      </c>
      <c r="E1284" s="176">
        <v>17.98</v>
      </c>
      <c r="F1284" s="176">
        <v>0.27889999999999998</v>
      </c>
      <c r="G1284" s="176">
        <v>0.72829999999999995</v>
      </c>
      <c r="H1284" s="176">
        <v>1.8696999999999999</v>
      </c>
      <c r="I1284" s="176">
        <v>5.827</v>
      </c>
      <c r="J1284" s="176">
        <v>9.8351000000000006</v>
      </c>
      <c r="K1284" s="176">
        <v>20.026700000000002</v>
      </c>
      <c r="L1284" s="176">
        <v>42.698399999999999</v>
      </c>
      <c r="M1284" s="176"/>
      <c r="N1284" s="176"/>
      <c r="O1284" s="176"/>
      <c r="P1284" s="176"/>
      <c r="Q1284" s="176">
        <v>79.8</v>
      </c>
      <c r="R1284" s="176"/>
      <c r="S1284" s="118" t="s">
        <v>1892</v>
      </c>
    </row>
    <row r="1285" spans="1:19" x14ac:dyDescent="0.3">
      <c r="A1285" s="172" t="s">
        <v>1183</v>
      </c>
      <c r="B1285" s="172" t="s">
        <v>1234</v>
      </c>
      <c r="C1285" s="172">
        <v>120727</v>
      </c>
      <c r="D1285" s="175">
        <v>44174</v>
      </c>
      <c r="E1285" s="176">
        <v>92.599159903822397</v>
      </c>
      <c r="F1285" s="176">
        <v>0.25729999999999997</v>
      </c>
      <c r="G1285" s="176">
        <v>0.32490000000000002</v>
      </c>
      <c r="H1285" s="176">
        <v>0.8125</v>
      </c>
      <c r="I1285" s="176">
        <v>4.9732000000000003</v>
      </c>
      <c r="J1285" s="176">
        <v>9.7271999999999998</v>
      </c>
      <c r="K1285" s="176">
        <v>22.220400000000001</v>
      </c>
      <c r="L1285" s="176">
        <v>42.484200000000001</v>
      </c>
      <c r="M1285" s="176">
        <v>31.7836</v>
      </c>
      <c r="N1285" s="176">
        <v>31.150400000000001</v>
      </c>
      <c r="O1285" s="176">
        <v>5.0072999999999999</v>
      </c>
      <c r="P1285" s="176">
        <v>11.467000000000001</v>
      </c>
      <c r="Q1285" s="176">
        <v>18.054200000000002</v>
      </c>
      <c r="R1285" s="176">
        <v>16.299099999999999</v>
      </c>
      <c r="S1285" s="118" t="s">
        <v>1892</v>
      </c>
    </row>
    <row r="1286" spans="1:19" x14ac:dyDescent="0.3">
      <c r="A1286" s="172" t="s">
        <v>1183</v>
      </c>
      <c r="B1286" s="172" t="s">
        <v>1235</v>
      </c>
      <c r="C1286" s="172">
        <v>102393</v>
      </c>
      <c r="D1286" s="175">
        <v>44174</v>
      </c>
      <c r="E1286" s="176">
        <v>139.66167065054401</v>
      </c>
      <c r="F1286" s="176">
        <v>0.2545</v>
      </c>
      <c r="G1286" s="176">
        <v>0.31369999999999998</v>
      </c>
      <c r="H1286" s="176">
        <v>0.79610000000000003</v>
      </c>
      <c r="I1286" s="176">
        <v>4.9390000000000001</v>
      </c>
      <c r="J1286" s="176">
        <v>9.6488999999999994</v>
      </c>
      <c r="K1286" s="176">
        <v>21.951899999999998</v>
      </c>
      <c r="L1286" s="176">
        <v>41.843499999999999</v>
      </c>
      <c r="M1286" s="176">
        <v>30.8735</v>
      </c>
      <c r="N1286" s="176">
        <v>29.979500000000002</v>
      </c>
      <c r="O1286" s="176">
        <v>4.0911</v>
      </c>
      <c r="P1286" s="176">
        <v>10.4754</v>
      </c>
      <c r="Q1286" s="176">
        <v>17.119599999999998</v>
      </c>
      <c r="R1286" s="176">
        <v>15.3087</v>
      </c>
      <c r="S1286" s="118" t="s">
        <v>1892</v>
      </c>
    </row>
    <row r="1287" spans="1:19" x14ac:dyDescent="0.3">
      <c r="A1287" s="177" t="s">
        <v>27</v>
      </c>
      <c r="B1287" s="172"/>
      <c r="C1287" s="172"/>
      <c r="D1287" s="172"/>
      <c r="E1287" s="172"/>
      <c r="F1287" s="178">
        <v>0.29400961538461545</v>
      </c>
      <c r="G1287" s="178">
        <v>0.76377307692307683</v>
      </c>
      <c r="H1287" s="178">
        <v>1.5455076923076918</v>
      </c>
      <c r="I1287" s="178">
        <v>5.7662134615384621</v>
      </c>
      <c r="J1287" s="178">
        <v>10.468834615384615</v>
      </c>
      <c r="K1287" s="178">
        <v>20.77521346153846</v>
      </c>
      <c r="L1287" s="178">
        <v>38.620492307692324</v>
      </c>
      <c r="M1287" s="178">
        <v>26.302226000000001</v>
      </c>
      <c r="N1287" s="178">
        <v>24.07822916666667</v>
      </c>
      <c r="O1287" s="178">
        <v>5.1751227272727256</v>
      </c>
      <c r="P1287" s="178">
        <v>11.771773809523811</v>
      </c>
      <c r="Q1287" s="178">
        <v>17.869142307692307</v>
      </c>
      <c r="R1287" s="178">
        <v>14.470721739130431</v>
      </c>
      <c r="S1287" s="118" t="s">
        <v>1892</v>
      </c>
    </row>
    <row r="1288" spans="1:19" x14ac:dyDescent="0.3">
      <c r="A1288" s="177" t="s">
        <v>408</v>
      </c>
      <c r="B1288" s="172"/>
      <c r="C1288" s="172"/>
      <c r="D1288" s="172"/>
      <c r="E1288" s="172"/>
      <c r="F1288" s="178">
        <v>0.32520000000000004</v>
      </c>
      <c r="G1288" s="178">
        <v>0.75575000000000003</v>
      </c>
      <c r="H1288" s="178">
        <v>1.6118999999999999</v>
      </c>
      <c r="I1288" s="178">
        <v>5.8004499999999997</v>
      </c>
      <c r="J1288" s="178">
        <v>10.3507</v>
      </c>
      <c r="K1288" s="178">
        <v>20.51455</v>
      </c>
      <c r="L1288" s="178">
        <v>38.720350000000003</v>
      </c>
      <c r="M1288" s="178">
        <v>25.618299999999998</v>
      </c>
      <c r="N1288" s="178">
        <v>23.628050000000002</v>
      </c>
      <c r="O1288" s="178">
        <v>4.8775999999999993</v>
      </c>
      <c r="P1288" s="178">
        <v>11.960550000000001</v>
      </c>
      <c r="Q1288" s="178">
        <v>16.954000000000001</v>
      </c>
      <c r="R1288" s="178">
        <v>14.889099999999999</v>
      </c>
      <c r="S1288" s="118" t="s">
        <v>1910</v>
      </c>
    </row>
    <row r="1289" spans="1:19" x14ac:dyDescent="0.3">
      <c r="A1289" s="121"/>
      <c r="B1289" s="121"/>
      <c r="C1289" s="121"/>
      <c r="D1289" s="122"/>
      <c r="E1289" s="123"/>
      <c r="F1289" s="123"/>
      <c r="G1289" s="123"/>
      <c r="H1289" s="123"/>
      <c r="I1289" s="123"/>
      <c r="J1289" s="123"/>
      <c r="K1289" s="123"/>
      <c r="L1289" s="123"/>
      <c r="M1289" s="123"/>
      <c r="N1289" s="123"/>
      <c r="O1289" s="123"/>
      <c r="P1289" s="123"/>
      <c r="Q1289" s="123"/>
      <c r="R1289" s="123"/>
      <c r="S1289" s="118" t="s">
        <v>1910</v>
      </c>
    </row>
    <row r="1290" spans="1:19" x14ac:dyDescent="0.3">
      <c r="A1290" s="174" t="s">
        <v>1236</v>
      </c>
      <c r="B1290" s="174"/>
      <c r="C1290" s="174"/>
      <c r="D1290" s="174"/>
      <c r="E1290" s="174"/>
      <c r="F1290" s="174"/>
      <c r="G1290" s="174"/>
      <c r="H1290" s="174"/>
      <c r="I1290" s="174"/>
      <c r="J1290" s="174"/>
      <c r="K1290" s="174"/>
      <c r="L1290" s="174"/>
      <c r="M1290" s="174"/>
      <c r="N1290" s="174"/>
      <c r="O1290" s="174"/>
      <c r="P1290" s="174"/>
      <c r="Q1290" s="174"/>
      <c r="R1290" s="174"/>
      <c r="S1290" s="118"/>
    </row>
    <row r="1291" spans="1:19" x14ac:dyDescent="0.3">
      <c r="A1291" s="172" t="s">
        <v>1237</v>
      </c>
      <c r="B1291" s="172" t="s">
        <v>1238</v>
      </c>
      <c r="C1291" s="172">
        <v>101976</v>
      </c>
      <c r="D1291" s="175">
        <v>44174</v>
      </c>
      <c r="E1291" s="176">
        <v>281.72609999999997</v>
      </c>
      <c r="F1291" s="176">
        <v>2.9411999999999998</v>
      </c>
      <c r="G1291" s="176">
        <v>3.0354999999999999</v>
      </c>
      <c r="H1291" s="176">
        <v>3.3485</v>
      </c>
      <c r="I1291" s="176">
        <v>2.8961000000000001</v>
      </c>
      <c r="J1291" s="176">
        <v>3.8239999999999998</v>
      </c>
      <c r="K1291" s="176">
        <v>4.4008000000000003</v>
      </c>
      <c r="L1291" s="176">
        <v>5.3486000000000002</v>
      </c>
      <c r="M1291" s="176">
        <v>6.6352000000000002</v>
      </c>
      <c r="N1291" s="176">
        <v>6.7369000000000003</v>
      </c>
      <c r="O1291" s="176">
        <v>7.5856000000000003</v>
      </c>
      <c r="P1291" s="176">
        <v>7.4565000000000001</v>
      </c>
      <c r="Q1291" s="176">
        <v>7.0664999999999996</v>
      </c>
      <c r="R1291" s="176">
        <v>7.4960000000000004</v>
      </c>
      <c r="S1291" s="118"/>
    </row>
    <row r="1292" spans="1:19" x14ac:dyDescent="0.3">
      <c r="A1292" s="172" t="s">
        <v>1237</v>
      </c>
      <c r="B1292" s="172" t="s">
        <v>1239</v>
      </c>
      <c r="C1292" s="172">
        <v>119511</v>
      </c>
      <c r="D1292" s="175">
        <v>44174</v>
      </c>
      <c r="E1292" s="176">
        <v>283.81720000000001</v>
      </c>
      <c r="F1292" s="176">
        <v>3.0609999999999999</v>
      </c>
      <c r="G1292" s="176">
        <v>3.165</v>
      </c>
      <c r="H1292" s="176">
        <v>3.4765000000000001</v>
      </c>
      <c r="I1292" s="176">
        <v>3.0257000000000001</v>
      </c>
      <c r="J1292" s="176">
        <v>3.9523999999999999</v>
      </c>
      <c r="K1292" s="176">
        <v>4.5225999999999997</v>
      </c>
      <c r="L1292" s="176">
        <v>5.4762000000000004</v>
      </c>
      <c r="M1292" s="176">
        <v>6.7637</v>
      </c>
      <c r="N1292" s="176">
        <v>6.8663999999999996</v>
      </c>
      <c r="O1292" s="176">
        <v>7.7229999999999999</v>
      </c>
      <c r="P1292" s="176">
        <v>7.5757000000000003</v>
      </c>
      <c r="Q1292" s="176">
        <v>8.1245999999999992</v>
      </c>
      <c r="R1292" s="176">
        <v>7.6310000000000002</v>
      </c>
      <c r="S1292" s="118"/>
    </row>
    <row r="1293" spans="1:19" x14ac:dyDescent="0.3">
      <c r="A1293" s="172" t="s">
        <v>1237</v>
      </c>
      <c r="B1293" s="172" t="s">
        <v>1240</v>
      </c>
      <c r="C1293" s="172">
        <v>147567</v>
      </c>
      <c r="D1293" s="175">
        <v>44174</v>
      </c>
      <c r="E1293" s="176">
        <v>1094.0395000000001</v>
      </c>
      <c r="F1293" s="176">
        <v>4.3743999999999996</v>
      </c>
      <c r="G1293" s="176">
        <v>3.1107</v>
      </c>
      <c r="H1293" s="176">
        <v>3.3794</v>
      </c>
      <c r="I1293" s="176">
        <v>3.0712999999999999</v>
      </c>
      <c r="J1293" s="176">
        <v>3.9472999999999998</v>
      </c>
      <c r="K1293" s="176">
        <v>4.4085000000000001</v>
      </c>
      <c r="L1293" s="176">
        <v>5.1451000000000002</v>
      </c>
      <c r="M1293" s="176">
        <v>6.4081999999999999</v>
      </c>
      <c r="N1293" s="176">
        <v>6.4703999999999997</v>
      </c>
      <c r="O1293" s="176"/>
      <c r="P1293" s="176"/>
      <c r="Q1293" s="176">
        <v>6.9095000000000004</v>
      </c>
      <c r="R1293" s="176"/>
      <c r="S1293" s="120"/>
    </row>
    <row r="1294" spans="1:19" x14ac:dyDescent="0.3">
      <c r="A1294" s="172" t="s">
        <v>1237</v>
      </c>
      <c r="B1294" s="172" t="s">
        <v>1241</v>
      </c>
      <c r="C1294" s="172">
        <v>147568</v>
      </c>
      <c r="D1294" s="175">
        <v>44174</v>
      </c>
      <c r="E1294" s="176">
        <v>1091.9387999999999</v>
      </c>
      <c r="F1294" s="176">
        <v>4.2290000000000001</v>
      </c>
      <c r="G1294" s="176">
        <v>2.9647999999999999</v>
      </c>
      <c r="H1294" s="176">
        <v>3.2334000000000001</v>
      </c>
      <c r="I1294" s="176">
        <v>2.9257</v>
      </c>
      <c r="J1294" s="176">
        <v>3.8014000000000001</v>
      </c>
      <c r="K1294" s="176">
        <v>4.2613000000000003</v>
      </c>
      <c r="L1294" s="176">
        <v>4.9958</v>
      </c>
      <c r="M1294" s="176">
        <v>6.2572999999999999</v>
      </c>
      <c r="N1294" s="176">
        <v>6.3174000000000001</v>
      </c>
      <c r="O1294" s="176"/>
      <c r="P1294" s="176"/>
      <c r="Q1294" s="176">
        <v>6.7568999999999999</v>
      </c>
      <c r="R1294" s="176"/>
      <c r="S1294" s="118"/>
    </row>
    <row r="1295" spans="1:19" x14ac:dyDescent="0.3">
      <c r="A1295" s="172" t="s">
        <v>1237</v>
      </c>
      <c r="B1295" s="172" t="s">
        <v>1242</v>
      </c>
      <c r="C1295" s="172">
        <v>147377</v>
      </c>
      <c r="D1295" s="175">
        <v>44174</v>
      </c>
      <c r="E1295" s="176">
        <v>1081.3040000000001</v>
      </c>
      <c r="F1295" s="176">
        <v>4.7770000000000001</v>
      </c>
      <c r="G1295" s="176">
        <v>3.0548000000000002</v>
      </c>
      <c r="H1295" s="176">
        <v>2.7463000000000002</v>
      </c>
      <c r="I1295" s="176">
        <v>2.6467000000000001</v>
      </c>
      <c r="J1295" s="176">
        <v>2.8704000000000001</v>
      </c>
      <c r="K1295" s="176">
        <v>3.5106999999999999</v>
      </c>
      <c r="L1295" s="176">
        <v>3.3452999999999999</v>
      </c>
      <c r="M1295" s="176">
        <v>4.1344000000000003</v>
      </c>
      <c r="N1295" s="176">
        <v>4.3528000000000002</v>
      </c>
      <c r="O1295" s="176"/>
      <c r="P1295" s="176"/>
      <c r="Q1295" s="176">
        <v>5.4359999999999999</v>
      </c>
      <c r="R1295" s="176"/>
      <c r="S1295" s="118"/>
    </row>
    <row r="1296" spans="1:19" x14ac:dyDescent="0.3">
      <c r="A1296" s="172" t="s">
        <v>1237</v>
      </c>
      <c r="B1296" s="172" t="s">
        <v>1243</v>
      </c>
      <c r="C1296" s="172">
        <v>147382</v>
      </c>
      <c r="D1296" s="175">
        <v>44174</v>
      </c>
      <c r="E1296" s="176">
        <v>1076.4156</v>
      </c>
      <c r="F1296" s="176">
        <v>4.4696999999999996</v>
      </c>
      <c r="G1296" s="176">
        <v>2.7456</v>
      </c>
      <c r="H1296" s="176">
        <v>2.4367999999999999</v>
      </c>
      <c r="I1296" s="176">
        <v>2.3048999999999999</v>
      </c>
      <c r="J1296" s="176">
        <v>2.4967999999999999</v>
      </c>
      <c r="K1296" s="176">
        <v>3.1255999999999999</v>
      </c>
      <c r="L1296" s="176">
        <v>2.9839000000000002</v>
      </c>
      <c r="M1296" s="176">
        <v>3.7965</v>
      </c>
      <c r="N1296" s="176">
        <v>4.0233999999999996</v>
      </c>
      <c r="O1296" s="176"/>
      <c r="P1296" s="176"/>
      <c r="Q1296" s="176">
        <v>5.1128999999999998</v>
      </c>
      <c r="R1296" s="176"/>
      <c r="S1296" s="118"/>
    </row>
    <row r="1297" spans="1:19" x14ac:dyDescent="0.3">
      <c r="A1297" s="172" t="s">
        <v>1237</v>
      </c>
      <c r="B1297" s="172" t="s">
        <v>1244</v>
      </c>
      <c r="C1297" s="172">
        <v>119106</v>
      </c>
      <c r="D1297" s="175">
        <v>44174</v>
      </c>
      <c r="E1297" s="176">
        <v>41.633800000000001</v>
      </c>
      <c r="F1297" s="176">
        <v>2.4548999999999999</v>
      </c>
      <c r="G1297" s="176">
        <v>2.4906999999999999</v>
      </c>
      <c r="H1297" s="176">
        <v>2.8445</v>
      </c>
      <c r="I1297" s="176">
        <v>2.5512000000000001</v>
      </c>
      <c r="J1297" s="176">
        <v>3.4169999999999998</v>
      </c>
      <c r="K1297" s="176">
        <v>3.7035</v>
      </c>
      <c r="L1297" s="176">
        <v>4.7386999999999997</v>
      </c>
      <c r="M1297" s="176">
        <v>6.1210000000000004</v>
      </c>
      <c r="N1297" s="176">
        <v>5.9722</v>
      </c>
      <c r="O1297" s="176">
        <v>7.2153999999999998</v>
      </c>
      <c r="P1297" s="176">
        <v>6.9421999999999997</v>
      </c>
      <c r="Q1297" s="176">
        <v>7.6547999999999998</v>
      </c>
      <c r="R1297" s="176">
        <v>7.1576000000000004</v>
      </c>
      <c r="S1297" s="118"/>
    </row>
    <row r="1298" spans="1:19" x14ac:dyDescent="0.3">
      <c r="A1298" s="172" t="s">
        <v>1237</v>
      </c>
      <c r="B1298" s="172" t="s">
        <v>1245</v>
      </c>
      <c r="C1298" s="172">
        <v>100087</v>
      </c>
      <c r="D1298" s="175">
        <v>44174</v>
      </c>
      <c r="E1298" s="176">
        <v>40.8386</v>
      </c>
      <c r="F1298" s="176">
        <v>2.2345000000000002</v>
      </c>
      <c r="G1298" s="176">
        <v>2.2709000000000001</v>
      </c>
      <c r="H1298" s="176">
        <v>2.6187999999999998</v>
      </c>
      <c r="I1298" s="176">
        <v>2.3195000000000001</v>
      </c>
      <c r="J1298" s="176">
        <v>3.1871</v>
      </c>
      <c r="K1298" s="176">
        <v>3.4862000000000002</v>
      </c>
      <c r="L1298" s="176">
        <v>4.5324</v>
      </c>
      <c r="M1298" s="176">
        <v>5.9145000000000003</v>
      </c>
      <c r="N1298" s="176">
        <v>5.7495000000000003</v>
      </c>
      <c r="O1298" s="176">
        <v>6.9619999999999997</v>
      </c>
      <c r="P1298" s="176">
        <v>6.6837999999999997</v>
      </c>
      <c r="Q1298" s="176">
        <v>6.8593999999999999</v>
      </c>
      <c r="R1298" s="176">
        <v>6.9103000000000003</v>
      </c>
      <c r="S1298" s="118"/>
    </row>
    <row r="1299" spans="1:19" x14ac:dyDescent="0.3">
      <c r="A1299" s="172" t="s">
        <v>1237</v>
      </c>
      <c r="B1299" s="172" t="s">
        <v>1923</v>
      </c>
      <c r="C1299" s="172">
        <v>140237</v>
      </c>
      <c r="D1299" s="175">
        <v>44174</v>
      </c>
      <c r="E1299" s="176">
        <v>24.096499999999999</v>
      </c>
      <c r="F1299" s="176">
        <v>3.1812</v>
      </c>
      <c r="G1299" s="176">
        <v>2.6972</v>
      </c>
      <c r="H1299" s="176">
        <v>3.0312000000000001</v>
      </c>
      <c r="I1299" s="176">
        <v>3.0547</v>
      </c>
      <c r="J1299" s="176">
        <v>3.6615000000000002</v>
      </c>
      <c r="K1299" s="176">
        <v>3.8517999999999999</v>
      </c>
      <c r="L1299" s="176">
        <v>4.0952000000000002</v>
      </c>
      <c r="M1299" s="176">
        <v>5.9652000000000003</v>
      </c>
      <c r="N1299" s="176">
        <v>7.9451999999999998</v>
      </c>
      <c r="O1299" s="176">
        <v>8.6789000000000005</v>
      </c>
      <c r="P1299" s="176">
        <v>8.2055000000000007</v>
      </c>
      <c r="Q1299" s="176">
        <v>8.4039000000000001</v>
      </c>
      <c r="R1299" s="176">
        <v>10.769299999999999</v>
      </c>
      <c r="S1299" s="118"/>
    </row>
    <row r="1300" spans="1:19" x14ac:dyDescent="0.3">
      <c r="A1300" s="172" t="s">
        <v>1237</v>
      </c>
      <c r="B1300" s="172" t="s">
        <v>1924</v>
      </c>
      <c r="C1300" s="172">
        <v>140230</v>
      </c>
      <c r="D1300" s="175">
        <v>44174</v>
      </c>
      <c r="E1300" s="176">
        <v>19.331600000000002</v>
      </c>
      <c r="F1300" s="176">
        <v>2.4546999999999999</v>
      </c>
      <c r="G1300" s="176">
        <v>1.9263999999999999</v>
      </c>
      <c r="H1300" s="176">
        <v>2.2397</v>
      </c>
      <c r="I1300" s="176">
        <v>2.2677</v>
      </c>
      <c r="J1300" s="176">
        <v>2.8957000000000002</v>
      </c>
      <c r="K1300" s="176">
        <v>3.0880999999999998</v>
      </c>
      <c r="L1300" s="176">
        <v>3.3283999999999998</v>
      </c>
      <c r="M1300" s="176">
        <v>5.1835000000000004</v>
      </c>
      <c r="N1300" s="176">
        <v>7.1401000000000003</v>
      </c>
      <c r="O1300" s="176">
        <v>7.9795999999999996</v>
      </c>
      <c r="P1300" s="176">
        <v>7.7742000000000004</v>
      </c>
      <c r="Q1300" s="176">
        <v>5.43</v>
      </c>
      <c r="R1300" s="176">
        <v>9.8894000000000002</v>
      </c>
      <c r="S1300" s="118"/>
    </row>
    <row r="1301" spans="1:19" x14ac:dyDescent="0.3">
      <c r="A1301" s="172" t="s">
        <v>1237</v>
      </c>
      <c r="B1301" s="172" t="s">
        <v>1925</v>
      </c>
      <c r="C1301" s="172">
        <v>140229</v>
      </c>
      <c r="D1301" s="175">
        <v>44174</v>
      </c>
      <c r="E1301" s="176">
        <v>22.587399999999999</v>
      </c>
      <c r="F1301" s="176">
        <v>2.2625000000000002</v>
      </c>
      <c r="G1301" s="176">
        <v>1.9073</v>
      </c>
      <c r="H1301" s="176">
        <v>2.2402000000000002</v>
      </c>
      <c r="I1301" s="176">
        <v>2.2643</v>
      </c>
      <c r="J1301" s="176">
        <v>2.8940000000000001</v>
      </c>
      <c r="K1301" s="176">
        <v>3.0868000000000002</v>
      </c>
      <c r="L1301" s="176">
        <v>3.3271000000000002</v>
      </c>
      <c r="M1301" s="176">
        <v>5.1818</v>
      </c>
      <c r="N1301" s="176">
        <v>7.1388999999999996</v>
      </c>
      <c r="O1301" s="176">
        <v>7.9790000000000001</v>
      </c>
      <c r="P1301" s="176">
        <v>7.4177</v>
      </c>
      <c r="Q1301" s="176">
        <v>6.7577999999999996</v>
      </c>
      <c r="R1301" s="176">
        <v>9.8887</v>
      </c>
      <c r="S1301" s="118"/>
    </row>
    <row r="1302" spans="1:19" x14ac:dyDescent="0.3">
      <c r="A1302" s="172" t="s">
        <v>1237</v>
      </c>
      <c r="B1302" s="172" t="s">
        <v>1246</v>
      </c>
      <c r="C1302" s="172">
        <v>101357</v>
      </c>
      <c r="D1302" s="175">
        <v>44174</v>
      </c>
      <c r="E1302" s="176">
        <v>38.529899999999998</v>
      </c>
      <c r="F1302" s="176">
        <v>3.5053999999999998</v>
      </c>
      <c r="G1302" s="176">
        <v>2.7862</v>
      </c>
      <c r="H1302" s="176">
        <v>2.8841000000000001</v>
      </c>
      <c r="I1302" s="176">
        <v>2.6213000000000002</v>
      </c>
      <c r="J1302" s="176">
        <v>3.2515999999999998</v>
      </c>
      <c r="K1302" s="176">
        <v>3.7098</v>
      </c>
      <c r="L1302" s="176">
        <v>4.6444999999999999</v>
      </c>
      <c r="M1302" s="176">
        <v>6.0419999999999998</v>
      </c>
      <c r="N1302" s="176">
        <v>6.0909000000000004</v>
      </c>
      <c r="O1302" s="176">
        <v>7.3105000000000002</v>
      </c>
      <c r="P1302" s="176">
        <v>7.4908999999999999</v>
      </c>
      <c r="Q1302" s="176">
        <v>7.4226999999999999</v>
      </c>
      <c r="R1302" s="176">
        <v>7.3962000000000003</v>
      </c>
      <c r="S1302" s="118"/>
    </row>
    <row r="1303" spans="1:19" x14ac:dyDescent="0.3">
      <c r="A1303" s="172" t="s">
        <v>1237</v>
      </c>
      <c r="B1303" s="172" t="s">
        <v>1247</v>
      </c>
      <c r="C1303" s="172">
        <v>118506</v>
      </c>
      <c r="D1303" s="175">
        <v>44174</v>
      </c>
      <c r="E1303" s="176">
        <v>39.521599999999999</v>
      </c>
      <c r="F1303" s="176">
        <v>3.6945999999999999</v>
      </c>
      <c r="G1303" s="176">
        <v>2.9380999999999999</v>
      </c>
      <c r="H1303" s="176">
        <v>3.0495000000000001</v>
      </c>
      <c r="I1303" s="176">
        <v>2.7736000000000001</v>
      </c>
      <c r="J1303" s="176">
        <v>3.4051</v>
      </c>
      <c r="K1303" s="176">
        <v>3.863</v>
      </c>
      <c r="L1303" s="176">
        <v>4.8002000000000002</v>
      </c>
      <c r="M1303" s="176">
        <v>6.2031000000000001</v>
      </c>
      <c r="N1303" s="176">
        <v>6.2542999999999997</v>
      </c>
      <c r="O1303" s="176">
        <v>7.4935</v>
      </c>
      <c r="P1303" s="176">
        <v>7.7210999999999999</v>
      </c>
      <c r="Q1303" s="176">
        <v>8.3101000000000003</v>
      </c>
      <c r="R1303" s="176">
        <v>7.5575000000000001</v>
      </c>
      <c r="S1303" s="118"/>
    </row>
    <row r="1304" spans="1:19" x14ac:dyDescent="0.3">
      <c r="A1304" s="172" t="s">
        <v>1237</v>
      </c>
      <c r="B1304" s="172" t="s">
        <v>1248</v>
      </c>
      <c r="C1304" s="172">
        <v>101993</v>
      </c>
      <c r="D1304" s="175">
        <v>44174</v>
      </c>
      <c r="E1304" s="176">
        <v>4369.3068999999996</v>
      </c>
      <c r="F1304" s="176">
        <v>0.55889999999999995</v>
      </c>
      <c r="G1304" s="176">
        <v>2.3612000000000002</v>
      </c>
      <c r="H1304" s="176">
        <v>2.8414999999999999</v>
      </c>
      <c r="I1304" s="176">
        <v>2.6835</v>
      </c>
      <c r="J1304" s="176">
        <v>3.5661</v>
      </c>
      <c r="K1304" s="176">
        <v>4.0293000000000001</v>
      </c>
      <c r="L1304" s="176">
        <v>5.2428999999999997</v>
      </c>
      <c r="M1304" s="176">
        <v>6.7591000000000001</v>
      </c>
      <c r="N1304" s="176">
        <v>6.6125999999999996</v>
      </c>
      <c r="O1304" s="176">
        <v>7.3895</v>
      </c>
      <c r="P1304" s="176">
        <v>7.2328000000000001</v>
      </c>
      <c r="Q1304" s="176">
        <v>7.2354000000000003</v>
      </c>
      <c r="R1304" s="176">
        <v>7.4398</v>
      </c>
      <c r="S1304" s="118"/>
    </row>
    <row r="1305" spans="1:19" x14ac:dyDescent="0.3">
      <c r="A1305" s="172" t="s">
        <v>1237</v>
      </c>
      <c r="B1305" s="172" t="s">
        <v>1249</v>
      </c>
      <c r="C1305" s="172">
        <v>119092</v>
      </c>
      <c r="D1305" s="175">
        <v>44174</v>
      </c>
      <c r="E1305" s="176">
        <v>4422.0820000000003</v>
      </c>
      <c r="F1305" s="176">
        <v>0.69910000000000005</v>
      </c>
      <c r="G1305" s="176">
        <v>2.5015000000000001</v>
      </c>
      <c r="H1305" s="176">
        <v>2.9817999999999998</v>
      </c>
      <c r="I1305" s="176">
        <v>2.8241999999999998</v>
      </c>
      <c r="J1305" s="176">
        <v>3.7067999999999999</v>
      </c>
      <c r="K1305" s="176">
        <v>4.1684000000000001</v>
      </c>
      <c r="L1305" s="176">
        <v>5.3882000000000003</v>
      </c>
      <c r="M1305" s="176">
        <v>6.9280999999999997</v>
      </c>
      <c r="N1305" s="176">
        <v>6.7946</v>
      </c>
      <c r="O1305" s="176">
        <v>7.5940000000000003</v>
      </c>
      <c r="P1305" s="176">
        <v>7.4410999999999996</v>
      </c>
      <c r="Q1305" s="176">
        <v>8.0000999999999998</v>
      </c>
      <c r="R1305" s="176">
        <v>7.6388999999999996</v>
      </c>
      <c r="S1305" s="118"/>
    </row>
    <row r="1306" spans="1:19" x14ac:dyDescent="0.3">
      <c r="A1306" s="172" t="s">
        <v>1237</v>
      </c>
      <c r="B1306" s="172" t="s">
        <v>1250</v>
      </c>
      <c r="C1306" s="172">
        <v>103633</v>
      </c>
      <c r="D1306" s="175">
        <v>44174</v>
      </c>
      <c r="E1306" s="176">
        <v>289.83760000000001</v>
      </c>
      <c r="F1306" s="176">
        <v>0.52890000000000004</v>
      </c>
      <c r="G1306" s="176">
        <v>2.3405999999999998</v>
      </c>
      <c r="H1306" s="176">
        <v>2.8134000000000001</v>
      </c>
      <c r="I1306" s="176">
        <v>2.5318999999999998</v>
      </c>
      <c r="J1306" s="176">
        <v>3.4376000000000002</v>
      </c>
      <c r="K1306" s="176">
        <v>4.0875000000000004</v>
      </c>
      <c r="L1306" s="176">
        <v>5.0346000000000002</v>
      </c>
      <c r="M1306" s="176">
        <v>6.3773</v>
      </c>
      <c r="N1306" s="176">
        <v>6.298</v>
      </c>
      <c r="O1306" s="176">
        <v>7.3066000000000004</v>
      </c>
      <c r="P1306" s="176">
        <v>7.2595000000000001</v>
      </c>
      <c r="Q1306" s="176">
        <v>7.4722</v>
      </c>
      <c r="R1306" s="176">
        <v>7.2042999999999999</v>
      </c>
      <c r="S1306" s="118"/>
    </row>
    <row r="1307" spans="1:19" x14ac:dyDescent="0.3">
      <c r="A1307" s="172" t="s">
        <v>1237</v>
      </c>
      <c r="B1307" s="172" t="s">
        <v>1251</v>
      </c>
      <c r="C1307" s="172">
        <v>120211</v>
      </c>
      <c r="D1307" s="175">
        <v>44174</v>
      </c>
      <c r="E1307" s="176">
        <v>291.9126</v>
      </c>
      <c r="F1307" s="176">
        <v>0.66269999999999996</v>
      </c>
      <c r="G1307" s="176">
        <v>2.4615999999999998</v>
      </c>
      <c r="H1307" s="176">
        <v>2.9346999999999999</v>
      </c>
      <c r="I1307" s="176">
        <v>2.6526000000000001</v>
      </c>
      <c r="J1307" s="176">
        <v>3.5581</v>
      </c>
      <c r="K1307" s="176">
        <v>4.2089999999999996</v>
      </c>
      <c r="L1307" s="176">
        <v>5.1577000000000002</v>
      </c>
      <c r="M1307" s="176">
        <v>6.5004999999999997</v>
      </c>
      <c r="N1307" s="176">
        <v>6.4234999999999998</v>
      </c>
      <c r="O1307" s="176">
        <v>7.4347000000000003</v>
      </c>
      <c r="P1307" s="176">
        <v>7.3711000000000002</v>
      </c>
      <c r="Q1307" s="176">
        <v>7.9561000000000002</v>
      </c>
      <c r="R1307" s="176">
        <v>7.3318000000000003</v>
      </c>
      <c r="S1307" s="118"/>
    </row>
    <row r="1308" spans="1:19" x14ac:dyDescent="0.3">
      <c r="A1308" s="172" t="s">
        <v>1237</v>
      </c>
      <c r="B1308" s="172" t="s">
        <v>1252</v>
      </c>
      <c r="C1308" s="172">
        <v>118384</v>
      </c>
      <c r="D1308" s="175">
        <v>44174</v>
      </c>
      <c r="E1308" s="176">
        <v>33.2744</v>
      </c>
      <c r="F1308" s="176">
        <v>0.98729999999999996</v>
      </c>
      <c r="G1308" s="176">
        <v>2.4799000000000002</v>
      </c>
      <c r="H1308" s="176">
        <v>2.7281</v>
      </c>
      <c r="I1308" s="176">
        <v>2.5333000000000001</v>
      </c>
      <c r="J1308" s="176">
        <v>3.2887</v>
      </c>
      <c r="K1308" s="176">
        <v>3.6871999999999998</v>
      </c>
      <c r="L1308" s="176">
        <v>4.4162999999999997</v>
      </c>
      <c r="M1308" s="176">
        <v>5.7523999999999997</v>
      </c>
      <c r="N1308" s="176">
        <v>5.9013</v>
      </c>
      <c r="O1308" s="176">
        <v>6.6604999999999999</v>
      </c>
      <c r="P1308" s="176">
        <v>7.1361999999999997</v>
      </c>
      <c r="Q1308" s="176">
        <v>7.9028999999999998</v>
      </c>
      <c r="R1308" s="176">
        <v>6.7774000000000001</v>
      </c>
      <c r="S1308" s="118"/>
    </row>
    <row r="1309" spans="1:19" x14ac:dyDescent="0.3">
      <c r="A1309" s="172" t="s">
        <v>1237</v>
      </c>
      <c r="B1309" s="172" t="s">
        <v>1253</v>
      </c>
      <c r="C1309" s="172">
        <v>108756</v>
      </c>
      <c r="D1309" s="175">
        <v>44174</v>
      </c>
      <c r="E1309" s="176">
        <v>31.616</v>
      </c>
      <c r="F1309" s="176">
        <v>0.1154</v>
      </c>
      <c r="G1309" s="176">
        <v>1.7090000000000001</v>
      </c>
      <c r="H1309" s="176">
        <v>1.9468000000000001</v>
      </c>
      <c r="I1309" s="176">
        <v>1.7576000000000001</v>
      </c>
      <c r="J1309" s="176">
        <v>2.5143</v>
      </c>
      <c r="K1309" s="176">
        <v>2.9238</v>
      </c>
      <c r="L1309" s="176">
        <v>3.6135000000000002</v>
      </c>
      <c r="M1309" s="176">
        <v>4.9340999999999999</v>
      </c>
      <c r="N1309" s="176">
        <v>5.0834000000000001</v>
      </c>
      <c r="O1309" s="176">
        <v>5.9203000000000001</v>
      </c>
      <c r="P1309" s="176">
        <v>6.4478</v>
      </c>
      <c r="Q1309" s="176">
        <v>6.673</v>
      </c>
      <c r="R1309" s="176">
        <v>5.9931999999999999</v>
      </c>
      <c r="S1309" s="118"/>
    </row>
    <row r="1310" spans="1:19" x14ac:dyDescent="0.3">
      <c r="A1310" s="172" t="s">
        <v>1237</v>
      </c>
      <c r="B1310" s="172" t="s">
        <v>1254</v>
      </c>
      <c r="C1310" s="172">
        <v>144994</v>
      </c>
      <c r="D1310" s="175">
        <v>44174</v>
      </c>
      <c r="E1310" s="176">
        <v>1139.2723000000001</v>
      </c>
      <c r="F1310" s="176">
        <v>2.7073999999999998</v>
      </c>
      <c r="G1310" s="176">
        <v>2.6305999999999998</v>
      </c>
      <c r="H1310" s="176">
        <v>2.6059999999999999</v>
      </c>
      <c r="I1310" s="176">
        <v>2.5499999999999998</v>
      </c>
      <c r="J1310" s="176">
        <v>2.4361999999999999</v>
      </c>
      <c r="K1310" s="176">
        <v>2.6581000000000001</v>
      </c>
      <c r="L1310" s="176">
        <v>2.6271</v>
      </c>
      <c r="M1310" s="176">
        <v>3.0156999999999998</v>
      </c>
      <c r="N1310" s="176">
        <v>3.7498999999999998</v>
      </c>
      <c r="O1310" s="176"/>
      <c r="P1310" s="176"/>
      <c r="Q1310" s="176">
        <v>6.0270999999999999</v>
      </c>
      <c r="R1310" s="176">
        <v>5.8289</v>
      </c>
      <c r="S1310" s="118"/>
    </row>
    <row r="1311" spans="1:19" x14ac:dyDescent="0.3">
      <c r="A1311" s="172" t="s">
        <v>1237</v>
      </c>
      <c r="B1311" s="172" t="s">
        <v>1255</v>
      </c>
      <c r="C1311" s="172">
        <v>144997</v>
      </c>
      <c r="D1311" s="175">
        <v>44174</v>
      </c>
      <c r="E1311" s="176">
        <v>1136.5426</v>
      </c>
      <c r="F1311" s="176">
        <v>2.5726</v>
      </c>
      <c r="G1311" s="176">
        <v>2.4994000000000001</v>
      </c>
      <c r="H1311" s="176">
        <v>2.4744999999999999</v>
      </c>
      <c r="I1311" s="176">
        <v>2.4188999999999998</v>
      </c>
      <c r="J1311" s="176">
        <v>2.3024</v>
      </c>
      <c r="K1311" s="176">
        <v>2.5234999999999999</v>
      </c>
      <c r="L1311" s="176">
        <v>2.4944000000000002</v>
      </c>
      <c r="M1311" s="176">
        <v>2.8818999999999999</v>
      </c>
      <c r="N1311" s="176">
        <v>3.6162000000000001</v>
      </c>
      <c r="O1311" s="176"/>
      <c r="P1311" s="176"/>
      <c r="Q1311" s="176">
        <v>5.9130000000000003</v>
      </c>
      <c r="R1311" s="176">
        <v>5.7167000000000003</v>
      </c>
      <c r="S1311" s="118"/>
    </row>
    <row r="1312" spans="1:19" x14ac:dyDescent="0.3">
      <c r="A1312" s="172" t="s">
        <v>1237</v>
      </c>
      <c r="B1312" s="172" t="s">
        <v>1256</v>
      </c>
      <c r="C1312" s="172">
        <v>112123</v>
      </c>
      <c r="D1312" s="175">
        <v>44174</v>
      </c>
      <c r="E1312" s="176">
        <v>2366.1129999999998</v>
      </c>
      <c r="F1312" s="176">
        <v>0.75129999999999997</v>
      </c>
      <c r="G1312" s="176">
        <v>2.3986000000000001</v>
      </c>
      <c r="H1312" s="176">
        <v>2.5720999999999998</v>
      </c>
      <c r="I1312" s="176">
        <v>2.2566999999999999</v>
      </c>
      <c r="J1312" s="176">
        <v>3.2911999999999999</v>
      </c>
      <c r="K1312" s="176">
        <v>3.5920999999999998</v>
      </c>
      <c r="L1312" s="176">
        <v>4.2976999999999999</v>
      </c>
      <c r="M1312" s="176">
        <v>5.7835999999999999</v>
      </c>
      <c r="N1312" s="176">
        <v>5.843</v>
      </c>
      <c r="O1312" s="176">
        <v>6.8121</v>
      </c>
      <c r="P1312" s="176">
        <v>6.9839000000000002</v>
      </c>
      <c r="Q1312" s="176">
        <v>7.9265999999999996</v>
      </c>
      <c r="R1312" s="176">
        <v>6.4984999999999999</v>
      </c>
      <c r="S1312" s="118"/>
    </row>
    <row r="1313" spans="1:19" x14ac:dyDescent="0.3">
      <c r="A1313" s="172" t="s">
        <v>1237</v>
      </c>
      <c r="B1313" s="172" t="s">
        <v>1257</v>
      </c>
      <c r="C1313" s="172">
        <v>120507</v>
      </c>
      <c r="D1313" s="175">
        <v>44174</v>
      </c>
      <c r="E1313" s="176">
        <v>2415.7883999999999</v>
      </c>
      <c r="F1313" s="176">
        <v>1.1014999999999999</v>
      </c>
      <c r="G1313" s="176">
        <v>2.7486999999999999</v>
      </c>
      <c r="H1313" s="176">
        <v>2.9224000000000001</v>
      </c>
      <c r="I1313" s="176">
        <v>2.6067</v>
      </c>
      <c r="J1313" s="176">
        <v>3.6417999999999999</v>
      </c>
      <c r="K1313" s="176">
        <v>3.9451999999999998</v>
      </c>
      <c r="L1313" s="176">
        <v>4.6553000000000004</v>
      </c>
      <c r="M1313" s="176">
        <v>6.1414</v>
      </c>
      <c r="N1313" s="176">
        <v>6.1894</v>
      </c>
      <c r="O1313" s="176">
        <v>7.1055000000000001</v>
      </c>
      <c r="P1313" s="176">
        <v>7.2683999999999997</v>
      </c>
      <c r="Q1313" s="176">
        <v>8.3955000000000002</v>
      </c>
      <c r="R1313" s="176">
        <v>6.8055000000000003</v>
      </c>
      <c r="S1313" s="118"/>
    </row>
    <row r="1314" spans="1:19" x14ac:dyDescent="0.3">
      <c r="A1314" s="172" t="s">
        <v>1237</v>
      </c>
      <c r="B1314" s="172" t="s">
        <v>1258</v>
      </c>
      <c r="C1314" s="172">
        <v>143598</v>
      </c>
      <c r="D1314" s="175"/>
      <c r="E1314" s="176"/>
      <c r="F1314" s="176"/>
      <c r="G1314" s="176"/>
      <c r="H1314" s="176"/>
      <c r="I1314" s="176"/>
      <c r="J1314" s="176"/>
      <c r="K1314" s="176"/>
      <c r="L1314" s="176"/>
      <c r="M1314" s="176"/>
      <c r="N1314" s="176"/>
      <c r="O1314" s="176"/>
      <c r="P1314" s="176"/>
      <c r="Q1314" s="176"/>
      <c r="R1314" s="176"/>
      <c r="S1314" s="118"/>
    </row>
    <row r="1315" spans="1:19" x14ac:dyDescent="0.3">
      <c r="A1315" s="172" t="s">
        <v>1237</v>
      </c>
      <c r="B1315" s="172" t="s">
        <v>1259</v>
      </c>
      <c r="C1315" s="172">
        <v>143597</v>
      </c>
      <c r="D1315" s="175"/>
      <c r="E1315" s="176"/>
      <c r="F1315" s="176"/>
      <c r="G1315" s="176"/>
      <c r="H1315" s="176"/>
      <c r="I1315" s="176"/>
      <c r="J1315" s="176"/>
      <c r="K1315" s="176"/>
      <c r="L1315" s="176"/>
      <c r="M1315" s="176"/>
      <c r="N1315" s="176"/>
      <c r="O1315" s="176"/>
      <c r="P1315" s="176"/>
      <c r="Q1315" s="176"/>
      <c r="R1315" s="176"/>
      <c r="S1315" s="118"/>
    </row>
    <row r="1316" spans="1:19" x14ac:dyDescent="0.3">
      <c r="A1316" s="172" t="s">
        <v>1237</v>
      </c>
      <c r="B1316" s="172" t="s">
        <v>1260</v>
      </c>
      <c r="C1316" s="172">
        <v>101893</v>
      </c>
      <c r="D1316" s="175">
        <v>44174</v>
      </c>
      <c r="E1316" s="176">
        <v>3429.0099</v>
      </c>
      <c r="F1316" s="176">
        <v>0.64400000000000002</v>
      </c>
      <c r="G1316" s="176">
        <v>2.5089000000000001</v>
      </c>
      <c r="H1316" s="176">
        <v>2.9525000000000001</v>
      </c>
      <c r="I1316" s="176">
        <v>2.6379000000000001</v>
      </c>
      <c r="J1316" s="176">
        <v>3.5036</v>
      </c>
      <c r="K1316" s="176">
        <v>4.2319000000000004</v>
      </c>
      <c r="L1316" s="176">
        <v>4.6933999999999996</v>
      </c>
      <c r="M1316" s="176">
        <v>5.5834999999999999</v>
      </c>
      <c r="N1316" s="176">
        <v>5.7460000000000004</v>
      </c>
      <c r="O1316" s="176">
        <v>7.1731999999999996</v>
      </c>
      <c r="P1316" s="176">
        <v>7.1936</v>
      </c>
      <c r="Q1316" s="176">
        <v>7.3304999999999998</v>
      </c>
      <c r="R1316" s="176">
        <v>7.0008999999999997</v>
      </c>
      <c r="S1316" s="118"/>
    </row>
    <row r="1317" spans="1:19" x14ac:dyDescent="0.3">
      <c r="A1317" s="172" t="s">
        <v>1237</v>
      </c>
      <c r="B1317" s="172" t="s">
        <v>1261</v>
      </c>
      <c r="C1317" s="172">
        <v>119746</v>
      </c>
      <c r="D1317" s="175">
        <v>44174</v>
      </c>
      <c r="E1317" s="176">
        <v>3444.5790000000002</v>
      </c>
      <c r="F1317" s="176">
        <v>0.746</v>
      </c>
      <c r="G1317" s="176">
        <v>2.6112000000000002</v>
      </c>
      <c r="H1317" s="176">
        <v>3.0548999999999999</v>
      </c>
      <c r="I1317" s="176">
        <v>2.7404000000000002</v>
      </c>
      <c r="J1317" s="176">
        <v>3.6076000000000001</v>
      </c>
      <c r="K1317" s="176">
        <v>4.3209999999999997</v>
      </c>
      <c r="L1317" s="176">
        <v>4.7937000000000003</v>
      </c>
      <c r="M1317" s="176">
        <v>5.6837999999999997</v>
      </c>
      <c r="N1317" s="176">
        <v>5.8468</v>
      </c>
      <c r="O1317" s="176">
        <v>7.2478999999999996</v>
      </c>
      <c r="P1317" s="176">
        <v>7.2599</v>
      </c>
      <c r="Q1317" s="176">
        <v>7.9074</v>
      </c>
      <c r="R1317" s="176">
        <v>7.0835999999999997</v>
      </c>
      <c r="S1317" s="118"/>
    </row>
    <row r="1318" spans="1:19" x14ac:dyDescent="0.3">
      <c r="A1318" s="172" t="s">
        <v>1237</v>
      </c>
      <c r="B1318" s="172" t="s">
        <v>1262</v>
      </c>
      <c r="C1318" s="172">
        <v>119431</v>
      </c>
      <c r="D1318" s="175">
        <v>44174</v>
      </c>
      <c r="E1318" s="176">
        <v>31.878056097195099</v>
      </c>
      <c r="F1318" s="176">
        <v>0.51519999999999999</v>
      </c>
      <c r="G1318" s="176">
        <v>2.5426000000000002</v>
      </c>
      <c r="H1318" s="176">
        <v>2.9458000000000002</v>
      </c>
      <c r="I1318" s="176">
        <v>2.6278000000000001</v>
      </c>
      <c r="J1318" s="176">
        <v>3.5366</v>
      </c>
      <c r="K1318" s="176">
        <v>3.9180999999999999</v>
      </c>
      <c r="L1318" s="176">
        <v>4.3624999999999998</v>
      </c>
      <c r="M1318" s="176">
        <v>5.7343999999999999</v>
      </c>
      <c r="N1318" s="176">
        <v>5.9413999999999998</v>
      </c>
      <c r="O1318" s="176">
        <v>7.5134999999999996</v>
      </c>
      <c r="P1318" s="176">
        <v>8.0754000000000001</v>
      </c>
      <c r="Q1318" s="176">
        <v>8.3638999999999992</v>
      </c>
      <c r="R1318" s="176">
        <v>7.4573999999999998</v>
      </c>
      <c r="S1318" s="118"/>
    </row>
    <row r="1319" spans="1:19" x14ac:dyDescent="0.3">
      <c r="A1319" s="172" t="s">
        <v>1237</v>
      </c>
      <c r="B1319" s="172" t="s">
        <v>1263</v>
      </c>
      <c r="C1319" s="172">
        <v>114216</v>
      </c>
      <c r="D1319" s="175">
        <v>44174</v>
      </c>
      <c r="E1319" s="176">
        <v>30.902654867256601</v>
      </c>
      <c r="F1319" s="176">
        <v>0.1772</v>
      </c>
      <c r="G1319" s="176">
        <v>2.0911</v>
      </c>
      <c r="H1319" s="176">
        <v>2.4561000000000002</v>
      </c>
      <c r="I1319" s="176">
        <v>2.153</v>
      </c>
      <c r="J1319" s="176">
        <v>3.0548000000000002</v>
      </c>
      <c r="K1319" s="176">
        <v>3.4321999999999999</v>
      </c>
      <c r="L1319" s="176">
        <v>3.8725000000000001</v>
      </c>
      <c r="M1319" s="176">
        <v>5.2302999999999997</v>
      </c>
      <c r="N1319" s="176">
        <v>5.4259000000000004</v>
      </c>
      <c r="O1319" s="176">
        <v>6.9943</v>
      </c>
      <c r="P1319" s="176">
        <v>7.5468999999999999</v>
      </c>
      <c r="Q1319" s="176">
        <v>7.6310000000000002</v>
      </c>
      <c r="R1319" s="176">
        <v>6.9531999999999998</v>
      </c>
      <c r="S1319" s="118"/>
    </row>
    <row r="1320" spans="1:19" x14ac:dyDescent="0.3">
      <c r="A1320" s="172" t="s">
        <v>1237</v>
      </c>
      <c r="B1320" s="172" t="s">
        <v>1264</v>
      </c>
      <c r="C1320" s="172">
        <v>103048</v>
      </c>
      <c r="D1320" s="175">
        <v>44174</v>
      </c>
      <c r="E1320" s="176">
        <v>3158.7359000000001</v>
      </c>
      <c r="F1320" s="176">
        <v>2.7919999999999998</v>
      </c>
      <c r="G1320" s="176">
        <v>3.0167000000000002</v>
      </c>
      <c r="H1320" s="176">
        <v>3.0981999999999998</v>
      </c>
      <c r="I1320" s="176">
        <v>2.8422999999999998</v>
      </c>
      <c r="J1320" s="176">
        <v>3.6823000000000001</v>
      </c>
      <c r="K1320" s="176">
        <v>4.2062999999999997</v>
      </c>
      <c r="L1320" s="176">
        <v>4.8384</v>
      </c>
      <c r="M1320" s="176">
        <v>5.9459999999999997</v>
      </c>
      <c r="N1320" s="176">
        <v>6.0593000000000004</v>
      </c>
      <c r="O1320" s="176">
        <v>7.3686999999999996</v>
      </c>
      <c r="P1320" s="176">
        <v>7.2694999999999999</v>
      </c>
      <c r="Q1320" s="176">
        <v>7.7047999999999996</v>
      </c>
      <c r="R1320" s="176">
        <v>7.1924999999999999</v>
      </c>
      <c r="S1320" s="118"/>
    </row>
    <row r="1321" spans="1:19" x14ac:dyDescent="0.3">
      <c r="A1321" s="172" t="s">
        <v>1237</v>
      </c>
      <c r="B1321" s="172" t="s">
        <v>1265</v>
      </c>
      <c r="C1321" s="172">
        <v>118719</v>
      </c>
      <c r="D1321" s="175">
        <v>44174</v>
      </c>
      <c r="E1321" s="176">
        <v>3182.1197000000002</v>
      </c>
      <c r="F1321" s="176">
        <v>2.8919000000000001</v>
      </c>
      <c r="G1321" s="176">
        <v>3.1168999999999998</v>
      </c>
      <c r="H1321" s="176">
        <v>3.1983000000000001</v>
      </c>
      <c r="I1321" s="176">
        <v>2.9424000000000001</v>
      </c>
      <c r="J1321" s="176">
        <v>3.7826</v>
      </c>
      <c r="K1321" s="176">
        <v>4.3074000000000003</v>
      </c>
      <c r="L1321" s="176">
        <v>4.9409000000000001</v>
      </c>
      <c r="M1321" s="176">
        <v>6.0506000000000002</v>
      </c>
      <c r="N1321" s="176">
        <v>6.1654</v>
      </c>
      <c r="O1321" s="176">
        <v>7.4762000000000004</v>
      </c>
      <c r="P1321" s="176">
        <v>7.3769</v>
      </c>
      <c r="Q1321" s="176">
        <v>7.9730999999999996</v>
      </c>
      <c r="R1321" s="176">
        <v>7.2994000000000003</v>
      </c>
      <c r="S1321" s="118"/>
    </row>
    <row r="1322" spans="1:19" x14ac:dyDescent="0.3">
      <c r="A1322" s="172" t="s">
        <v>1237</v>
      </c>
      <c r="B1322" s="172" t="s">
        <v>1266</v>
      </c>
      <c r="C1322" s="172">
        <v>148161</v>
      </c>
      <c r="D1322" s="175">
        <v>44174</v>
      </c>
      <c r="E1322" s="176">
        <v>1041.5562</v>
      </c>
      <c r="F1322" s="176">
        <v>5.8532000000000002</v>
      </c>
      <c r="G1322" s="176">
        <v>4.3255999999999997</v>
      </c>
      <c r="H1322" s="176">
        <v>3.3904000000000001</v>
      </c>
      <c r="I1322" s="176">
        <v>2.8258000000000001</v>
      </c>
      <c r="J1322" s="176">
        <v>3.6945000000000001</v>
      </c>
      <c r="K1322" s="176">
        <v>4.1784999999999997</v>
      </c>
      <c r="L1322" s="176">
        <v>4.6284000000000001</v>
      </c>
      <c r="M1322" s="176">
        <v>5.4325999999999999</v>
      </c>
      <c r="N1322" s="176"/>
      <c r="O1322" s="176"/>
      <c r="P1322" s="176"/>
      <c r="Q1322" s="176">
        <v>5.4561000000000002</v>
      </c>
      <c r="R1322" s="176"/>
      <c r="S1322" s="118" t="s">
        <v>1876</v>
      </c>
    </row>
    <row r="1323" spans="1:19" x14ac:dyDescent="0.3">
      <c r="A1323" s="172" t="s">
        <v>1237</v>
      </c>
      <c r="B1323" s="172" t="s">
        <v>1267</v>
      </c>
      <c r="C1323" s="172">
        <v>148159</v>
      </c>
      <c r="D1323" s="175">
        <v>44174</v>
      </c>
      <c r="E1323" s="176">
        <v>1034.8210999999999</v>
      </c>
      <c r="F1323" s="176">
        <v>5.0022000000000002</v>
      </c>
      <c r="G1323" s="176">
        <v>3.4689000000000001</v>
      </c>
      <c r="H1323" s="176">
        <v>2.5261999999999998</v>
      </c>
      <c r="I1323" s="176">
        <v>1.9374</v>
      </c>
      <c r="J1323" s="176">
        <v>2.7923</v>
      </c>
      <c r="K1323" s="176">
        <v>3.2726999999999999</v>
      </c>
      <c r="L1323" s="176">
        <v>3.7065999999999999</v>
      </c>
      <c r="M1323" s="176">
        <v>4.5469999999999997</v>
      </c>
      <c r="N1323" s="176"/>
      <c r="O1323" s="176"/>
      <c r="P1323" s="176"/>
      <c r="Q1323" s="176">
        <v>4.5717999999999996</v>
      </c>
      <c r="R1323" s="176"/>
      <c r="S1323" s="118" t="s">
        <v>1876</v>
      </c>
    </row>
    <row r="1324" spans="1:19" x14ac:dyDescent="0.3">
      <c r="A1324" s="172" t="s">
        <v>1237</v>
      </c>
      <c r="B1324" s="172" t="s">
        <v>1268</v>
      </c>
      <c r="C1324" s="172">
        <v>103464</v>
      </c>
      <c r="D1324" s="175">
        <v>44174</v>
      </c>
      <c r="E1324" s="176">
        <v>31.948499999999999</v>
      </c>
      <c r="F1324" s="176">
        <v>2.9706000000000001</v>
      </c>
      <c r="G1324" s="176">
        <v>2.7658</v>
      </c>
      <c r="H1324" s="176">
        <v>2.7597</v>
      </c>
      <c r="I1324" s="176">
        <v>2.7121</v>
      </c>
      <c r="J1324" s="176">
        <v>2.5912999999999999</v>
      </c>
      <c r="K1324" s="176">
        <v>2.8028</v>
      </c>
      <c r="L1324" s="176">
        <v>3.3567999999999998</v>
      </c>
      <c r="M1324" s="176">
        <v>3.8047</v>
      </c>
      <c r="N1324" s="176">
        <v>4.5018000000000002</v>
      </c>
      <c r="O1324" s="176">
        <v>6.44</v>
      </c>
      <c r="P1324" s="176">
        <v>6.8673000000000002</v>
      </c>
      <c r="Q1324" s="176">
        <v>8.1175999999999995</v>
      </c>
      <c r="R1324" s="176">
        <v>6.1249000000000002</v>
      </c>
      <c r="S1324" s="118"/>
    </row>
    <row r="1325" spans="1:19" x14ac:dyDescent="0.3">
      <c r="A1325" s="172" t="s">
        <v>1237</v>
      </c>
      <c r="B1325" s="172" t="s">
        <v>1269</v>
      </c>
      <c r="C1325" s="172">
        <v>120845</v>
      </c>
      <c r="D1325" s="175">
        <v>44174</v>
      </c>
      <c r="E1325" s="176">
        <v>32.247700000000002</v>
      </c>
      <c r="F1325" s="176">
        <v>3.0562999999999998</v>
      </c>
      <c r="G1325" s="176">
        <v>2.9214000000000002</v>
      </c>
      <c r="H1325" s="176">
        <v>2.9121000000000001</v>
      </c>
      <c r="I1325" s="176">
        <v>2.8570000000000002</v>
      </c>
      <c r="J1325" s="176">
        <v>2.7073999999999998</v>
      </c>
      <c r="K1325" s="176">
        <v>2.9116</v>
      </c>
      <c r="L1325" s="176">
        <v>3.4594999999999998</v>
      </c>
      <c r="M1325" s="176">
        <v>3.903</v>
      </c>
      <c r="N1325" s="176">
        <v>4.5994000000000002</v>
      </c>
      <c r="O1325" s="176">
        <v>6.5688000000000004</v>
      </c>
      <c r="P1325" s="176">
        <v>6.9531000000000001</v>
      </c>
      <c r="Q1325" s="176">
        <v>8.1381999999999994</v>
      </c>
      <c r="R1325" s="176">
        <v>6.2506000000000004</v>
      </c>
      <c r="S1325" s="118"/>
    </row>
    <row r="1326" spans="1:19" x14ac:dyDescent="0.3">
      <c r="A1326" s="172" t="s">
        <v>1237</v>
      </c>
      <c r="B1326" s="172" t="s">
        <v>1270</v>
      </c>
      <c r="C1326" s="172">
        <v>119821</v>
      </c>
      <c r="D1326" s="175">
        <v>44174</v>
      </c>
      <c r="E1326" s="176">
        <v>33.798000000000002</v>
      </c>
      <c r="F1326" s="176">
        <v>3.0240999999999998</v>
      </c>
      <c r="G1326" s="176">
        <v>3.4575</v>
      </c>
      <c r="H1326" s="176">
        <v>3.3963000000000001</v>
      </c>
      <c r="I1326" s="176">
        <v>3.0506000000000002</v>
      </c>
      <c r="J1326" s="176">
        <v>3.7879999999999998</v>
      </c>
      <c r="K1326" s="176">
        <v>4.4516999999999998</v>
      </c>
      <c r="L1326" s="176">
        <v>5.3544</v>
      </c>
      <c r="M1326" s="176">
        <v>6.2545999999999999</v>
      </c>
      <c r="N1326" s="176">
        <v>6.3726000000000003</v>
      </c>
      <c r="O1326" s="176">
        <v>7.4591000000000003</v>
      </c>
      <c r="P1326" s="176">
        <v>7.7701000000000002</v>
      </c>
      <c r="Q1326" s="176">
        <v>8.3581000000000003</v>
      </c>
      <c r="R1326" s="176">
        <v>7.4691000000000001</v>
      </c>
      <c r="S1326" s="118"/>
    </row>
    <row r="1327" spans="1:19" x14ac:dyDescent="0.3">
      <c r="A1327" s="172" t="s">
        <v>1237</v>
      </c>
      <c r="B1327" s="172" t="s">
        <v>1271</v>
      </c>
      <c r="C1327" s="172">
        <v>102503</v>
      </c>
      <c r="D1327" s="175">
        <v>44174</v>
      </c>
      <c r="E1327" s="176">
        <v>32.235700000000001</v>
      </c>
      <c r="F1327" s="176">
        <v>2.4912000000000001</v>
      </c>
      <c r="G1327" s="176">
        <v>2.9451000000000001</v>
      </c>
      <c r="H1327" s="176">
        <v>2.8645999999999998</v>
      </c>
      <c r="I1327" s="176">
        <v>2.5177</v>
      </c>
      <c r="J1327" s="176">
        <v>3.2507999999999999</v>
      </c>
      <c r="K1327" s="176">
        <v>3.8719000000000001</v>
      </c>
      <c r="L1327" s="176">
        <v>4.7549000000000001</v>
      </c>
      <c r="M1327" s="176">
        <v>5.6599000000000004</v>
      </c>
      <c r="N1327" s="176">
        <v>5.7645</v>
      </c>
      <c r="O1327" s="176">
        <v>6.7874999999999996</v>
      </c>
      <c r="P1327" s="176">
        <v>7.0578000000000003</v>
      </c>
      <c r="Q1327" s="176">
        <v>7.3902999999999999</v>
      </c>
      <c r="R1327" s="176">
        <v>6.8415999999999997</v>
      </c>
      <c r="S1327" s="118"/>
    </row>
    <row r="1328" spans="1:19" x14ac:dyDescent="0.3">
      <c r="A1328" s="172" t="s">
        <v>1237</v>
      </c>
      <c r="B1328" s="172" t="s">
        <v>1272</v>
      </c>
      <c r="C1328" s="172">
        <v>145050</v>
      </c>
      <c r="D1328" s="175">
        <v>44174</v>
      </c>
      <c r="E1328" s="176">
        <v>11.5883</v>
      </c>
      <c r="F1328" s="176">
        <v>3.15</v>
      </c>
      <c r="G1328" s="176">
        <v>2.9619</v>
      </c>
      <c r="H1328" s="176">
        <v>3.0615000000000001</v>
      </c>
      <c r="I1328" s="176">
        <v>2.8378000000000001</v>
      </c>
      <c r="J1328" s="176">
        <v>3.3479000000000001</v>
      </c>
      <c r="K1328" s="176">
        <v>3.5371999999999999</v>
      </c>
      <c r="L1328" s="176">
        <v>4.0961999999999996</v>
      </c>
      <c r="M1328" s="176">
        <v>5.0087000000000002</v>
      </c>
      <c r="N1328" s="176">
        <v>5.2934999999999999</v>
      </c>
      <c r="O1328" s="176"/>
      <c r="P1328" s="176"/>
      <c r="Q1328" s="176">
        <v>6.9123000000000001</v>
      </c>
      <c r="R1328" s="176">
        <v>6.7164000000000001</v>
      </c>
      <c r="S1328" s="118"/>
    </row>
    <row r="1329" spans="1:19" x14ac:dyDescent="0.3">
      <c r="A1329" s="172" t="s">
        <v>1237</v>
      </c>
      <c r="B1329" s="172" t="s">
        <v>1273</v>
      </c>
      <c r="C1329" s="172">
        <v>145042</v>
      </c>
      <c r="D1329" s="175">
        <v>44174</v>
      </c>
      <c r="E1329" s="176">
        <v>11.562099999999999</v>
      </c>
      <c r="F1329" s="176">
        <v>3.1570999999999998</v>
      </c>
      <c r="G1329" s="176">
        <v>2.8422999999999998</v>
      </c>
      <c r="H1329" s="176">
        <v>2.9782000000000002</v>
      </c>
      <c r="I1329" s="176">
        <v>2.7313000000000001</v>
      </c>
      <c r="J1329" s="176">
        <v>3.2603</v>
      </c>
      <c r="K1329" s="176">
        <v>3.4464000000000001</v>
      </c>
      <c r="L1329" s="176">
        <v>3.9996999999999998</v>
      </c>
      <c r="M1329" s="176">
        <v>4.9623999999999997</v>
      </c>
      <c r="N1329" s="176">
        <v>5.2314999999999996</v>
      </c>
      <c r="O1329" s="176"/>
      <c r="P1329" s="176"/>
      <c r="Q1329" s="176">
        <v>6.8026</v>
      </c>
      <c r="R1329" s="176">
        <v>6.6119000000000003</v>
      </c>
      <c r="S1329" s="118"/>
    </row>
    <row r="1330" spans="1:19" x14ac:dyDescent="0.3">
      <c r="A1330" s="172" t="s">
        <v>1237</v>
      </c>
      <c r="B1330" s="172" t="s">
        <v>1274</v>
      </c>
      <c r="C1330" s="172">
        <v>119424</v>
      </c>
      <c r="D1330" s="175">
        <v>44174</v>
      </c>
      <c r="E1330" s="176">
        <v>3624.0322000000001</v>
      </c>
      <c r="F1330" s="176">
        <v>2.1534</v>
      </c>
      <c r="G1330" s="176">
        <v>3.1650999999999998</v>
      </c>
      <c r="H1330" s="176">
        <v>3.5851000000000002</v>
      </c>
      <c r="I1330" s="176">
        <v>3.0148000000000001</v>
      </c>
      <c r="J1330" s="176">
        <v>3.8071000000000002</v>
      </c>
      <c r="K1330" s="176">
        <v>4.5225999999999997</v>
      </c>
      <c r="L1330" s="176">
        <v>5.3891</v>
      </c>
      <c r="M1330" s="176">
        <v>6.6558000000000002</v>
      </c>
      <c r="N1330" s="176">
        <v>6.6151999999999997</v>
      </c>
      <c r="O1330" s="176">
        <v>4.9272</v>
      </c>
      <c r="P1330" s="176">
        <v>5.8304</v>
      </c>
      <c r="Q1330" s="176">
        <v>6.9766000000000004</v>
      </c>
      <c r="R1330" s="176">
        <v>7.5785999999999998</v>
      </c>
      <c r="S1330" s="118"/>
    </row>
    <row r="1331" spans="1:19" x14ac:dyDescent="0.3">
      <c r="A1331" s="172" t="s">
        <v>1237</v>
      </c>
      <c r="B1331" s="172" t="s">
        <v>1275</v>
      </c>
      <c r="C1331" s="172">
        <v>101847</v>
      </c>
      <c r="D1331" s="175">
        <v>44174</v>
      </c>
      <c r="E1331" s="176">
        <v>3596.7851999999998</v>
      </c>
      <c r="F1331" s="176">
        <v>1.9475</v>
      </c>
      <c r="G1331" s="176">
        <v>2.9653999999999998</v>
      </c>
      <c r="H1331" s="176">
        <v>3.3832</v>
      </c>
      <c r="I1331" s="176">
        <v>2.7970999999999999</v>
      </c>
      <c r="J1331" s="176">
        <v>3.5796999999999999</v>
      </c>
      <c r="K1331" s="176">
        <v>4.3167</v>
      </c>
      <c r="L1331" s="176">
        <v>5.1863999999999999</v>
      </c>
      <c r="M1331" s="176">
        <v>6.5180999999999996</v>
      </c>
      <c r="N1331" s="176">
        <v>6.4574999999999996</v>
      </c>
      <c r="O1331" s="176">
        <v>4.7888000000000002</v>
      </c>
      <c r="P1331" s="176">
        <v>5.7222</v>
      </c>
      <c r="Q1331" s="176">
        <v>6.9161999999999999</v>
      </c>
      <c r="R1331" s="176">
        <v>7.4340000000000002</v>
      </c>
      <c r="S1331" s="118"/>
    </row>
    <row r="1332" spans="1:19" x14ac:dyDescent="0.3">
      <c r="A1332" s="172" t="s">
        <v>1237</v>
      </c>
      <c r="B1332" s="172" t="s">
        <v>1276</v>
      </c>
      <c r="C1332" s="172">
        <v>120299</v>
      </c>
      <c r="D1332" s="175">
        <v>44174</v>
      </c>
      <c r="E1332" s="176">
        <v>2367.2606000000001</v>
      </c>
      <c r="F1332" s="176">
        <v>2.9312999999999998</v>
      </c>
      <c r="G1332" s="176">
        <v>2.9866000000000001</v>
      </c>
      <c r="H1332" s="176">
        <v>3.1137999999999999</v>
      </c>
      <c r="I1332" s="176">
        <v>2.7808999999999999</v>
      </c>
      <c r="J1332" s="176">
        <v>3.6850999999999998</v>
      </c>
      <c r="K1332" s="176">
        <v>4.2529000000000003</v>
      </c>
      <c r="L1332" s="176">
        <v>5.2069000000000001</v>
      </c>
      <c r="M1332" s="176">
        <v>6.1548999999999996</v>
      </c>
      <c r="N1332" s="176">
        <v>6.2286000000000001</v>
      </c>
      <c r="O1332" s="176">
        <v>7.4379</v>
      </c>
      <c r="P1332" s="176">
        <v>7.3852000000000002</v>
      </c>
      <c r="Q1332" s="176">
        <v>7.9790999999999999</v>
      </c>
      <c r="R1332" s="176">
        <v>7.2763</v>
      </c>
      <c r="S1332" s="118"/>
    </row>
    <row r="1333" spans="1:19" x14ac:dyDescent="0.3">
      <c r="A1333" s="172" t="s">
        <v>1237</v>
      </c>
      <c r="B1333" s="172" t="s">
        <v>1277</v>
      </c>
      <c r="C1333" s="172">
        <v>112077</v>
      </c>
      <c r="D1333" s="175">
        <v>44174</v>
      </c>
      <c r="E1333" s="176">
        <v>2347.7676999999999</v>
      </c>
      <c r="F1333" s="176">
        <v>2.8422000000000001</v>
      </c>
      <c r="G1333" s="176">
        <v>2.8969</v>
      </c>
      <c r="H1333" s="176">
        <v>3.0238</v>
      </c>
      <c r="I1333" s="176">
        <v>2.6907999999999999</v>
      </c>
      <c r="J1333" s="176">
        <v>3.5948000000000002</v>
      </c>
      <c r="K1333" s="176">
        <v>4.1582999999999997</v>
      </c>
      <c r="L1333" s="176">
        <v>5.1075999999999997</v>
      </c>
      <c r="M1333" s="176">
        <v>6.0525000000000002</v>
      </c>
      <c r="N1333" s="176">
        <v>6.1241000000000003</v>
      </c>
      <c r="O1333" s="176">
        <v>7.3148</v>
      </c>
      <c r="P1333" s="176">
        <v>7.2666000000000004</v>
      </c>
      <c r="Q1333" s="176">
        <v>7.7545999999999999</v>
      </c>
      <c r="R1333" s="176">
        <v>7.1616</v>
      </c>
      <c r="S1333" s="118"/>
    </row>
    <row r="1334" spans="1:19" x14ac:dyDescent="0.3">
      <c r="A1334" s="177" t="s">
        <v>27</v>
      </c>
      <c r="B1334" s="172"/>
      <c r="C1334" s="172"/>
      <c r="D1334" s="172"/>
      <c r="E1334" s="172"/>
      <c r="F1334" s="178">
        <v>2.4553804878048791</v>
      </c>
      <c r="G1334" s="178">
        <v>2.7515658536585361</v>
      </c>
      <c r="H1334" s="178">
        <v>2.9036804878048779</v>
      </c>
      <c r="I1334" s="178">
        <v>2.6398829268292685</v>
      </c>
      <c r="J1334" s="178">
        <v>3.3320536585365863</v>
      </c>
      <c r="K1334" s="178">
        <v>3.7800731707317081</v>
      </c>
      <c r="L1334" s="178">
        <v>4.4252926829268286</v>
      </c>
      <c r="M1334" s="178">
        <v>5.5820317073170731</v>
      </c>
      <c r="N1334" s="178">
        <v>5.8959948717948736</v>
      </c>
      <c r="O1334" s="178">
        <v>7.1176967741935488</v>
      </c>
      <c r="P1334" s="178">
        <v>7.2252677419354843</v>
      </c>
      <c r="Q1334" s="178">
        <v>7.2202731707317094</v>
      </c>
      <c r="R1334" s="178">
        <v>7.2680857142857134</v>
      </c>
      <c r="S1334" s="118"/>
    </row>
    <row r="1335" spans="1:19" x14ac:dyDescent="0.3">
      <c r="A1335" s="177" t="s">
        <v>408</v>
      </c>
      <c r="B1335" s="172"/>
      <c r="C1335" s="172"/>
      <c r="D1335" s="172"/>
      <c r="E1335" s="172"/>
      <c r="F1335" s="178">
        <v>2.7073999999999998</v>
      </c>
      <c r="G1335" s="178">
        <v>2.7658</v>
      </c>
      <c r="H1335" s="178">
        <v>2.9346999999999999</v>
      </c>
      <c r="I1335" s="178">
        <v>2.6835</v>
      </c>
      <c r="J1335" s="178">
        <v>3.4376000000000002</v>
      </c>
      <c r="K1335" s="178">
        <v>3.8719000000000001</v>
      </c>
      <c r="L1335" s="178">
        <v>4.6553000000000004</v>
      </c>
      <c r="M1335" s="178">
        <v>5.9145000000000003</v>
      </c>
      <c r="N1335" s="178">
        <v>6.0909000000000004</v>
      </c>
      <c r="O1335" s="178">
        <v>7.3105000000000002</v>
      </c>
      <c r="P1335" s="178">
        <v>7.2683999999999997</v>
      </c>
      <c r="Q1335" s="178">
        <v>7.4226999999999999</v>
      </c>
      <c r="R1335" s="178">
        <v>7.1924999999999999</v>
      </c>
      <c r="S1335" s="118"/>
    </row>
    <row r="1336" spans="1:19" x14ac:dyDescent="0.3">
      <c r="A1336" s="121"/>
      <c r="B1336" s="121"/>
      <c r="C1336" s="121"/>
      <c r="D1336" s="122"/>
      <c r="E1336" s="123"/>
      <c r="F1336" s="123"/>
      <c r="G1336" s="123"/>
      <c r="H1336" s="123"/>
      <c r="I1336" s="123"/>
      <c r="J1336" s="123"/>
      <c r="K1336" s="123"/>
      <c r="L1336" s="123"/>
      <c r="M1336" s="123"/>
      <c r="N1336" s="123"/>
      <c r="O1336" s="123"/>
      <c r="P1336" s="123"/>
      <c r="Q1336" s="123"/>
      <c r="R1336" s="123"/>
      <c r="S1336" s="118"/>
    </row>
    <row r="1337" spans="1:19" x14ac:dyDescent="0.3">
      <c r="A1337" s="174" t="s">
        <v>1278</v>
      </c>
      <c r="B1337" s="174"/>
      <c r="C1337" s="174"/>
      <c r="D1337" s="174"/>
      <c r="E1337" s="174"/>
      <c r="F1337" s="174"/>
      <c r="G1337" s="174"/>
      <c r="H1337" s="174"/>
      <c r="I1337" s="174"/>
      <c r="J1337" s="174"/>
      <c r="K1337" s="174"/>
      <c r="L1337" s="174"/>
      <c r="M1337" s="174"/>
      <c r="N1337" s="174"/>
      <c r="O1337" s="174"/>
      <c r="P1337" s="174"/>
      <c r="Q1337" s="174"/>
      <c r="R1337" s="174"/>
      <c r="S1337" s="120"/>
    </row>
    <row r="1338" spans="1:19" x14ac:dyDescent="0.3">
      <c r="A1338" s="172" t="s">
        <v>1279</v>
      </c>
      <c r="B1338" s="172" t="s">
        <v>1280</v>
      </c>
      <c r="C1338" s="172">
        <v>120524</v>
      </c>
      <c r="D1338" s="175">
        <v>44174</v>
      </c>
      <c r="E1338" s="176">
        <v>27.029900000000001</v>
      </c>
      <c r="F1338" s="176">
        <v>0.42349999999999999</v>
      </c>
      <c r="G1338" s="176">
        <v>1.0753999999999999</v>
      </c>
      <c r="H1338" s="176">
        <v>2.1541999999999999</v>
      </c>
      <c r="I1338" s="176">
        <v>3.8031000000000001</v>
      </c>
      <c r="J1338" s="176">
        <v>7.0852000000000004</v>
      </c>
      <c r="K1338" s="176">
        <v>15.5722</v>
      </c>
      <c r="L1338" s="176">
        <v>27.945499999999999</v>
      </c>
      <c r="M1338" s="176">
        <v>22.525099999999998</v>
      </c>
      <c r="N1338" s="176">
        <v>19.325199999999999</v>
      </c>
      <c r="O1338" s="176">
        <v>12.5886</v>
      </c>
      <c r="P1338" s="176">
        <v>12.368499999999999</v>
      </c>
      <c r="Q1338" s="176">
        <v>9.9907000000000004</v>
      </c>
      <c r="R1338" s="176">
        <v>17.683499999999999</v>
      </c>
      <c r="S1338" s="118"/>
    </row>
    <row r="1339" spans="1:19" x14ac:dyDescent="0.3">
      <c r="A1339" s="172" t="s">
        <v>1279</v>
      </c>
      <c r="B1339" s="172" t="s">
        <v>1281</v>
      </c>
      <c r="C1339" s="172">
        <v>113064</v>
      </c>
      <c r="D1339" s="175">
        <v>44174</v>
      </c>
      <c r="E1339" s="176">
        <v>24.7485</v>
      </c>
      <c r="F1339" s="176">
        <v>0.41959999999999997</v>
      </c>
      <c r="G1339" s="176">
        <v>1.0555000000000001</v>
      </c>
      <c r="H1339" s="176">
        <v>2.1255999999999999</v>
      </c>
      <c r="I1339" s="176">
        <v>3.7429000000000001</v>
      </c>
      <c r="J1339" s="176">
        <v>6.9493</v>
      </c>
      <c r="K1339" s="176">
        <v>15.1286</v>
      </c>
      <c r="L1339" s="176">
        <v>26.9818</v>
      </c>
      <c r="M1339" s="176">
        <v>21.201499999999999</v>
      </c>
      <c r="N1339" s="176">
        <v>17.665099999999999</v>
      </c>
      <c r="O1339" s="176">
        <v>11.286899999999999</v>
      </c>
      <c r="P1339" s="176">
        <v>11.067600000000001</v>
      </c>
      <c r="Q1339" s="176">
        <v>9.1926000000000005</v>
      </c>
      <c r="R1339" s="176">
        <v>16.214200000000002</v>
      </c>
      <c r="S1339" s="118"/>
    </row>
    <row r="1340" spans="1:19" x14ac:dyDescent="0.3">
      <c r="A1340" s="172" t="s">
        <v>1279</v>
      </c>
      <c r="B1340" s="172" t="s">
        <v>1282</v>
      </c>
      <c r="C1340" s="172">
        <v>114855</v>
      </c>
      <c r="D1340" s="175">
        <v>44174</v>
      </c>
      <c r="E1340" s="176">
        <v>20.9025</v>
      </c>
      <c r="F1340" s="176">
        <v>0.52470000000000006</v>
      </c>
      <c r="G1340" s="176">
        <v>1.1536999999999999</v>
      </c>
      <c r="H1340" s="176">
        <v>1.6273</v>
      </c>
      <c r="I1340" s="176">
        <v>3.2130000000000001</v>
      </c>
      <c r="J1340" s="176">
        <v>4.9021999999999997</v>
      </c>
      <c r="K1340" s="176">
        <v>12.516400000000001</v>
      </c>
      <c r="L1340" s="176">
        <v>22.193999999999999</v>
      </c>
      <c r="M1340" s="176">
        <v>17.47</v>
      </c>
      <c r="N1340" s="176">
        <v>12.1313</v>
      </c>
      <c r="O1340" s="176">
        <v>7.6753999999999998</v>
      </c>
      <c r="P1340" s="176">
        <v>7.7766999999999999</v>
      </c>
      <c r="Q1340" s="176">
        <v>7.9076000000000004</v>
      </c>
      <c r="R1340" s="176">
        <v>10.317</v>
      </c>
      <c r="S1340" s="118" t="s">
        <v>1879</v>
      </c>
    </row>
    <row r="1341" spans="1:19" x14ac:dyDescent="0.3">
      <c r="A1341" s="172" t="s">
        <v>1279</v>
      </c>
      <c r="B1341" s="172" t="s">
        <v>1283</v>
      </c>
      <c r="C1341" s="172">
        <v>119176</v>
      </c>
      <c r="D1341" s="175">
        <v>44174</v>
      </c>
      <c r="E1341" s="176">
        <v>22.995999999999999</v>
      </c>
      <c r="F1341" s="176">
        <v>0.52980000000000005</v>
      </c>
      <c r="G1341" s="176">
        <v>1.1800999999999999</v>
      </c>
      <c r="H1341" s="176">
        <v>1.6645000000000001</v>
      </c>
      <c r="I1341" s="176">
        <v>3.2887</v>
      </c>
      <c r="J1341" s="176">
        <v>5.0669000000000004</v>
      </c>
      <c r="K1341" s="176">
        <v>12.877700000000001</v>
      </c>
      <c r="L1341" s="176">
        <v>23.07</v>
      </c>
      <c r="M1341" s="176">
        <v>18.688400000000001</v>
      </c>
      <c r="N1341" s="176">
        <v>13.622199999999999</v>
      </c>
      <c r="O1341" s="176">
        <v>8.9322999999999997</v>
      </c>
      <c r="P1341" s="176">
        <v>9.2142999999999997</v>
      </c>
      <c r="Q1341" s="176">
        <v>8.5297999999999998</v>
      </c>
      <c r="R1341" s="176">
        <v>11.8735</v>
      </c>
      <c r="S1341" s="118" t="s">
        <v>1879</v>
      </c>
    </row>
    <row r="1342" spans="1:19" x14ac:dyDescent="0.3">
      <c r="A1342" s="172" t="s">
        <v>1279</v>
      </c>
      <c r="B1342" s="172" t="s">
        <v>1284</v>
      </c>
      <c r="C1342" s="172">
        <v>103131</v>
      </c>
      <c r="D1342" s="175">
        <v>44174</v>
      </c>
      <c r="E1342" s="176">
        <v>38.683999999999997</v>
      </c>
      <c r="F1342" s="176">
        <v>0.54320000000000002</v>
      </c>
      <c r="G1342" s="176">
        <v>1.3705000000000001</v>
      </c>
      <c r="H1342" s="176">
        <v>2.0550999999999999</v>
      </c>
      <c r="I1342" s="176">
        <v>3.5771999999999999</v>
      </c>
      <c r="J1342" s="176">
        <v>3.8106</v>
      </c>
      <c r="K1342" s="176">
        <v>9.3788</v>
      </c>
      <c r="L1342" s="176">
        <v>23.468800000000002</v>
      </c>
      <c r="M1342" s="176">
        <v>20.7743</v>
      </c>
      <c r="N1342" s="176">
        <v>18.6189</v>
      </c>
      <c r="O1342" s="176">
        <v>7.6787999999999998</v>
      </c>
      <c r="P1342" s="176">
        <v>8.7750000000000004</v>
      </c>
      <c r="Q1342" s="176">
        <v>9.2301000000000002</v>
      </c>
      <c r="R1342" s="176">
        <v>13.379</v>
      </c>
      <c r="S1342" s="118"/>
    </row>
    <row r="1343" spans="1:19" x14ac:dyDescent="0.3">
      <c r="A1343" s="172" t="s">
        <v>1279</v>
      </c>
      <c r="B1343" s="172" t="s">
        <v>1285</v>
      </c>
      <c r="C1343" s="172">
        <v>119131</v>
      </c>
      <c r="D1343" s="175">
        <v>44174</v>
      </c>
      <c r="E1343" s="176">
        <v>40.697000000000003</v>
      </c>
      <c r="F1343" s="176">
        <v>0.54600000000000004</v>
      </c>
      <c r="G1343" s="176">
        <v>1.3851</v>
      </c>
      <c r="H1343" s="176">
        <v>2.0741999999999998</v>
      </c>
      <c r="I1343" s="176">
        <v>3.6153</v>
      </c>
      <c r="J1343" s="176">
        <v>3.8931</v>
      </c>
      <c r="K1343" s="176">
        <v>9.6539999999999999</v>
      </c>
      <c r="L1343" s="176">
        <v>24.087599999999998</v>
      </c>
      <c r="M1343" s="176">
        <v>21.694299999999998</v>
      </c>
      <c r="N1343" s="176">
        <v>19.788699999999999</v>
      </c>
      <c r="O1343" s="176">
        <v>8.4730000000000008</v>
      </c>
      <c r="P1343" s="176">
        <v>9.5016999999999996</v>
      </c>
      <c r="Q1343" s="176">
        <v>9.9570000000000007</v>
      </c>
      <c r="R1343" s="176">
        <v>14.288399999999999</v>
      </c>
      <c r="S1343" s="118"/>
    </row>
    <row r="1344" spans="1:19" x14ac:dyDescent="0.3">
      <c r="A1344" s="172" t="s">
        <v>1279</v>
      </c>
      <c r="B1344" s="172" t="s">
        <v>1286</v>
      </c>
      <c r="C1344" s="172">
        <v>101144</v>
      </c>
      <c r="D1344" s="175">
        <v>44174</v>
      </c>
      <c r="E1344" s="176">
        <v>298.80509999999998</v>
      </c>
      <c r="F1344" s="176">
        <v>0.27629999999999999</v>
      </c>
      <c r="G1344" s="176">
        <v>1.2446999999999999</v>
      </c>
      <c r="H1344" s="176">
        <v>3.9851999999999999</v>
      </c>
      <c r="I1344" s="176">
        <v>7.0214999999999996</v>
      </c>
      <c r="J1344" s="176">
        <v>11.102399999999999</v>
      </c>
      <c r="K1344" s="176">
        <v>13.571</v>
      </c>
      <c r="L1344" s="176">
        <v>19.259499999999999</v>
      </c>
      <c r="M1344" s="176">
        <v>22.655200000000001</v>
      </c>
      <c r="N1344" s="176">
        <v>10.7316</v>
      </c>
      <c r="O1344" s="176">
        <v>4.9640000000000004</v>
      </c>
      <c r="P1344" s="176">
        <v>11.209</v>
      </c>
      <c r="Q1344" s="176">
        <v>20.6204</v>
      </c>
      <c r="R1344" s="176">
        <v>9.7081</v>
      </c>
      <c r="S1344" s="118"/>
    </row>
    <row r="1345" spans="1:19" x14ac:dyDescent="0.3">
      <c r="A1345" s="172" t="s">
        <v>1279</v>
      </c>
      <c r="B1345" s="172" t="s">
        <v>1287</v>
      </c>
      <c r="C1345" s="172">
        <v>120334</v>
      </c>
      <c r="D1345" s="175">
        <v>44174</v>
      </c>
      <c r="E1345" s="176">
        <v>318.58460000000002</v>
      </c>
      <c r="F1345" s="176">
        <v>0.27800000000000002</v>
      </c>
      <c r="G1345" s="176">
        <v>1.2528999999999999</v>
      </c>
      <c r="H1345" s="176">
        <v>3.9967999999999999</v>
      </c>
      <c r="I1345" s="176">
        <v>7.0446999999999997</v>
      </c>
      <c r="J1345" s="176">
        <v>11.1554</v>
      </c>
      <c r="K1345" s="176">
        <v>13.7439</v>
      </c>
      <c r="L1345" s="176">
        <v>19.653300000000002</v>
      </c>
      <c r="M1345" s="176">
        <v>23.259399999999999</v>
      </c>
      <c r="N1345" s="176">
        <v>11.4672</v>
      </c>
      <c r="O1345" s="176">
        <v>5.8394000000000004</v>
      </c>
      <c r="P1345" s="176">
        <v>12.148099999999999</v>
      </c>
      <c r="Q1345" s="176">
        <v>13.432700000000001</v>
      </c>
      <c r="R1345" s="176">
        <v>10.478899999999999</v>
      </c>
      <c r="S1345" s="118"/>
    </row>
    <row r="1346" spans="1:19" x14ac:dyDescent="0.3">
      <c r="A1346" s="172" t="s">
        <v>1279</v>
      </c>
      <c r="B1346" s="172" t="s">
        <v>1288</v>
      </c>
      <c r="C1346" s="172">
        <v>101072</v>
      </c>
      <c r="D1346" s="175">
        <v>44174</v>
      </c>
      <c r="E1346" s="176">
        <v>50.876300000000001</v>
      </c>
      <c r="F1346" s="176">
        <v>-0.13</v>
      </c>
      <c r="G1346" s="176">
        <v>2.2528000000000001</v>
      </c>
      <c r="H1346" s="176">
        <v>3.9904999999999999</v>
      </c>
      <c r="I1346" s="176">
        <v>5.3247999999999998</v>
      </c>
      <c r="J1346" s="176">
        <v>5.6513</v>
      </c>
      <c r="K1346" s="176">
        <v>12.9124</v>
      </c>
      <c r="L1346" s="176">
        <v>47.190600000000003</v>
      </c>
      <c r="M1346" s="176">
        <v>35.347499999999997</v>
      </c>
      <c r="N1346" s="176">
        <v>26.987300000000001</v>
      </c>
      <c r="O1346" s="176">
        <v>13.4483</v>
      </c>
      <c r="P1346" s="176">
        <v>11.2316</v>
      </c>
      <c r="Q1346" s="176">
        <v>8.5916999999999994</v>
      </c>
      <c r="R1346" s="176">
        <v>18.816099999999999</v>
      </c>
      <c r="S1346" s="118"/>
    </row>
    <row r="1347" spans="1:19" x14ac:dyDescent="0.3">
      <c r="A1347" s="172" t="s">
        <v>1279</v>
      </c>
      <c r="B1347" s="172" t="s">
        <v>1289</v>
      </c>
      <c r="C1347" s="172">
        <v>120821</v>
      </c>
      <c r="D1347" s="175">
        <v>44174</v>
      </c>
      <c r="E1347" s="176">
        <v>50.7986</v>
      </c>
      <c r="F1347" s="176">
        <v>-0.1298</v>
      </c>
      <c r="G1347" s="176">
        <v>2.2541000000000002</v>
      </c>
      <c r="H1347" s="176">
        <v>3.9891999999999999</v>
      </c>
      <c r="I1347" s="176">
        <v>5.3254999999999999</v>
      </c>
      <c r="J1347" s="176">
        <v>5.6589</v>
      </c>
      <c r="K1347" s="176">
        <v>12.932499999999999</v>
      </c>
      <c r="L1347" s="176">
        <v>47.3568</v>
      </c>
      <c r="M1347" s="176">
        <v>35.534100000000002</v>
      </c>
      <c r="N1347" s="176">
        <v>27.193999999999999</v>
      </c>
      <c r="O1347" s="176">
        <v>13.390599999999999</v>
      </c>
      <c r="P1347" s="176">
        <v>11.1976</v>
      </c>
      <c r="Q1347" s="176">
        <v>9.6742000000000008</v>
      </c>
      <c r="R1347" s="176">
        <v>18.7257</v>
      </c>
      <c r="S1347" s="118"/>
    </row>
    <row r="1348" spans="1:19" x14ac:dyDescent="0.3">
      <c r="A1348" s="172" t="s">
        <v>1279</v>
      </c>
      <c r="B1348" s="172" t="s">
        <v>1290</v>
      </c>
      <c r="C1348" s="172">
        <v>119843</v>
      </c>
      <c r="D1348" s="175">
        <v>44174</v>
      </c>
      <c r="E1348" s="176">
        <v>34.520200000000003</v>
      </c>
      <c r="F1348" s="176">
        <v>6.8400000000000002E-2</v>
      </c>
      <c r="G1348" s="176">
        <v>0.69310000000000005</v>
      </c>
      <c r="H1348" s="176">
        <v>1.6592</v>
      </c>
      <c r="I1348" s="176">
        <v>3.2843</v>
      </c>
      <c r="J1348" s="176">
        <v>3.7705000000000002</v>
      </c>
      <c r="K1348" s="176">
        <v>7.2398999999999996</v>
      </c>
      <c r="L1348" s="176">
        <v>12.6227</v>
      </c>
      <c r="M1348" s="176">
        <v>15.8878</v>
      </c>
      <c r="N1348" s="176">
        <v>15.5314</v>
      </c>
      <c r="O1348" s="176">
        <v>9.0539000000000005</v>
      </c>
      <c r="P1348" s="176">
        <v>9.9126999999999992</v>
      </c>
      <c r="Q1348" s="176">
        <v>10.8779</v>
      </c>
      <c r="R1348" s="176">
        <v>13.1082</v>
      </c>
      <c r="S1348" s="118"/>
    </row>
    <row r="1349" spans="1:19" x14ac:dyDescent="0.3">
      <c r="A1349" s="172" t="s">
        <v>1279</v>
      </c>
      <c r="B1349" s="172" t="s">
        <v>1291</v>
      </c>
      <c r="C1349" s="172">
        <v>103408</v>
      </c>
      <c r="D1349" s="175">
        <v>44174</v>
      </c>
      <c r="E1349" s="176">
        <v>32.430599999999998</v>
      </c>
      <c r="F1349" s="176">
        <v>6.6600000000000006E-2</v>
      </c>
      <c r="G1349" s="176">
        <v>0.68359999999999999</v>
      </c>
      <c r="H1349" s="176">
        <v>1.6457999999999999</v>
      </c>
      <c r="I1349" s="176">
        <v>3.2565</v>
      </c>
      <c r="J1349" s="176">
        <v>3.7124999999999999</v>
      </c>
      <c r="K1349" s="176">
        <v>7.0606999999999998</v>
      </c>
      <c r="L1349" s="176">
        <v>12.2597</v>
      </c>
      <c r="M1349" s="176">
        <v>15.3383</v>
      </c>
      <c r="N1349" s="176">
        <v>14.8018</v>
      </c>
      <c r="O1349" s="176">
        <v>8.1171000000000006</v>
      </c>
      <c r="P1349" s="176">
        <v>8.8850999999999996</v>
      </c>
      <c r="Q1349" s="176">
        <v>8.1392000000000007</v>
      </c>
      <c r="R1349" s="176">
        <v>12.4567</v>
      </c>
      <c r="S1349" s="118"/>
    </row>
    <row r="1350" spans="1:19" x14ac:dyDescent="0.3">
      <c r="A1350" s="172" t="s">
        <v>1279</v>
      </c>
      <c r="B1350" s="172" t="s">
        <v>1292</v>
      </c>
      <c r="C1350" s="172">
        <v>148053</v>
      </c>
      <c r="D1350" s="175">
        <v>44174</v>
      </c>
      <c r="E1350" s="176">
        <v>12.436400000000001</v>
      </c>
      <c r="F1350" s="176">
        <v>0.34939999999999999</v>
      </c>
      <c r="G1350" s="176">
        <v>1.0416000000000001</v>
      </c>
      <c r="H1350" s="176">
        <v>2.3757000000000001</v>
      </c>
      <c r="I1350" s="176">
        <v>4.7751999999999999</v>
      </c>
      <c r="J1350" s="176">
        <v>6.5910000000000002</v>
      </c>
      <c r="K1350" s="176">
        <v>14.252599999999999</v>
      </c>
      <c r="L1350" s="176">
        <v>24.336600000000001</v>
      </c>
      <c r="M1350" s="176">
        <v>24.364000000000001</v>
      </c>
      <c r="N1350" s="176"/>
      <c r="O1350" s="176"/>
      <c r="P1350" s="176"/>
      <c r="Q1350" s="176">
        <v>24.364000000000001</v>
      </c>
      <c r="R1350" s="176"/>
      <c r="S1350" s="118"/>
    </row>
    <row r="1351" spans="1:19" x14ac:dyDescent="0.3">
      <c r="A1351" s="172" t="s">
        <v>1279</v>
      </c>
      <c r="B1351" s="172" t="s">
        <v>1293</v>
      </c>
      <c r="C1351" s="172">
        <v>148050</v>
      </c>
      <c r="D1351" s="175">
        <v>44174</v>
      </c>
      <c r="E1351" s="176">
        <v>12.2536</v>
      </c>
      <c r="F1351" s="176">
        <v>0.3448</v>
      </c>
      <c r="G1351" s="176">
        <v>1.0189999999999999</v>
      </c>
      <c r="H1351" s="176">
        <v>2.3445</v>
      </c>
      <c r="I1351" s="176">
        <v>4.6913999999999998</v>
      </c>
      <c r="J1351" s="176">
        <v>6.3929999999999998</v>
      </c>
      <c r="K1351" s="176">
        <v>13.729900000000001</v>
      </c>
      <c r="L1351" s="176">
        <v>23.206199999999999</v>
      </c>
      <c r="M1351" s="176">
        <v>22.536000000000001</v>
      </c>
      <c r="N1351" s="176"/>
      <c r="O1351" s="176"/>
      <c r="P1351" s="176"/>
      <c r="Q1351" s="176">
        <v>22.536000000000001</v>
      </c>
      <c r="R1351" s="176"/>
      <c r="S1351" s="118"/>
    </row>
    <row r="1352" spans="1:19" x14ac:dyDescent="0.3">
      <c r="A1352" s="172" t="s">
        <v>1279</v>
      </c>
      <c r="B1352" s="172" t="s">
        <v>1294</v>
      </c>
      <c r="C1352" s="172">
        <v>120760</v>
      </c>
      <c r="D1352" s="175">
        <v>44174</v>
      </c>
      <c r="E1352" s="176">
        <v>41.221299999999999</v>
      </c>
      <c r="F1352" s="176">
        <v>0.32690000000000002</v>
      </c>
      <c r="G1352" s="176">
        <v>0.86399999999999999</v>
      </c>
      <c r="H1352" s="176">
        <v>1.5935999999999999</v>
      </c>
      <c r="I1352" s="176">
        <v>2.6114999999999999</v>
      </c>
      <c r="J1352" s="176">
        <v>3.2652000000000001</v>
      </c>
      <c r="K1352" s="176">
        <v>8.5673999999999992</v>
      </c>
      <c r="L1352" s="176">
        <v>18.9178</v>
      </c>
      <c r="M1352" s="176">
        <v>15.748200000000001</v>
      </c>
      <c r="N1352" s="176">
        <v>13.0602</v>
      </c>
      <c r="O1352" s="176">
        <v>6.2672999999999996</v>
      </c>
      <c r="P1352" s="176">
        <v>9.1591000000000005</v>
      </c>
      <c r="Q1352" s="176">
        <v>7.2628000000000004</v>
      </c>
      <c r="R1352" s="176">
        <v>9.4383999999999997</v>
      </c>
      <c r="S1352" s="118"/>
    </row>
    <row r="1353" spans="1:19" x14ac:dyDescent="0.3">
      <c r="A1353" s="172" t="s">
        <v>1279</v>
      </c>
      <c r="B1353" s="172" t="s">
        <v>1295</v>
      </c>
      <c r="C1353" s="172">
        <v>111599</v>
      </c>
      <c r="D1353" s="175">
        <v>44174</v>
      </c>
      <c r="E1353" s="176">
        <v>38.778399999999998</v>
      </c>
      <c r="F1353" s="176">
        <v>0.32419999999999999</v>
      </c>
      <c r="G1353" s="176">
        <v>0.85299999999999998</v>
      </c>
      <c r="H1353" s="176">
        <v>1.5782</v>
      </c>
      <c r="I1353" s="176">
        <v>2.5804999999999998</v>
      </c>
      <c r="J1353" s="176">
        <v>3.1985000000000001</v>
      </c>
      <c r="K1353" s="176">
        <v>8.3559000000000001</v>
      </c>
      <c r="L1353" s="176">
        <v>18.459800000000001</v>
      </c>
      <c r="M1353" s="176">
        <v>15.085100000000001</v>
      </c>
      <c r="N1353" s="176">
        <v>12.195600000000001</v>
      </c>
      <c r="O1353" s="176">
        <v>5.3205</v>
      </c>
      <c r="P1353" s="176">
        <v>8.2312999999999992</v>
      </c>
      <c r="Q1353" s="176">
        <v>11.9709</v>
      </c>
      <c r="R1353" s="176">
        <v>8.5431000000000008</v>
      </c>
      <c r="S1353" s="118"/>
    </row>
    <row r="1354" spans="1:19" x14ac:dyDescent="0.3">
      <c r="A1354" s="177" t="s">
        <v>27</v>
      </c>
      <c r="B1354" s="172"/>
      <c r="C1354" s="172"/>
      <c r="D1354" s="172"/>
      <c r="E1354" s="172"/>
      <c r="F1354" s="178">
        <v>0.29760000000000003</v>
      </c>
      <c r="G1354" s="178">
        <v>1.2111937500000001</v>
      </c>
      <c r="H1354" s="178">
        <v>2.428725</v>
      </c>
      <c r="I1354" s="178">
        <v>4.1972562500000006</v>
      </c>
      <c r="J1354" s="178">
        <v>5.7628749999999993</v>
      </c>
      <c r="K1354" s="178">
        <v>11.71836875</v>
      </c>
      <c r="L1354" s="178">
        <v>24.438168750000003</v>
      </c>
      <c r="M1354" s="178">
        <v>21.756824999999996</v>
      </c>
      <c r="N1354" s="178">
        <v>16.651464285714287</v>
      </c>
      <c r="O1354" s="178">
        <v>8.7882928571428565</v>
      </c>
      <c r="P1354" s="178">
        <v>10.048450000000001</v>
      </c>
      <c r="Q1354" s="178">
        <v>12.01735</v>
      </c>
      <c r="R1354" s="178">
        <v>13.216485714285716</v>
      </c>
      <c r="S1354" s="118"/>
    </row>
    <row r="1355" spans="1:19" x14ac:dyDescent="0.3">
      <c r="A1355" s="177" t="s">
        <v>408</v>
      </c>
      <c r="B1355" s="172"/>
      <c r="C1355" s="172"/>
      <c r="D1355" s="172"/>
      <c r="E1355" s="172"/>
      <c r="F1355" s="178">
        <v>0.33584999999999998</v>
      </c>
      <c r="G1355" s="178">
        <v>1.1145499999999999</v>
      </c>
      <c r="H1355" s="178">
        <v>2.0998999999999999</v>
      </c>
      <c r="I1355" s="178">
        <v>3.6791</v>
      </c>
      <c r="J1355" s="178">
        <v>5.3590999999999998</v>
      </c>
      <c r="K1355" s="178">
        <v>12.895050000000001</v>
      </c>
      <c r="L1355" s="178">
        <v>23.138100000000001</v>
      </c>
      <c r="M1355" s="178">
        <v>21.447899999999997</v>
      </c>
      <c r="N1355" s="178">
        <v>15.166599999999999</v>
      </c>
      <c r="O1355" s="178">
        <v>8.2950499999999998</v>
      </c>
      <c r="P1355" s="178">
        <v>9.7072000000000003</v>
      </c>
      <c r="Q1355" s="178">
        <v>9.8155999999999999</v>
      </c>
      <c r="R1355" s="178">
        <v>12.782450000000001</v>
      </c>
      <c r="S1355" s="118"/>
    </row>
    <row r="1356" spans="1:19" x14ac:dyDescent="0.3">
      <c r="A1356" s="121"/>
      <c r="B1356" s="121"/>
      <c r="C1356" s="121"/>
      <c r="D1356" s="122"/>
      <c r="E1356" s="123"/>
      <c r="F1356" s="123"/>
      <c r="G1356" s="123"/>
      <c r="H1356" s="123"/>
      <c r="I1356" s="123"/>
      <c r="J1356" s="123"/>
      <c r="K1356" s="123"/>
      <c r="L1356" s="123"/>
      <c r="M1356" s="123"/>
      <c r="N1356" s="123"/>
      <c r="O1356" s="123"/>
      <c r="P1356" s="123"/>
      <c r="Q1356" s="123"/>
      <c r="R1356" s="123"/>
      <c r="S1356" s="118"/>
    </row>
    <row r="1357" spans="1:19" x14ac:dyDescent="0.3">
      <c r="A1357" s="174" t="s">
        <v>1296</v>
      </c>
      <c r="B1357" s="174"/>
      <c r="C1357" s="174"/>
      <c r="D1357" s="174"/>
      <c r="E1357" s="174"/>
      <c r="F1357" s="174"/>
      <c r="G1357" s="174"/>
      <c r="H1357" s="174"/>
      <c r="I1357" s="174"/>
      <c r="J1357" s="174"/>
      <c r="K1357" s="174"/>
      <c r="L1357" s="174"/>
      <c r="M1357" s="174"/>
      <c r="N1357" s="174"/>
      <c r="O1357" s="174"/>
      <c r="P1357" s="174"/>
      <c r="Q1357" s="174"/>
      <c r="R1357" s="174"/>
      <c r="S1357" s="120"/>
    </row>
    <row r="1358" spans="1:19" x14ac:dyDescent="0.3">
      <c r="A1358" s="172" t="s">
        <v>1297</v>
      </c>
      <c r="B1358" s="172" t="s">
        <v>1298</v>
      </c>
      <c r="C1358" s="172">
        <v>103166</v>
      </c>
      <c r="D1358" s="175">
        <v>44174</v>
      </c>
      <c r="E1358" s="176">
        <v>862.33</v>
      </c>
      <c r="F1358" s="176">
        <v>0.70889999999999997</v>
      </c>
      <c r="G1358" s="176">
        <v>1.4541999999999999</v>
      </c>
      <c r="H1358" s="176">
        <v>2.7342</v>
      </c>
      <c r="I1358" s="176">
        <v>5.8281000000000001</v>
      </c>
      <c r="J1358" s="176">
        <v>9.9055999999999997</v>
      </c>
      <c r="K1358" s="176">
        <v>22.561399999999999</v>
      </c>
      <c r="L1358" s="176">
        <v>36.334600000000002</v>
      </c>
      <c r="M1358" s="176">
        <v>25.260400000000001</v>
      </c>
      <c r="N1358" s="176">
        <v>15.4221</v>
      </c>
      <c r="O1358" s="176">
        <v>6.6355000000000004</v>
      </c>
      <c r="P1358" s="176">
        <v>13.4986</v>
      </c>
      <c r="Q1358" s="176">
        <v>22.122599999999998</v>
      </c>
      <c r="R1358" s="176">
        <v>12.1713</v>
      </c>
      <c r="S1358" s="118" t="s">
        <v>1912</v>
      </c>
    </row>
    <row r="1359" spans="1:19" x14ac:dyDescent="0.3">
      <c r="A1359" s="172" t="s">
        <v>1297</v>
      </c>
      <c r="B1359" s="172" t="s">
        <v>1299</v>
      </c>
      <c r="C1359" s="172">
        <v>120564</v>
      </c>
      <c r="D1359" s="175">
        <v>44174</v>
      </c>
      <c r="E1359" s="176">
        <v>927.78</v>
      </c>
      <c r="F1359" s="176">
        <v>0.71209999999999996</v>
      </c>
      <c r="G1359" s="176">
        <v>1.4665999999999999</v>
      </c>
      <c r="H1359" s="176">
        <v>2.7522000000000002</v>
      </c>
      <c r="I1359" s="176">
        <v>5.8650000000000002</v>
      </c>
      <c r="J1359" s="176">
        <v>9.9864999999999995</v>
      </c>
      <c r="K1359" s="176">
        <v>22.835999999999999</v>
      </c>
      <c r="L1359" s="176">
        <v>36.9801</v>
      </c>
      <c r="M1359" s="176">
        <v>26.122199999999999</v>
      </c>
      <c r="N1359" s="176">
        <v>16.4602</v>
      </c>
      <c r="O1359" s="176">
        <v>7.6807999999999996</v>
      </c>
      <c r="P1359" s="176">
        <v>14.629200000000001</v>
      </c>
      <c r="Q1359" s="176">
        <v>16.355499999999999</v>
      </c>
      <c r="R1359" s="176">
        <v>13.188700000000001</v>
      </c>
      <c r="S1359" s="118" t="s">
        <v>1912</v>
      </c>
    </row>
    <row r="1360" spans="1:19" x14ac:dyDescent="0.3">
      <c r="A1360" s="172" t="s">
        <v>1297</v>
      </c>
      <c r="B1360" s="172" t="s">
        <v>1300</v>
      </c>
      <c r="C1360" s="172">
        <v>141925</v>
      </c>
      <c r="D1360" s="175">
        <v>44174</v>
      </c>
      <c r="E1360" s="176">
        <v>15.26</v>
      </c>
      <c r="F1360" s="176">
        <v>0.85919999999999996</v>
      </c>
      <c r="G1360" s="176">
        <v>1.6656</v>
      </c>
      <c r="H1360" s="176">
        <v>2.6227</v>
      </c>
      <c r="I1360" s="176">
        <v>4.8076999999999996</v>
      </c>
      <c r="J1360" s="176">
        <v>8.6120999999999999</v>
      </c>
      <c r="K1360" s="176">
        <v>20.157499999999999</v>
      </c>
      <c r="L1360" s="176">
        <v>31.212399999999999</v>
      </c>
      <c r="M1360" s="176">
        <v>21.4968</v>
      </c>
      <c r="N1360" s="176">
        <v>17.7469</v>
      </c>
      <c r="O1360" s="176">
        <v>14.9086</v>
      </c>
      <c r="P1360" s="176"/>
      <c r="Q1360" s="176">
        <v>14.7958</v>
      </c>
      <c r="R1360" s="176">
        <v>18.132300000000001</v>
      </c>
      <c r="S1360" s="118" t="s">
        <v>1894</v>
      </c>
    </row>
    <row r="1361" spans="1:19" x14ac:dyDescent="0.3">
      <c r="A1361" s="172" t="s">
        <v>1297</v>
      </c>
      <c r="B1361" s="172" t="s">
        <v>1301</v>
      </c>
      <c r="C1361" s="172">
        <v>141927</v>
      </c>
      <c r="D1361" s="175">
        <v>44174</v>
      </c>
      <c r="E1361" s="176">
        <v>14.54</v>
      </c>
      <c r="F1361" s="176">
        <v>0.83220000000000005</v>
      </c>
      <c r="G1361" s="176">
        <v>1.6073</v>
      </c>
      <c r="H1361" s="176">
        <v>2.5388000000000002</v>
      </c>
      <c r="I1361" s="176">
        <v>4.6795999999999998</v>
      </c>
      <c r="J1361" s="176">
        <v>8.4265000000000008</v>
      </c>
      <c r="K1361" s="176">
        <v>19.6708</v>
      </c>
      <c r="L1361" s="176">
        <v>30.053699999999999</v>
      </c>
      <c r="M1361" s="176">
        <v>20.066099999999999</v>
      </c>
      <c r="N1361" s="176">
        <v>16.041499999999999</v>
      </c>
      <c r="O1361" s="176">
        <v>13.113</v>
      </c>
      <c r="P1361" s="176"/>
      <c r="Q1361" s="176">
        <v>12.998699999999999</v>
      </c>
      <c r="R1361" s="176">
        <v>16.3355</v>
      </c>
      <c r="S1361" s="118" t="s">
        <v>1894</v>
      </c>
    </row>
    <row r="1362" spans="1:19" x14ac:dyDescent="0.3">
      <c r="A1362" s="172" t="s">
        <v>1297</v>
      </c>
      <c r="B1362" s="172" t="s">
        <v>1302</v>
      </c>
      <c r="C1362" s="172">
        <v>102020</v>
      </c>
      <c r="D1362" s="175">
        <v>44174</v>
      </c>
      <c r="E1362" s="176">
        <v>116.39</v>
      </c>
      <c r="F1362" s="176">
        <v>0.51819999999999999</v>
      </c>
      <c r="G1362" s="176">
        <v>1.1120000000000001</v>
      </c>
      <c r="H1362" s="176">
        <v>2.258</v>
      </c>
      <c r="I1362" s="176">
        <v>5.7130000000000001</v>
      </c>
      <c r="J1362" s="176">
        <v>8.9794</v>
      </c>
      <c r="K1362" s="176">
        <v>20.811699999999998</v>
      </c>
      <c r="L1362" s="176">
        <v>36.017299999999999</v>
      </c>
      <c r="M1362" s="176">
        <v>24.815000000000001</v>
      </c>
      <c r="N1362" s="176">
        <v>17.922999999999998</v>
      </c>
      <c r="O1362" s="176">
        <v>4.5674999999999999</v>
      </c>
      <c r="P1362" s="176">
        <v>9.8941999999999997</v>
      </c>
      <c r="Q1362" s="176">
        <v>15.285600000000001</v>
      </c>
      <c r="R1362" s="176">
        <v>14.1538</v>
      </c>
      <c r="S1362" s="118" t="s">
        <v>1881</v>
      </c>
    </row>
    <row r="1363" spans="1:19" x14ac:dyDescent="0.3">
      <c r="A1363" s="172" t="s">
        <v>1297</v>
      </c>
      <c r="B1363" s="172" t="s">
        <v>1303</v>
      </c>
      <c r="C1363" s="172">
        <v>119354</v>
      </c>
      <c r="D1363" s="175">
        <v>44174</v>
      </c>
      <c r="E1363" s="176">
        <v>124.8</v>
      </c>
      <c r="F1363" s="176">
        <v>0.52359999999999995</v>
      </c>
      <c r="G1363" s="176">
        <v>1.1263000000000001</v>
      </c>
      <c r="H1363" s="176">
        <v>2.2783000000000002</v>
      </c>
      <c r="I1363" s="176">
        <v>5.7537000000000003</v>
      </c>
      <c r="J1363" s="176">
        <v>9.0527999999999995</v>
      </c>
      <c r="K1363" s="176">
        <v>21.047499999999999</v>
      </c>
      <c r="L1363" s="176">
        <v>36.542700000000004</v>
      </c>
      <c r="M1363" s="176">
        <v>25.5154</v>
      </c>
      <c r="N1363" s="176">
        <v>18.834499999999998</v>
      </c>
      <c r="O1363" s="176">
        <v>5.4836</v>
      </c>
      <c r="P1363" s="176">
        <v>10.842000000000001</v>
      </c>
      <c r="Q1363" s="176">
        <v>12.0458</v>
      </c>
      <c r="R1363" s="176">
        <v>15.053699999999999</v>
      </c>
      <c r="S1363" s="118" t="s">
        <v>1881</v>
      </c>
    </row>
    <row r="1364" spans="1:19" x14ac:dyDescent="0.3">
      <c r="A1364" s="172" t="s">
        <v>1297</v>
      </c>
      <c r="B1364" s="172" t="s">
        <v>1304</v>
      </c>
      <c r="C1364" s="172">
        <v>113460</v>
      </c>
      <c r="D1364" s="175">
        <v>44174</v>
      </c>
      <c r="E1364" s="176">
        <v>53.957000000000001</v>
      </c>
      <c r="F1364" s="176">
        <v>0.92589999999999995</v>
      </c>
      <c r="G1364" s="176">
        <v>1.4705999999999999</v>
      </c>
      <c r="H1364" s="176">
        <v>2.4318</v>
      </c>
      <c r="I1364" s="176">
        <v>5.4321000000000002</v>
      </c>
      <c r="J1364" s="176">
        <v>8.7032000000000007</v>
      </c>
      <c r="K1364" s="176">
        <v>18.960699999999999</v>
      </c>
      <c r="L1364" s="176">
        <v>27.302099999999999</v>
      </c>
      <c r="M1364" s="176">
        <v>20.182200000000002</v>
      </c>
      <c r="N1364" s="176">
        <v>9.8115000000000006</v>
      </c>
      <c r="O1364" s="176">
        <v>2.8935</v>
      </c>
      <c r="P1364" s="176">
        <v>10.2674</v>
      </c>
      <c r="Q1364" s="176">
        <v>11.6921</v>
      </c>
      <c r="R1364" s="176">
        <v>11.100099999999999</v>
      </c>
      <c r="S1364" s="118" t="s">
        <v>1894</v>
      </c>
    </row>
    <row r="1365" spans="1:19" x14ac:dyDescent="0.3">
      <c r="A1365" s="172" t="s">
        <v>1297</v>
      </c>
      <c r="B1365" s="172" t="s">
        <v>1305</v>
      </c>
      <c r="C1365" s="172">
        <v>119988</v>
      </c>
      <c r="D1365" s="175">
        <v>44174</v>
      </c>
      <c r="E1365" s="176">
        <v>60.494999999999997</v>
      </c>
      <c r="F1365" s="176">
        <v>0.92930000000000001</v>
      </c>
      <c r="G1365" s="176">
        <v>1.4915</v>
      </c>
      <c r="H1365" s="176">
        <v>2.4626999999999999</v>
      </c>
      <c r="I1365" s="176">
        <v>5.4912000000000001</v>
      </c>
      <c r="J1365" s="176">
        <v>8.8293999999999997</v>
      </c>
      <c r="K1365" s="176">
        <v>19.376000000000001</v>
      </c>
      <c r="L1365" s="176">
        <v>28.194500000000001</v>
      </c>
      <c r="M1365" s="176">
        <v>21.393000000000001</v>
      </c>
      <c r="N1365" s="176">
        <v>11.2736</v>
      </c>
      <c r="O1365" s="176">
        <v>4.4206000000000003</v>
      </c>
      <c r="P1365" s="176">
        <v>11.966200000000001</v>
      </c>
      <c r="Q1365" s="176">
        <v>14.364699999999999</v>
      </c>
      <c r="R1365" s="176">
        <v>12.6225</v>
      </c>
      <c r="S1365" s="118" t="s">
        <v>1894</v>
      </c>
    </row>
    <row r="1366" spans="1:19" x14ac:dyDescent="0.3">
      <c r="A1366" s="172" t="s">
        <v>1297</v>
      </c>
      <c r="B1366" s="172" t="s">
        <v>1306</v>
      </c>
      <c r="C1366" s="172">
        <v>148405</v>
      </c>
      <c r="D1366" s="175">
        <v>44174</v>
      </c>
      <c r="E1366" s="176">
        <v>13.28</v>
      </c>
      <c r="F1366" s="176">
        <v>0.52990000000000004</v>
      </c>
      <c r="G1366" s="176">
        <v>1.1424000000000001</v>
      </c>
      <c r="H1366" s="176">
        <v>1.9186000000000001</v>
      </c>
      <c r="I1366" s="176">
        <v>5.0632999999999999</v>
      </c>
      <c r="J1366" s="176">
        <v>8.5853999999999999</v>
      </c>
      <c r="K1366" s="176">
        <v>20.072299999999998</v>
      </c>
      <c r="L1366" s="176"/>
      <c r="M1366" s="176"/>
      <c r="N1366" s="176"/>
      <c r="O1366" s="176"/>
      <c r="P1366" s="176"/>
      <c r="Q1366" s="176">
        <v>32.799999999999997</v>
      </c>
      <c r="R1366" s="176"/>
      <c r="S1366" s="118" t="s">
        <v>1881</v>
      </c>
    </row>
    <row r="1367" spans="1:19" x14ac:dyDescent="0.3">
      <c r="A1367" s="172" t="s">
        <v>1297</v>
      </c>
      <c r="B1367" s="172" t="s">
        <v>1307</v>
      </c>
      <c r="C1367" s="172">
        <v>118275</v>
      </c>
      <c r="D1367" s="175">
        <v>44174</v>
      </c>
      <c r="E1367" s="176">
        <v>177.85</v>
      </c>
      <c r="F1367" s="176">
        <v>0.67930000000000001</v>
      </c>
      <c r="G1367" s="176">
        <v>1.3621000000000001</v>
      </c>
      <c r="H1367" s="176">
        <v>2.4718</v>
      </c>
      <c r="I1367" s="176">
        <v>4.5438999999999998</v>
      </c>
      <c r="J1367" s="176">
        <v>7.1772999999999998</v>
      </c>
      <c r="K1367" s="176">
        <v>18.322099999999999</v>
      </c>
      <c r="L1367" s="176">
        <v>32.5458</v>
      </c>
      <c r="M1367" s="176">
        <v>25.751300000000001</v>
      </c>
      <c r="N1367" s="176">
        <v>21.982199999999999</v>
      </c>
      <c r="O1367" s="176">
        <v>12.4518</v>
      </c>
      <c r="P1367" s="176">
        <v>14.362</v>
      </c>
      <c r="Q1367" s="176">
        <v>13.7486</v>
      </c>
      <c r="R1367" s="176">
        <v>17.7591</v>
      </c>
      <c r="S1367" s="118" t="s">
        <v>1881</v>
      </c>
    </row>
    <row r="1368" spans="1:19" x14ac:dyDescent="0.3">
      <c r="A1368" s="172" t="s">
        <v>1297</v>
      </c>
      <c r="B1368" s="172" t="s">
        <v>1308</v>
      </c>
      <c r="C1368" s="172">
        <v>101922</v>
      </c>
      <c r="D1368" s="175">
        <v>44174</v>
      </c>
      <c r="E1368" s="176">
        <v>167.92</v>
      </c>
      <c r="F1368" s="176">
        <v>0.67149999999999999</v>
      </c>
      <c r="G1368" s="176">
        <v>1.3520000000000001</v>
      </c>
      <c r="H1368" s="176">
        <v>2.4464999999999999</v>
      </c>
      <c r="I1368" s="176">
        <v>4.4863</v>
      </c>
      <c r="J1368" s="176">
        <v>7.0713999999999997</v>
      </c>
      <c r="K1368" s="176">
        <v>17.962800000000001</v>
      </c>
      <c r="L1368" s="176">
        <v>31.670999999999999</v>
      </c>
      <c r="M1368" s="176">
        <v>24.4682</v>
      </c>
      <c r="N1368" s="176">
        <v>20.364100000000001</v>
      </c>
      <c r="O1368" s="176">
        <v>11.354799999999999</v>
      </c>
      <c r="P1368" s="176">
        <v>13.400600000000001</v>
      </c>
      <c r="Q1368" s="176">
        <v>17.773</v>
      </c>
      <c r="R1368" s="176">
        <v>16.4239</v>
      </c>
      <c r="S1368" s="118" t="s">
        <v>1881</v>
      </c>
    </row>
    <row r="1369" spans="1:19" x14ac:dyDescent="0.3">
      <c r="A1369" s="172" t="s">
        <v>1297</v>
      </c>
      <c r="B1369" s="172" t="s">
        <v>1309</v>
      </c>
      <c r="C1369" s="172">
        <v>119077</v>
      </c>
      <c r="D1369" s="175">
        <v>44174</v>
      </c>
      <c r="E1369" s="176">
        <v>144.107976466666</v>
      </c>
      <c r="F1369" s="176">
        <v>0.64539999999999997</v>
      </c>
      <c r="G1369" s="176">
        <v>1.46</v>
      </c>
      <c r="H1369" s="176">
        <v>2.5247000000000002</v>
      </c>
      <c r="I1369" s="176">
        <v>5.367</v>
      </c>
      <c r="J1369" s="176">
        <v>9.9878999999999998</v>
      </c>
      <c r="K1369" s="176">
        <v>22.2441</v>
      </c>
      <c r="L1369" s="176">
        <v>33.827500000000001</v>
      </c>
      <c r="M1369" s="176">
        <v>18.7652</v>
      </c>
      <c r="N1369" s="176">
        <v>16.981300000000001</v>
      </c>
      <c r="O1369" s="176">
        <v>8.8225999999999996</v>
      </c>
      <c r="P1369" s="176">
        <v>13.7818</v>
      </c>
      <c r="Q1369" s="176">
        <v>14.068</v>
      </c>
      <c r="R1369" s="176">
        <v>17.320399999999999</v>
      </c>
      <c r="S1369" s="118" t="s">
        <v>1894</v>
      </c>
    </row>
    <row r="1370" spans="1:19" x14ac:dyDescent="0.3">
      <c r="A1370" s="172" t="s">
        <v>1297</v>
      </c>
      <c r="B1370" s="172" t="s">
        <v>1310</v>
      </c>
      <c r="C1370" s="172">
        <v>100080</v>
      </c>
      <c r="D1370" s="175">
        <v>44174</v>
      </c>
      <c r="E1370" s="176">
        <v>614.37983091136198</v>
      </c>
      <c r="F1370" s="176">
        <v>0.64359999999999995</v>
      </c>
      <c r="G1370" s="176">
        <v>1.4487000000000001</v>
      </c>
      <c r="H1370" s="176">
        <v>2.5053999999999998</v>
      </c>
      <c r="I1370" s="176">
        <v>5.3274999999999997</v>
      </c>
      <c r="J1370" s="176">
        <v>9.8983000000000008</v>
      </c>
      <c r="K1370" s="176">
        <v>21.9376</v>
      </c>
      <c r="L1370" s="176">
        <v>33.172600000000003</v>
      </c>
      <c r="M1370" s="176">
        <v>17.8443</v>
      </c>
      <c r="N1370" s="176">
        <v>15.7691</v>
      </c>
      <c r="O1370" s="176">
        <v>7.8784000000000001</v>
      </c>
      <c r="P1370" s="176">
        <v>12.865500000000001</v>
      </c>
      <c r="Q1370" s="176">
        <v>19.037700000000001</v>
      </c>
      <c r="R1370" s="176">
        <v>16.232199999999999</v>
      </c>
      <c r="S1370" s="118" t="s">
        <v>1894</v>
      </c>
    </row>
    <row r="1371" spans="1:19" x14ac:dyDescent="0.3">
      <c r="A1371" s="172" t="s">
        <v>1297</v>
      </c>
      <c r="B1371" s="172" t="s">
        <v>1311</v>
      </c>
      <c r="C1371" s="172">
        <v>140353</v>
      </c>
      <c r="D1371" s="175">
        <v>44174</v>
      </c>
      <c r="E1371" s="176">
        <v>17.899000000000001</v>
      </c>
      <c r="F1371" s="176">
        <v>0.68630000000000002</v>
      </c>
      <c r="G1371" s="176">
        <v>1.52</v>
      </c>
      <c r="H1371" s="176">
        <v>2.4674</v>
      </c>
      <c r="I1371" s="176">
        <v>4.9547999999999996</v>
      </c>
      <c r="J1371" s="176">
        <v>7.6825999999999999</v>
      </c>
      <c r="K1371" s="176">
        <v>18.9619</v>
      </c>
      <c r="L1371" s="176">
        <v>35.773299999999999</v>
      </c>
      <c r="M1371" s="176">
        <v>22.0442</v>
      </c>
      <c r="N1371" s="176">
        <v>14.8329</v>
      </c>
      <c r="O1371" s="176">
        <v>7.3966000000000003</v>
      </c>
      <c r="P1371" s="176">
        <v>13.4384</v>
      </c>
      <c r="Q1371" s="176">
        <v>10.4596</v>
      </c>
      <c r="R1371" s="176">
        <v>12.861499999999999</v>
      </c>
      <c r="S1371" s="118" t="s">
        <v>1894</v>
      </c>
    </row>
    <row r="1372" spans="1:19" x14ac:dyDescent="0.3">
      <c r="A1372" s="172" t="s">
        <v>1297</v>
      </c>
      <c r="B1372" s="172" t="s">
        <v>1312</v>
      </c>
      <c r="C1372" s="172">
        <v>140355</v>
      </c>
      <c r="D1372" s="175">
        <v>44174</v>
      </c>
      <c r="E1372" s="176">
        <v>16.692</v>
      </c>
      <c r="F1372" s="176">
        <v>0.68159999999999998</v>
      </c>
      <c r="G1372" s="176">
        <v>1.4958</v>
      </c>
      <c r="H1372" s="176">
        <v>2.4363000000000001</v>
      </c>
      <c r="I1372" s="176">
        <v>4.8822000000000001</v>
      </c>
      <c r="J1372" s="176">
        <v>7.5308000000000002</v>
      </c>
      <c r="K1372" s="176">
        <v>18.433399999999999</v>
      </c>
      <c r="L1372" s="176">
        <v>34.580300000000001</v>
      </c>
      <c r="M1372" s="176">
        <v>20.424199999999999</v>
      </c>
      <c r="N1372" s="176">
        <v>12.798999999999999</v>
      </c>
      <c r="O1372" s="176">
        <v>5.6759000000000004</v>
      </c>
      <c r="P1372" s="176">
        <v>12.082000000000001</v>
      </c>
      <c r="Q1372" s="176">
        <v>9.1495999999999995</v>
      </c>
      <c r="R1372" s="176">
        <v>10.865399999999999</v>
      </c>
      <c r="S1372" s="118" t="s">
        <v>1894</v>
      </c>
    </row>
    <row r="1373" spans="1:19" x14ac:dyDescent="0.3">
      <c r="A1373" s="172" t="s">
        <v>1297</v>
      </c>
      <c r="B1373" s="172" t="s">
        <v>1313</v>
      </c>
      <c r="C1373" s="172">
        <v>143793</v>
      </c>
      <c r="D1373" s="175">
        <v>44174</v>
      </c>
      <c r="E1373" s="176">
        <v>12.374499999999999</v>
      </c>
      <c r="F1373" s="176">
        <v>0.47249999999999998</v>
      </c>
      <c r="G1373" s="176">
        <v>1.3355999999999999</v>
      </c>
      <c r="H1373" s="176">
        <v>2.1587999999999998</v>
      </c>
      <c r="I1373" s="176">
        <v>4.9673999999999996</v>
      </c>
      <c r="J1373" s="176">
        <v>7.9526000000000003</v>
      </c>
      <c r="K1373" s="176">
        <v>16.576699999999999</v>
      </c>
      <c r="L1373" s="176">
        <v>29.8002</v>
      </c>
      <c r="M1373" s="176">
        <v>19.315999999999999</v>
      </c>
      <c r="N1373" s="176">
        <v>8.8987999999999996</v>
      </c>
      <c r="O1373" s="176"/>
      <c r="P1373" s="176"/>
      <c r="Q1373" s="176">
        <v>9.1953999999999994</v>
      </c>
      <c r="R1373" s="176">
        <v>12.499599999999999</v>
      </c>
      <c r="S1373" s="118" t="s">
        <v>1894</v>
      </c>
    </row>
    <row r="1374" spans="1:19" x14ac:dyDescent="0.3">
      <c r="A1374" s="172" t="s">
        <v>1297</v>
      </c>
      <c r="B1374" s="172" t="s">
        <v>1314</v>
      </c>
      <c r="C1374" s="172">
        <v>143787</v>
      </c>
      <c r="D1374" s="175">
        <v>44174</v>
      </c>
      <c r="E1374" s="176">
        <v>11.7563</v>
      </c>
      <c r="F1374" s="176">
        <v>0.46750000000000003</v>
      </c>
      <c r="G1374" s="176">
        <v>1.3107</v>
      </c>
      <c r="H1374" s="176">
        <v>2.1212</v>
      </c>
      <c r="I1374" s="176">
        <v>4.8920000000000003</v>
      </c>
      <c r="J1374" s="176">
        <v>7.7877000000000001</v>
      </c>
      <c r="K1374" s="176">
        <v>15.936400000000001</v>
      </c>
      <c r="L1374" s="176">
        <v>28.4084</v>
      </c>
      <c r="M1374" s="176">
        <v>17.567699999999999</v>
      </c>
      <c r="N1374" s="176">
        <v>6.7988</v>
      </c>
      <c r="O1374" s="176"/>
      <c r="P1374" s="176"/>
      <c r="Q1374" s="176">
        <v>6.9089999999999998</v>
      </c>
      <c r="R1374" s="176">
        <v>10.23</v>
      </c>
      <c r="S1374" s="118" t="s">
        <v>1894</v>
      </c>
    </row>
    <row r="1375" spans="1:19" x14ac:dyDescent="0.3">
      <c r="A1375" s="172" t="s">
        <v>1297</v>
      </c>
      <c r="B1375" s="172" t="s">
        <v>1315</v>
      </c>
      <c r="C1375" s="172">
        <v>100520</v>
      </c>
      <c r="D1375" s="175">
        <v>44174</v>
      </c>
      <c r="E1375" s="176">
        <v>673.46929999999998</v>
      </c>
      <c r="F1375" s="176">
        <v>0.76659999999999995</v>
      </c>
      <c r="G1375" s="176">
        <v>1.4496</v>
      </c>
      <c r="H1375" s="176">
        <v>3.0173000000000001</v>
      </c>
      <c r="I1375" s="176">
        <v>6.2407000000000004</v>
      </c>
      <c r="J1375" s="176">
        <v>11.252599999999999</v>
      </c>
      <c r="K1375" s="176">
        <v>23.371600000000001</v>
      </c>
      <c r="L1375" s="176">
        <v>34.1492</v>
      </c>
      <c r="M1375" s="176">
        <v>28.5303</v>
      </c>
      <c r="N1375" s="176">
        <v>16.0562</v>
      </c>
      <c r="O1375" s="176">
        <v>5.1059000000000001</v>
      </c>
      <c r="P1375" s="176">
        <v>9.6502999999999997</v>
      </c>
      <c r="Q1375" s="176">
        <v>17.421199999999999</v>
      </c>
      <c r="R1375" s="176">
        <v>10.214600000000001</v>
      </c>
      <c r="S1375" s="118" t="s">
        <v>1894</v>
      </c>
    </row>
    <row r="1376" spans="1:19" x14ac:dyDescent="0.3">
      <c r="A1376" s="172" t="s">
        <v>1297</v>
      </c>
      <c r="B1376" s="172" t="s">
        <v>1316</v>
      </c>
      <c r="C1376" s="172">
        <v>118535</v>
      </c>
      <c r="D1376" s="175">
        <v>44174</v>
      </c>
      <c r="E1376" s="176">
        <v>724.09690000000001</v>
      </c>
      <c r="F1376" s="176">
        <v>0.76859999999999995</v>
      </c>
      <c r="G1376" s="176">
        <v>1.4599</v>
      </c>
      <c r="H1376" s="176">
        <v>3.0316999999999998</v>
      </c>
      <c r="I1376" s="176">
        <v>6.2708000000000004</v>
      </c>
      <c r="J1376" s="176">
        <v>11.3203</v>
      </c>
      <c r="K1376" s="176">
        <v>23.5991</v>
      </c>
      <c r="L1376" s="176">
        <v>34.648699999999998</v>
      </c>
      <c r="M1376" s="176">
        <v>29.261700000000001</v>
      </c>
      <c r="N1376" s="176">
        <v>16.943999999999999</v>
      </c>
      <c r="O1376" s="176">
        <v>6.0282999999999998</v>
      </c>
      <c r="P1376" s="176">
        <v>10.7172</v>
      </c>
      <c r="Q1376" s="176">
        <v>14.1166</v>
      </c>
      <c r="R1376" s="176">
        <v>11.111000000000001</v>
      </c>
      <c r="S1376" s="118" t="s">
        <v>1894</v>
      </c>
    </row>
    <row r="1377" spans="1:19" x14ac:dyDescent="0.3">
      <c r="A1377" s="172" t="s">
        <v>1297</v>
      </c>
      <c r="B1377" s="172" t="s">
        <v>1317</v>
      </c>
      <c r="C1377" s="172">
        <v>101762</v>
      </c>
      <c r="D1377" s="175">
        <v>44174</v>
      </c>
      <c r="E1377" s="176">
        <v>699.16499999999996</v>
      </c>
      <c r="F1377" s="176">
        <v>0.76590000000000003</v>
      </c>
      <c r="G1377" s="176">
        <v>2.0964999999999998</v>
      </c>
      <c r="H1377" s="176">
        <v>4.9706999999999999</v>
      </c>
      <c r="I1377" s="176">
        <v>7.7488000000000001</v>
      </c>
      <c r="J1377" s="176">
        <v>13.703099999999999</v>
      </c>
      <c r="K1377" s="176">
        <v>22.6799</v>
      </c>
      <c r="L1377" s="176">
        <v>31.919699999999999</v>
      </c>
      <c r="M1377" s="176">
        <v>25.083600000000001</v>
      </c>
      <c r="N1377" s="176">
        <v>6.7229999999999999</v>
      </c>
      <c r="O1377" s="176">
        <v>3.157</v>
      </c>
      <c r="P1377" s="176">
        <v>10.0823</v>
      </c>
      <c r="Q1377" s="176">
        <v>17.778300000000002</v>
      </c>
      <c r="R1377" s="176">
        <v>7.3064999999999998</v>
      </c>
      <c r="S1377" s="118" t="s">
        <v>1894</v>
      </c>
    </row>
    <row r="1378" spans="1:19" x14ac:dyDescent="0.3">
      <c r="A1378" s="172" t="s">
        <v>1297</v>
      </c>
      <c r="B1378" s="172" t="s">
        <v>1318</v>
      </c>
      <c r="C1378" s="172">
        <v>118955</v>
      </c>
      <c r="D1378" s="175">
        <v>44174</v>
      </c>
      <c r="E1378" s="176">
        <v>741.87599999999998</v>
      </c>
      <c r="F1378" s="176">
        <v>0.76719999999999999</v>
      </c>
      <c r="G1378" s="176">
        <v>2.1027999999999998</v>
      </c>
      <c r="H1378" s="176">
        <v>4.9797000000000002</v>
      </c>
      <c r="I1378" s="176">
        <v>7.7674000000000003</v>
      </c>
      <c r="J1378" s="176">
        <v>13.7477</v>
      </c>
      <c r="K1378" s="176">
        <v>22.844000000000001</v>
      </c>
      <c r="L1378" s="176">
        <v>32.295499999999997</v>
      </c>
      <c r="M1378" s="176">
        <v>25.634599999999999</v>
      </c>
      <c r="N1378" s="176">
        <v>7.3333000000000004</v>
      </c>
      <c r="O1378" s="176">
        <v>3.8774000000000002</v>
      </c>
      <c r="P1378" s="176">
        <v>10.9175</v>
      </c>
      <c r="Q1378" s="176">
        <v>12.3835</v>
      </c>
      <c r="R1378" s="176">
        <v>7.9255000000000004</v>
      </c>
      <c r="S1378" s="118" t="s">
        <v>1894</v>
      </c>
    </row>
    <row r="1379" spans="1:19" x14ac:dyDescent="0.3">
      <c r="A1379" s="172" t="s">
        <v>1297</v>
      </c>
      <c r="B1379" s="172" t="s">
        <v>1319</v>
      </c>
      <c r="C1379" s="172">
        <v>102252</v>
      </c>
      <c r="D1379" s="175">
        <v>44174</v>
      </c>
      <c r="E1379" s="176">
        <v>98.023799999999994</v>
      </c>
      <c r="F1379" s="176">
        <v>0.96699999999999997</v>
      </c>
      <c r="G1379" s="176">
        <v>1.5305</v>
      </c>
      <c r="H1379" s="176">
        <v>2.6526999999999998</v>
      </c>
      <c r="I1379" s="176">
        <v>5.1284000000000001</v>
      </c>
      <c r="J1379" s="176">
        <v>7.9641000000000002</v>
      </c>
      <c r="K1379" s="176">
        <v>19.9636</v>
      </c>
      <c r="L1379" s="176">
        <v>35.131399999999999</v>
      </c>
      <c r="M1379" s="176">
        <v>24.015499999999999</v>
      </c>
      <c r="N1379" s="176">
        <v>15.000299999999999</v>
      </c>
      <c r="O1379" s="176">
        <v>3.5053000000000001</v>
      </c>
      <c r="P1379" s="176">
        <v>10.569900000000001</v>
      </c>
      <c r="Q1379" s="176">
        <v>14.550800000000001</v>
      </c>
      <c r="R1379" s="176">
        <v>10.8774</v>
      </c>
      <c r="S1379" s="118" t="s">
        <v>1894</v>
      </c>
    </row>
    <row r="1380" spans="1:19" x14ac:dyDescent="0.3">
      <c r="A1380" s="172" t="s">
        <v>1297</v>
      </c>
      <c r="B1380" s="172" t="s">
        <v>1320</v>
      </c>
      <c r="C1380" s="172">
        <v>120046</v>
      </c>
      <c r="D1380" s="175">
        <v>44174</v>
      </c>
      <c r="E1380" s="176">
        <v>104.6489</v>
      </c>
      <c r="F1380" s="176">
        <v>0.97019999999999995</v>
      </c>
      <c r="G1380" s="176">
        <v>1.5464</v>
      </c>
      <c r="H1380" s="176">
        <v>2.6753</v>
      </c>
      <c r="I1380" s="176">
        <v>5.1741999999999999</v>
      </c>
      <c r="J1380" s="176">
        <v>8.0652000000000008</v>
      </c>
      <c r="K1380" s="176">
        <v>20.305499999999999</v>
      </c>
      <c r="L1380" s="176">
        <v>35.916699999999999</v>
      </c>
      <c r="M1380" s="176">
        <v>25.101199999999999</v>
      </c>
      <c r="N1380" s="176">
        <v>16.342500000000001</v>
      </c>
      <c r="O1380" s="176">
        <v>4.5029000000000003</v>
      </c>
      <c r="P1380" s="176">
        <v>11.533899999999999</v>
      </c>
      <c r="Q1380" s="176">
        <v>13.5039</v>
      </c>
      <c r="R1380" s="176">
        <v>12.070600000000001</v>
      </c>
      <c r="S1380" s="118" t="s">
        <v>1894</v>
      </c>
    </row>
    <row r="1381" spans="1:19" x14ac:dyDescent="0.3">
      <c r="A1381" s="172" t="s">
        <v>1297</v>
      </c>
      <c r="B1381" s="172" t="s">
        <v>1321</v>
      </c>
      <c r="C1381" s="172">
        <v>101228</v>
      </c>
      <c r="D1381" s="175">
        <v>44174</v>
      </c>
      <c r="E1381" s="176">
        <v>319.66000000000003</v>
      </c>
      <c r="F1381" s="176">
        <v>0.50619999999999998</v>
      </c>
      <c r="G1381" s="176">
        <v>1.7085999999999999</v>
      </c>
      <c r="H1381" s="176">
        <v>3.5001000000000002</v>
      </c>
      <c r="I1381" s="176">
        <v>7.1497999999999999</v>
      </c>
      <c r="J1381" s="176">
        <v>11.6989</v>
      </c>
      <c r="K1381" s="176">
        <v>21.087900000000001</v>
      </c>
      <c r="L1381" s="176">
        <v>30.622800000000002</v>
      </c>
      <c r="M1381" s="176">
        <v>23.822399999999998</v>
      </c>
      <c r="N1381" s="176">
        <v>9.6491000000000007</v>
      </c>
      <c r="O1381" s="176">
        <v>5.4378000000000002</v>
      </c>
      <c r="P1381" s="176">
        <v>10.220700000000001</v>
      </c>
      <c r="Q1381" s="176">
        <v>14.1334</v>
      </c>
      <c r="R1381" s="176">
        <v>8.3420000000000005</v>
      </c>
      <c r="S1381" s="118" t="s">
        <v>1881</v>
      </c>
    </row>
    <row r="1382" spans="1:19" x14ac:dyDescent="0.3">
      <c r="A1382" s="172" t="s">
        <v>1297</v>
      </c>
      <c r="B1382" s="172" t="s">
        <v>1322</v>
      </c>
      <c r="C1382" s="172">
        <v>120599</v>
      </c>
      <c r="D1382" s="175">
        <v>44174</v>
      </c>
      <c r="E1382" s="176">
        <v>342.92</v>
      </c>
      <c r="F1382" s="176">
        <v>0.51</v>
      </c>
      <c r="G1382" s="176">
        <v>1.7204999999999999</v>
      </c>
      <c r="H1382" s="176">
        <v>3.5198999999999998</v>
      </c>
      <c r="I1382" s="176">
        <v>7.1859000000000002</v>
      </c>
      <c r="J1382" s="176">
        <v>11.787699999999999</v>
      </c>
      <c r="K1382" s="176">
        <v>21.387599999999999</v>
      </c>
      <c r="L1382" s="176">
        <v>31.276299999999999</v>
      </c>
      <c r="M1382" s="176">
        <v>24.757200000000001</v>
      </c>
      <c r="N1382" s="176">
        <v>10.7301</v>
      </c>
      <c r="O1382" s="176">
        <v>6.4748000000000001</v>
      </c>
      <c r="P1382" s="176">
        <v>11.374499999999999</v>
      </c>
      <c r="Q1382" s="176">
        <v>13.7982</v>
      </c>
      <c r="R1382" s="176">
        <v>9.3963000000000001</v>
      </c>
      <c r="S1382" s="118" t="s">
        <v>1881</v>
      </c>
    </row>
    <row r="1383" spans="1:19" x14ac:dyDescent="0.3">
      <c r="A1383" s="172" t="s">
        <v>1297</v>
      </c>
      <c r="B1383" s="172" t="s">
        <v>1323</v>
      </c>
      <c r="C1383" s="172">
        <v>128235</v>
      </c>
      <c r="D1383" s="175">
        <v>44174</v>
      </c>
      <c r="E1383" s="176">
        <v>25.03</v>
      </c>
      <c r="F1383" s="176">
        <v>0.24030000000000001</v>
      </c>
      <c r="G1383" s="176">
        <v>0.96809999999999996</v>
      </c>
      <c r="H1383" s="176">
        <v>2.0798999999999999</v>
      </c>
      <c r="I1383" s="176">
        <v>5.3895</v>
      </c>
      <c r="J1383" s="176">
        <v>9.0632000000000001</v>
      </c>
      <c r="K1383" s="176">
        <v>18.1218</v>
      </c>
      <c r="L1383" s="176">
        <v>30.9785</v>
      </c>
      <c r="M1383" s="176">
        <v>22.816500000000001</v>
      </c>
      <c r="N1383" s="176">
        <v>15.933299999999999</v>
      </c>
      <c r="O1383" s="176">
        <v>6.0991999999999997</v>
      </c>
      <c r="P1383" s="176">
        <v>9.2428000000000008</v>
      </c>
      <c r="Q1383" s="176">
        <v>14.659800000000001</v>
      </c>
      <c r="R1383" s="176">
        <v>10.748900000000001</v>
      </c>
      <c r="S1383" s="118" t="s">
        <v>1881</v>
      </c>
    </row>
    <row r="1384" spans="1:19" x14ac:dyDescent="0.3">
      <c r="A1384" s="172" t="s">
        <v>1297</v>
      </c>
      <c r="B1384" s="172" t="s">
        <v>1324</v>
      </c>
      <c r="C1384" s="172">
        <v>128236</v>
      </c>
      <c r="D1384" s="175">
        <v>44174</v>
      </c>
      <c r="E1384" s="176">
        <v>27.31</v>
      </c>
      <c r="F1384" s="176">
        <v>0.25700000000000001</v>
      </c>
      <c r="G1384" s="176">
        <v>0.99850000000000005</v>
      </c>
      <c r="H1384" s="176">
        <v>2.0935000000000001</v>
      </c>
      <c r="I1384" s="176">
        <v>5.444</v>
      </c>
      <c r="J1384" s="176">
        <v>9.1526999999999994</v>
      </c>
      <c r="K1384" s="176">
        <v>18.4816</v>
      </c>
      <c r="L1384" s="176">
        <v>31.8687</v>
      </c>
      <c r="M1384" s="176">
        <v>23.967300000000002</v>
      </c>
      <c r="N1384" s="176">
        <v>17.411899999999999</v>
      </c>
      <c r="O1384" s="176">
        <v>7.8684000000000003</v>
      </c>
      <c r="P1384" s="176">
        <v>10.942399999999999</v>
      </c>
      <c r="Q1384" s="176">
        <v>16.1599</v>
      </c>
      <c r="R1384" s="176">
        <v>12.3635</v>
      </c>
      <c r="S1384" s="118" t="s">
        <v>1881</v>
      </c>
    </row>
    <row r="1385" spans="1:19" x14ac:dyDescent="0.3">
      <c r="A1385" s="172" t="s">
        <v>1297</v>
      </c>
      <c r="B1385" s="172" t="s">
        <v>1325</v>
      </c>
      <c r="C1385" s="172">
        <v>118424</v>
      </c>
      <c r="D1385" s="175">
        <v>44174</v>
      </c>
      <c r="E1385" s="176">
        <v>109.03</v>
      </c>
      <c r="F1385" s="176">
        <v>0.75780000000000003</v>
      </c>
      <c r="G1385" s="176">
        <v>1.5366</v>
      </c>
      <c r="H1385" s="176">
        <v>2.6067999999999998</v>
      </c>
      <c r="I1385" s="176">
        <v>5.5163000000000002</v>
      </c>
      <c r="J1385" s="176">
        <v>9.1064000000000007</v>
      </c>
      <c r="K1385" s="176">
        <v>19.576699999999999</v>
      </c>
      <c r="L1385" s="176">
        <v>29.6587</v>
      </c>
      <c r="M1385" s="176">
        <v>14.3352</v>
      </c>
      <c r="N1385" s="176">
        <v>10.1091</v>
      </c>
      <c r="O1385" s="176">
        <v>3.5718000000000001</v>
      </c>
      <c r="P1385" s="176">
        <v>8.9111999999999991</v>
      </c>
      <c r="Q1385" s="176">
        <v>13.3003</v>
      </c>
      <c r="R1385" s="176">
        <v>9.0611999999999995</v>
      </c>
      <c r="S1385" s="118" t="s">
        <v>1881</v>
      </c>
    </row>
    <row r="1386" spans="1:19" x14ac:dyDescent="0.3">
      <c r="A1386" s="172" t="s">
        <v>1297</v>
      </c>
      <c r="B1386" s="172" t="s">
        <v>1326</v>
      </c>
      <c r="C1386" s="172">
        <v>108594</v>
      </c>
      <c r="D1386" s="175">
        <v>44174</v>
      </c>
      <c r="E1386" s="176">
        <v>103.05</v>
      </c>
      <c r="F1386" s="176">
        <v>0.75280000000000002</v>
      </c>
      <c r="G1386" s="176">
        <v>1.5170999999999999</v>
      </c>
      <c r="H1386" s="176">
        <v>2.5884</v>
      </c>
      <c r="I1386" s="176">
        <v>5.4866999999999999</v>
      </c>
      <c r="J1386" s="176">
        <v>9.0475999999999992</v>
      </c>
      <c r="K1386" s="176">
        <v>19.381399999999999</v>
      </c>
      <c r="L1386" s="176">
        <v>29.2163</v>
      </c>
      <c r="M1386" s="176">
        <v>13.7417</v>
      </c>
      <c r="N1386" s="176">
        <v>9.3600999999999992</v>
      </c>
      <c r="O1386" s="176">
        <v>2.8445</v>
      </c>
      <c r="P1386" s="176">
        <v>8.1268999999999991</v>
      </c>
      <c r="Q1386" s="176">
        <v>16.576699999999999</v>
      </c>
      <c r="R1386" s="176">
        <v>8.3261000000000003</v>
      </c>
      <c r="S1386" s="118" t="s">
        <v>1881</v>
      </c>
    </row>
    <row r="1387" spans="1:19" x14ac:dyDescent="0.3">
      <c r="A1387" s="172" t="s">
        <v>1297</v>
      </c>
      <c r="B1387" s="172" t="s">
        <v>1327</v>
      </c>
      <c r="C1387" s="172"/>
      <c r="D1387" s="175"/>
      <c r="E1387" s="176"/>
      <c r="F1387" s="176"/>
      <c r="G1387" s="176"/>
      <c r="H1387" s="176"/>
      <c r="I1387" s="176"/>
      <c r="J1387" s="176"/>
      <c r="K1387" s="176"/>
      <c r="L1387" s="176"/>
      <c r="M1387" s="176"/>
      <c r="N1387" s="176"/>
      <c r="O1387" s="176"/>
      <c r="P1387" s="176"/>
      <c r="Q1387" s="176"/>
      <c r="R1387" s="176"/>
      <c r="S1387" s="118"/>
    </row>
    <row r="1388" spans="1:19" x14ac:dyDescent="0.3">
      <c r="A1388" s="172" t="s">
        <v>1297</v>
      </c>
      <c r="B1388" s="172" t="s">
        <v>1328</v>
      </c>
      <c r="C1388" s="172">
        <v>107353</v>
      </c>
      <c r="D1388" s="175">
        <v>44174</v>
      </c>
      <c r="E1388" s="176">
        <v>55.59</v>
      </c>
      <c r="F1388" s="176">
        <v>0.52439999999999998</v>
      </c>
      <c r="G1388" s="176">
        <v>1.2937000000000001</v>
      </c>
      <c r="H1388" s="176">
        <v>2.0562</v>
      </c>
      <c r="I1388" s="176">
        <v>5.1447000000000003</v>
      </c>
      <c r="J1388" s="176">
        <v>10.385199999999999</v>
      </c>
      <c r="K1388" s="176">
        <v>19.574100000000001</v>
      </c>
      <c r="L1388" s="176">
        <v>31.761099999999999</v>
      </c>
      <c r="M1388" s="176">
        <v>21.005700000000001</v>
      </c>
      <c r="N1388" s="176">
        <v>15.6439</v>
      </c>
      <c r="O1388" s="176">
        <v>2.8216999999999999</v>
      </c>
      <c r="P1388" s="176">
        <v>10.223699999999999</v>
      </c>
      <c r="Q1388" s="176">
        <v>14.4138</v>
      </c>
      <c r="R1388" s="176">
        <v>10.9993</v>
      </c>
      <c r="S1388" s="118" t="s">
        <v>1912</v>
      </c>
    </row>
    <row r="1389" spans="1:19" x14ac:dyDescent="0.3">
      <c r="A1389" s="172" t="s">
        <v>1297</v>
      </c>
      <c r="B1389" s="172" t="s">
        <v>1329</v>
      </c>
      <c r="C1389" s="172">
        <v>120413</v>
      </c>
      <c r="D1389" s="175">
        <v>44174</v>
      </c>
      <c r="E1389" s="176">
        <v>62.27</v>
      </c>
      <c r="F1389" s="176">
        <v>0.53280000000000005</v>
      </c>
      <c r="G1389" s="176">
        <v>1.3013999999999999</v>
      </c>
      <c r="H1389" s="176">
        <v>2.0651999999999999</v>
      </c>
      <c r="I1389" s="176">
        <v>5.1858000000000004</v>
      </c>
      <c r="J1389" s="176">
        <v>10.505800000000001</v>
      </c>
      <c r="K1389" s="176">
        <v>19.957599999999999</v>
      </c>
      <c r="L1389" s="176">
        <v>32.630499999999998</v>
      </c>
      <c r="M1389" s="176">
        <v>22.193899999999999</v>
      </c>
      <c r="N1389" s="176">
        <v>17.136900000000001</v>
      </c>
      <c r="O1389" s="176">
        <v>4.3118999999999996</v>
      </c>
      <c r="P1389" s="176">
        <v>11.937799999999999</v>
      </c>
      <c r="Q1389" s="176">
        <v>17.0779</v>
      </c>
      <c r="R1389" s="176">
        <v>12.5153</v>
      </c>
      <c r="S1389" s="118" t="s">
        <v>1912</v>
      </c>
    </row>
    <row r="1390" spans="1:19" x14ac:dyDescent="0.3">
      <c r="A1390" s="172" t="s">
        <v>1297</v>
      </c>
      <c r="B1390" s="172" t="s">
        <v>1330</v>
      </c>
      <c r="C1390" s="172">
        <v>147183</v>
      </c>
      <c r="D1390" s="175">
        <v>44174</v>
      </c>
      <c r="E1390" s="176">
        <v>11.7433</v>
      </c>
      <c r="F1390" s="176">
        <v>0.97770000000000001</v>
      </c>
      <c r="G1390" s="176">
        <v>2.2161</v>
      </c>
      <c r="H1390" s="176">
        <v>3.5272000000000001</v>
      </c>
      <c r="I1390" s="176">
        <v>6.3742999999999999</v>
      </c>
      <c r="J1390" s="176">
        <v>10.0281</v>
      </c>
      <c r="K1390" s="176">
        <v>20.249199999999998</v>
      </c>
      <c r="L1390" s="176">
        <v>23.9909</v>
      </c>
      <c r="M1390" s="176">
        <v>17.5047</v>
      </c>
      <c r="N1390" s="176">
        <v>4.6939000000000002</v>
      </c>
      <c r="O1390" s="176"/>
      <c r="P1390" s="176"/>
      <c r="Q1390" s="176">
        <v>10.758900000000001</v>
      </c>
      <c r="R1390" s="176"/>
      <c r="S1390" s="118" t="s">
        <v>1894</v>
      </c>
    </row>
    <row r="1391" spans="1:19" x14ac:dyDescent="0.3">
      <c r="A1391" s="172" t="s">
        <v>1297</v>
      </c>
      <c r="B1391" s="172" t="s">
        <v>1331</v>
      </c>
      <c r="C1391" s="172">
        <v>147184</v>
      </c>
      <c r="D1391" s="175">
        <v>44174</v>
      </c>
      <c r="E1391" s="176">
        <v>11.354699999999999</v>
      </c>
      <c r="F1391" s="176">
        <v>0.97109999999999996</v>
      </c>
      <c r="G1391" s="176">
        <v>2.1859999999999999</v>
      </c>
      <c r="H1391" s="176">
        <v>3.4851000000000001</v>
      </c>
      <c r="I1391" s="176">
        <v>6.2885999999999997</v>
      </c>
      <c r="J1391" s="176">
        <v>9.8356999999999992</v>
      </c>
      <c r="K1391" s="176">
        <v>19.608799999999999</v>
      </c>
      <c r="L1391" s="176">
        <v>22.666</v>
      </c>
      <c r="M1391" s="176">
        <v>15.593</v>
      </c>
      <c r="N1391" s="176">
        <v>2.4358</v>
      </c>
      <c r="O1391" s="176"/>
      <c r="P1391" s="176"/>
      <c r="Q1391" s="176">
        <v>8.4140999999999995</v>
      </c>
      <c r="R1391" s="176"/>
      <c r="S1391" s="118" t="s">
        <v>1894</v>
      </c>
    </row>
    <row r="1392" spans="1:19" x14ac:dyDescent="0.3">
      <c r="A1392" s="172" t="s">
        <v>1297</v>
      </c>
      <c r="B1392" s="172" t="s">
        <v>1332</v>
      </c>
      <c r="C1392" s="172">
        <v>109522</v>
      </c>
      <c r="D1392" s="175">
        <v>44174</v>
      </c>
      <c r="E1392" s="176">
        <v>37.749499999999998</v>
      </c>
      <c r="F1392" s="176">
        <v>0.70430000000000004</v>
      </c>
      <c r="G1392" s="176">
        <v>1.1021000000000001</v>
      </c>
      <c r="H1392" s="176">
        <v>2.605</v>
      </c>
      <c r="I1392" s="176">
        <v>6.2363999999999997</v>
      </c>
      <c r="J1392" s="176">
        <v>13.458600000000001</v>
      </c>
      <c r="K1392" s="176">
        <v>21.514700000000001</v>
      </c>
      <c r="L1392" s="176">
        <v>29.9771</v>
      </c>
      <c r="M1392" s="176">
        <v>16.0623</v>
      </c>
      <c r="N1392" s="176">
        <v>10.886699999999999</v>
      </c>
      <c r="O1392" s="176">
        <v>6.9537000000000004</v>
      </c>
      <c r="P1392" s="176">
        <v>13.612299999999999</v>
      </c>
      <c r="Q1392" s="176">
        <v>11.484299999999999</v>
      </c>
      <c r="R1392" s="176">
        <v>13.3515</v>
      </c>
      <c r="S1392" s="118" t="s">
        <v>1881</v>
      </c>
    </row>
    <row r="1393" spans="1:19" x14ac:dyDescent="0.3">
      <c r="A1393" s="172" t="s">
        <v>1297</v>
      </c>
      <c r="B1393" s="172" t="s">
        <v>1333</v>
      </c>
      <c r="C1393" s="172">
        <v>120492</v>
      </c>
      <c r="D1393" s="175">
        <v>44174</v>
      </c>
      <c r="E1393" s="176">
        <v>40.895099999999999</v>
      </c>
      <c r="F1393" s="176">
        <v>0.70650000000000002</v>
      </c>
      <c r="G1393" s="176">
        <v>1.1129</v>
      </c>
      <c r="H1393" s="176">
        <v>2.6204999999999998</v>
      </c>
      <c r="I1393" s="176">
        <v>6.2682000000000002</v>
      </c>
      <c r="J1393" s="176">
        <v>13.5313</v>
      </c>
      <c r="K1393" s="176">
        <v>21.7515</v>
      </c>
      <c r="L1393" s="176">
        <v>30.486799999999999</v>
      </c>
      <c r="M1393" s="176">
        <v>16.746099999999998</v>
      </c>
      <c r="N1393" s="176">
        <v>11.756600000000001</v>
      </c>
      <c r="O1393" s="176">
        <v>7.7904999999999998</v>
      </c>
      <c r="P1393" s="176">
        <v>14.841799999999999</v>
      </c>
      <c r="Q1393" s="176">
        <v>14.726900000000001</v>
      </c>
      <c r="R1393" s="176">
        <v>14.237500000000001</v>
      </c>
      <c r="S1393" s="118" t="s">
        <v>1881</v>
      </c>
    </row>
    <row r="1394" spans="1:19" x14ac:dyDescent="0.3">
      <c r="A1394" s="172" t="s">
        <v>1297</v>
      </c>
      <c r="B1394" s="172" t="s">
        <v>1334</v>
      </c>
      <c r="C1394" s="172">
        <v>112090</v>
      </c>
      <c r="D1394" s="175">
        <v>44174</v>
      </c>
      <c r="E1394" s="176">
        <v>41.073999999999998</v>
      </c>
      <c r="F1394" s="176">
        <v>0.53849999999999998</v>
      </c>
      <c r="G1394" s="176">
        <v>1.4173</v>
      </c>
      <c r="H1394" s="176">
        <v>2.6669999999999998</v>
      </c>
      <c r="I1394" s="176">
        <v>4.8715999999999999</v>
      </c>
      <c r="J1394" s="176">
        <v>8.6384000000000007</v>
      </c>
      <c r="K1394" s="176">
        <v>19.941600000000001</v>
      </c>
      <c r="L1394" s="176">
        <v>31.3569</v>
      </c>
      <c r="M1394" s="176">
        <v>23.282399999999999</v>
      </c>
      <c r="N1394" s="176">
        <v>11.7812</v>
      </c>
      <c r="O1394" s="176">
        <v>7.7412000000000001</v>
      </c>
      <c r="P1394" s="176">
        <v>13.1183</v>
      </c>
      <c r="Q1394" s="176">
        <v>13.3781</v>
      </c>
      <c r="R1394" s="176">
        <v>12.4674</v>
      </c>
      <c r="S1394" s="118" t="s">
        <v>1891</v>
      </c>
    </row>
    <row r="1395" spans="1:19" x14ac:dyDescent="0.3">
      <c r="A1395" s="172" t="s">
        <v>1297</v>
      </c>
      <c r="B1395" s="172" t="s">
        <v>1335</v>
      </c>
      <c r="C1395" s="172">
        <v>120166</v>
      </c>
      <c r="D1395" s="175">
        <v>44174</v>
      </c>
      <c r="E1395" s="176">
        <v>44.381</v>
      </c>
      <c r="F1395" s="176">
        <v>0.53920000000000001</v>
      </c>
      <c r="G1395" s="176">
        <v>1.4307000000000001</v>
      </c>
      <c r="H1395" s="176">
        <v>2.6839</v>
      </c>
      <c r="I1395" s="176">
        <v>4.9071999999999996</v>
      </c>
      <c r="J1395" s="176">
        <v>8.7210000000000001</v>
      </c>
      <c r="K1395" s="176">
        <v>20.2151</v>
      </c>
      <c r="L1395" s="176">
        <v>31.968499999999999</v>
      </c>
      <c r="M1395" s="176">
        <v>24.2087</v>
      </c>
      <c r="N1395" s="176">
        <v>12.8828</v>
      </c>
      <c r="O1395" s="176">
        <v>8.8217999999999996</v>
      </c>
      <c r="P1395" s="176">
        <v>14.329700000000001</v>
      </c>
      <c r="Q1395" s="176">
        <v>16.294699999999999</v>
      </c>
      <c r="R1395" s="176">
        <v>13.5665</v>
      </c>
      <c r="S1395" s="118" t="s">
        <v>1891</v>
      </c>
    </row>
    <row r="1396" spans="1:19" x14ac:dyDescent="0.3">
      <c r="A1396" s="172" t="s">
        <v>1297</v>
      </c>
      <c r="B1396" s="172" t="s">
        <v>1336</v>
      </c>
      <c r="C1396" s="172">
        <v>119291</v>
      </c>
      <c r="D1396" s="175">
        <v>44174</v>
      </c>
      <c r="E1396" s="176">
        <v>97.727999999999994</v>
      </c>
      <c r="F1396" s="176">
        <v>0.52669999999999995</v>
      </c>
      <c r="G1396" s="176">
        <v>2.0914000000000001</v>
      </c>
      <c r="H1396" s="176">
        <v>3.0093000000000001</v>
      </c>
      <c r="I1396" s="176">
        <v>5.8441000000000001</v>
      </c>
      <c r="J1396" s="176">
        <v>8.4384999999999994</v>
      </c>
      <c r="K1396" s="176">
        <v>16.5426</v>
      </c>
      <c r="L1396" s="176">
        <v>31.293099999999999</v>
      </c>
      <c r="M1396" s="176">
        <v>24.7422</v>
      </c>
      <c r="N1396" s="176">
        <v>12.9503</v>
      </c>
      <c r="O1396" s="176">
        <v>5.3263999999999996</v>
      </c>
      <c r="P1396" s="176">
        <v>10.6783</v>
      </c>
      <c r="Q1396" s="176">
        <v>12.6157</v>
      </c>
      <c r="R1396" s="176">
        <v>9.5129999999999999</v>
      </c>
      <c r="S1396" s="118" t="s">
        <v>1881</v>
      </c>
    </row>
    <row r="1397" spans="1:19" x14ac:dyDescent="0.3">
      <c r="A1397" s="172" t="s">
        <v>1297</v>
      </c>
      <c r="B1397" s="172" t="s">
        <v>1337</v>
      </c>
      <c r="C1397" s="172">
        <v>118043</v>
      </c>
      <c r="D1397" s="175">
        <v>44174</v>
      </c>
      <c r="E1397" s="176">
        <v>92.525999999999996</v>
      </c>
      <c r="F1397" s="176">
        <v>0.52480000000000004</v>
      </c>
      <c r="G1397" s="176">
        <v>2.0830000000000002</v>
      </c>
      <c r="H1397" s="176">
        <v>2.9965999999999999</v>
      </c>
      <c r="I1397" s="176">
        <v>5.8178000000000001</v>
      </c>
      <c r="J1397" s="176">
        <v>8.3785000000000007</v>
      </c>
      <c r="K1397" s="176">
        <v>16.339500000000001</v>
      </c>
      <c r="L1397" s="176">
        <v>30.817599999999999</v>
      </c>
      <c r="M1397" s="176">
        <v>24.082699999999999</v>
      </c>
      <c r="N1397" s="176">
        <v>12.1867</v>
      </c>
      <c r="O1397" s="176">
        <v>4.5750000000000002</v>
      </c>
      <c r="P1397" s="176">
        <v>9.8882999999999992</v>
      </c>
      <c r="Q1397" s="176">
        <v>15.352499999999999</v>
      </c>
      <c r="R1397" s="176">
        <v>8.7443000000000008</v>
      </c>
      <c r="S1397" s="118" t="s">
        <v>1881</v>
      </c>
    </row>
    <row r="1398" spans="1:19" x14ac:dyDescent="0.3">
      <c r="A1398" s="172" t="s">
        <v>1297</v>
      </c>
      <c r="B1398" s="172" t="s">
        <v>1338</v>
      </c>
      <c r="C1398" s="172">
        <v>100313</v>
      </c>
      <c r="D1398" s="175">
        <v>44174</v>
      </c>
      <c r="E1398" s="176">
        <v>54.0608</v>
      </c>
      <c r="F1398" s="176">
        <v>0.64249999999999996</v>
      </c>
      <c r="G1398" s="176">
        <v>1.4260999999999999</v>
      </c>
      <c r="H1398" s="176">
        <v>2.5171999999999999</v>
      </c>
      <c r="I1398" s="176">
        <v>4.3163</v>
      </c>
      <c r="J1398" s="176">
        <v>6.6887999999999996</v>
      </c>
      <c r="K1398" s="176">
        <v>17.4696</v>
      </c>
      <c r="L1398" s="176">
        <v>26.148499999999999</v>
      </c>
      <c r="M1398" s="176">
        <v>16.794799999999999</v>
      </c>
      <c r="N1398" s="176">
        <v>8.2443000000000008</v>
      </c>
      <c r="O1398" s="176">
        <v>4.5408999999999997</v>
      </c>
      <c r="P1398" s="176">
        <v>7.9283999999999999</v>
      </c>
      <c r="Q1398" s="176">
        <v>8.7063000000000006</v>
      </c>
      <c r="R1398" s="176">
        <v>11.1347</v>
      </c>
      <c r="S1398" s="118" t="s">
        <v>1894</v>
      </c>
    </row>
    <row r="1399" spans="1:19" x14ac:dyDescent="0.3">
      <c r="A1399" s="172" t="s">
        <v>1297</v>
      </c>
      <c r="B1399" s="172" t="s">
        <v>1339</v>
      </c>
      <c r="C1399" s="172">
        <v>120264</v>
      </c>
      <c r="D1399" s="175">
        <v>44174</v>
      </c>
      <c r="E1399" s="176">
        <v>57.145600000000002</v>
      </c>
      <c r="F1399" s="176">
        <v>0.64500000000000002</v>
      </c>
      <c r="G1399" s="176">
        <v>1.4381999999999999</v>
      </c>
      <c r="H1399" s="176">
        <v>2.5346000000000002</v>
      </c>
      <c r="I1399" s="176">
        <v>4.3514999999999997</v>
      </c>
      <c r="J1399" s="176">
        <v>6.7667000000000002</v>
      </c>
      <c r="K1399" s="176">
        <v>17.696400000000001</v>
      </c>
      <c r="L1399" s="176">
        <v>26.688099999999999</v>
      </c>
      <c r="M1399" s="176">
        <v>17.588899999999999</v>
      </c>
      <c r="N1399" s="176">
        <v>9.2532999999999994</v>
      </c>
      <c r="O1399" s="176">
        <v>5.3681999999999999</v>
      </c>
      <c r="P1399" s="176">
        <v>8.7940000000000005</v>
      </c>
      <c r="Q1399" s="176">
        <v>9.6593</v>
      </c>
      <c r="R1399" s="176">
        <v>11.9452</v>
      </c>
      <c r="S1399" s="118" t="s">
        <v>1894</v>
      </c>
    </row>
    <row r="1400" spans="1:19" x14ac:dyDescent="0.3">
      <c r="A1400" s="172" t="s">
        <v>1297</v>
      </c>
      <c r="B1400" s="172" t="s">
        <v>1340</v>
      </c>
      <c r="C1400" s="172">
        <v>141226</v>
      </c>
      <c r="D1400" s="175">
        <v>44174</v>
      </c>
      <c r="E1400" s="176">
        <v>14.3344</v>
      </c>
      <c r="F1400" s="176">
        <v>0.60360000000000003</v>
      </c>
      <c r="G1400" s="176">
        <v>1.4789000000000001</v>
      </c>
      <c r="H1400" s="176">
        <v>2.7010999999999998</v>
      </c>
      <c r="I1400" s="176">
        <v>5.0846999999999998</v>
      </c>
      <c r="J1400" s="176">
        <v>8.4937000000000005</v>
      </c>
      <c r="K1400" s="176">
        <v>18.379000000000001</v>
      </c>
      <c r="L1400" s="176">
        <v>31.6738</v>
      </c>
      <c r="M1400" s="176">
        <v>26.4068</v>
      </c>
      <c r="N1400" s="176">
        <v>18.035900000000002</v>
      </c>
      <c r="O1400" s="176">
        <v>8.2170000000000005</v>
      </c>
      <c r="P1400" s="176"/>
      <c r="Q1400" s="176">
        <v>10.5702</v>
      </c>
      <c r="R1400" s="176">
        <v>16.840800000000002</v>
      </c>
      <c r="S1400" s="118" t="s">
        <v>1894</v>
      </c>
    </row>
    <row r="1401" spans="1:19" x14ac:dyDescent="0.3">
      <c r="A1401" s="172" t="s">
        <v>1297</v>
      </c>
      <c r="B1401" s="172" t="s">
        <v>1341</v>
      </c>
      <c r="C1401" s="172">
        <v>141224</v>
      </c>
      <c r="D1401" s="175">
        <v>44174</v>
      </c>
      <c r="E1401" s="176">
        <v>13.319900000000001</v>
      </c>
      <c r="F1401" s="176">
        <v>0.59889999999999999</v>
      </c>
      <c r="G1401" s="176">
        <v>1.454</v>
      </c>
      <c r="H1401" s="176">
        <v>2.6661000000000001</v>
      </c>
      <c r="I1401" s="176">
        <v>5.0141999999999998</v>
      </c>
      <c r="J1401" s="176">
        <v>8.3368000000000002</v>
      </c>
      <c r="K1401" s="176">
        <v>17.861699999999999</v>
      </c>
      <c r="L1401" s="176">
        <v>30.514299999999999</v>
      </c>
      <c r="M1401" s="176">
        <v>24.741499999999998</v>
      </c>
      <c r="N1401" s="176">
        <v>16.004799999999999</v>
      </c>
      <c r="O1401" s="176">
        <v>6.1588000000000003</v>
      </c>
      <c r="P1401" s="176"/>
      <c r="Q1401" s="176">
        <v>8.3284000000000002</v>
      </c>
      <c r="R1401" s="176">
        <v>14.8789</v>
      </c>
      <c r="S1401" s="118" t="s">
        <v>1894</v>
      </c>
    </row>
    <row r="1402" spans="1:19" x14ac:dyDescent="0.3">
      <c r="A1402" s="172" t="s">
        <v>1297</v>
      </c>
      <c r="B1402" s="172" t="s">
        <v>1342</v>
      </c>
      <c r="C1402" s="172">
        <v>129046</v>
      </c>
      <c r="D1402" s="175">
        <v>44174</v>
      </c>
      <c r="E1402" s="176">
        <v>30.9239</v>
      </c>
      <c r="F1402" s="176">
        <v>0.51319999999999999</v>
      </c>
      <c r="G1402" s="176">
        <v>1.6886000000000001</v>
      </c>
      <c r="H1402" s="176">
        <v>2.246</v>
      </c>
      <c r="I1402" s="176">
        <v>3.8414999999999999</v>
      </c>
      <c r="J1402" s="176">
        <v>7.915</v>
      </c>
      <c r="K1402" s="176">
        <v>15.4312</v>
      </c>
      <c r="L1402" s="176">
        <v>31.544599999999999</v>
      </c>
      <c r="M1402" s="176">
        <v>18.186199999999999</v>
      </c>
      <c r="N1402" s="176">
        <v>11.0764</v>
      </c>
      <c r="O1402" s="176">
        <v>3.8847</v>
      </c>
      <c r="P1402" s="176">
        <v>12.6439</v>
      </c>
      <c r="Q1402" s="176">
        <v>18.588100000000001</v>
      </c>
      <c r="R1402" s="176">
        <v>9.4835999999999991</v>
      </c>
      <c r="S1402" s="118" t="s">
        <v>1894</v>
      </c>
    </row>
    <row r="1403" spans="1:19" x14ac:dyDescent="0.3">
      <c r="A1403" s="172" t="s">
        <v>1297</v>
      </c>
      <c r="B1403" s="172" t="s">
        <v>1343</v>
      </c>
      <c r="C1403" s="172">
        <v>129048</v>
      </c>
      <c r="D1403" s="175">
        <v>44174</v>
      </c>
      <c r="E1403" s="176">
        <v>29.0337</v>
      </c>
      <c r="F1403" s="176">
        <v>0.51060000000000005</v>
      </c>
      <c r="G1403" s="176">
        <v>1.6768000000000001</v>
      </c>
      <c r="H1403" s="176">
        <v>2.2294999999999998</v>
      </c>
      <c r="I1403" s="176">
        <v>3.8081999999999998</v>
      </c>
      <c r="J1403" s="176">
        <v>7.8406000000000002</v>
      </c>
      <c r="K1403" s="176">
        <v>15.1724</v>
      </c>
      <c r="L1403" s="176">
        <v>30.9057</v>
      </c>
      <c r="M1403" s="176">
        <v>17.302199999999999</v>
      </c>
      <c r="N1403" s="176">
        <v>10.0036</v>
      </c>
      <c r="O1403" s="176">
        <v>2.9249999999999998</v>
      </c>
      <c r="P1403" s="176">
        <v>11.6218</v>
      </c>
      <c r="Q1403" s="176">
        <v>17.463899999999999</v>
      </c>
      <c r="R1403" s="176">
        <v>8.4829000000000008</v>
      </c>
      <c r="S1403" s="118" t="s">
        <v>1894</v>
      </c>
    </row>
    <row r="1404" spans="1:19" x14ac:dyDescent="0.3">
      <c r="A1404" s="172" t="s">
        <v>1297</v>
      </c>
      <c r="B1404" s="172" t="s">
        <v>1344</v>
      </c>
      <c r="C1404" s="172">
        <v>101161</v>
      </c>
      <c r="D1404" s="175">
        <v>44174</v>
      </c>
      <c r="E1404" s="176">
        <v>96.049800000000005</v>
      </c>
      <c r="F1404" s="176">
        <v>0.66559999999999997</v>
      </c>
      <c r="G1404" s="176">
        <v>2.0341</v>
      </c>
      <c r="H1404" s="176">
        <v>3.6052</v>
      </c>
      <c r="I1404" s="176">
        <v>7.4481999999999999</v>
      </c>
      <c r="J1404" s="176">
        <v>12.173</v>
      </c>
      <c r="K1404" s="176">
        <v>20.068000000000001</v>
      </c>
      <c r="L1404" s="176">
        <v>32.930799999999998</v>
      </c>
      <c r="M1404" s="176">
        <v>12.4885</v>
      </c>
      <c r="N1404" s="176">
        <v>1.0958000000000001</v>
      </c>
      <c r="O1404" s="176">
        <v>0.68540000000000001</v>
      </c>
      <c r="P1404" s="176">
        <v>6.0190999999999999</v>
      </c>
      <c r="Q1404" s="176">
        <v>15.4863</v>
      </c>
      <c r="R1404" s="176">
        <v>2.4746000000000001</v>
      </c>
      <c r="S1404" s="118" t="s">
        <v>1881</v>
      </c>
    </row>
    <row r="1405" spans="1:19" x14ac:dyDescent="0.3">
      <c r="A1405" s="172" t="s">
        <v>1297</v>
      </c>
      <c r="B1405" s="172" t="s">
        <v>1345</v>
      </c>
      <c r="C1405" s="172">
        <v>118650</v>
      </c>
      <c r="D1405" s="175">
        <v>44174</v>
      </c>
      <c r="E1405" s="176">
        <v>101.8676</v>
      </c>
      <c r="F1405" s="176">
        <v>0.66779999999999995</v>
      </c>
      <c r="G1405" s="176">
        <v>2.0455000000000001</v>
      </c>
      <c r="H1405" s="176">
        <v>3.62</v>
      </c>
      <c r="I1405" s="176">
        <v>7.4764999999999997</v>
      </c>
      <c r="J1405" s="176">
        <v>12.239000000000001</v>
      </c>
      <c r="K1405" s="176">
        <v>20.277100000000001</v>
      </c>
      <c r="L1405" s="176">
        <v>33.392299999999999</v>
      </c>
      <c r="M1405" s="176">
        <v>13.1021</v>
      </c>
      <c r="N1405" s="176">
        <v>1.8344</v>
      </c>
      <c r="O1405" s="176">
        <v>1.3967000000000001</v>
      </c>
      <c r="P1405" s="176">
        <v>6.8090999999999999</v>
      </c>
      <c r="Q1405" s="176">
        <v>10.932399999999999</v>
      </c>
      <c r="R1405" s="176">
        <v>3.1747000000000001</v>
      </c>
      <c r="S1405" s="118" t="s">
        <v>1881</v>
      </c>
    </row>
    <row r="1406" spans="1:19" x14ac:dyDescent="0.3">
      <c r="A1406" s="172" t="s">
        <v>1297</v>
      </c>
      <c r="B1406" s="172" t="s">
        <v>1346</v>
      </c>
      <c r="C1406" s="172">
        <v>122639</v>
      </c>
      <c r="D1406" s="175">
        <v>44174</v>
      </c>
      <c r="E1406" s="176">
        <v>36.162700000000001</v>
      </c>
      <c r="F1406" s="176">
        <v>0.69469999999999998</v>
      </c>
      <c r="G1406" s="176">
        <v>0.58720000000000006</v>
      </c>
      <c r="H1406" s="176">
        <v>1.2126999999999999</v>
      </c>
      <c r="I1406" s="176">
        <v>3.1867000000000001</v>
      </c>
      <c r="J1406" s="176">
        <v>5.5654000000000003</v>
      </c>
      <c r="K1406" s="176">
        <v>15.116099999999999</v>
      </c>
      <c r="L1406" s="176">
        <v>32.026400000000002</v>
      </c>
      <c r="M1406" s="176">
        <v>39.2164</v>
      </c>
      <c r="N1406" s="176">
        <v>32.6327</v>
      </c>
      <c r="O1406" s="176">
        <v>15.1341</v>
      </c>
      <c r="P1406" s="176">
        <v>15.7735</v>
      </c>
      <c r="Q1406" s="176">
        <v>18.5898</v>
      </c>
      <c r="R1406" s="176">
        <v>22.7239</v>
      </c>
      <c r="S1406" s="118" t="s">
        <v>1894</v>
      </c>
    </row>
    <row r="1407" spans="1:19" x14ac:dyDescent="0.3">
      <c r="A1407" s="172" t="s">
        <v>1297</v>
      </c>
      <c r="B1407" s="172" t="s">
        <v>1347</v>
      </c>
      <c r="C1407" s="172">
        <v>122640</v>
      </c>
      <c r="D1407" s="175">
        <v>44174</v>
      </c>
      <c r="E1407" s="176">
        <v>34.513800000000003</v>
      </c>
      <c r="F1407" s="176">
        <v>0.69199999999999995</v>
      </c>
      <c r="G1407" s="176">
        <v>0.57289999999999996</v>
      </c>
      <c r="H1407" s="176">
        <v>1.1923999999999999</v>
      </c>
      <c r="I1407" s="176">
        <v>3.1454</v>
      </c>
      <c r="J1407" s="176">
        <v>5.4744999999999999</v>
      </c>
      <c r="K1407" s="176">
        <v>14.816000000000001</v>
      </c>
      <c r="L1407" s="176">
        <v>31.378499999999999</v>
      </c>
      <c r="M1407" s="176">
        <v>38.201099999999997</v>
      </c>
      <c r="N1407" s="176">
        <v>31.399000000000001</v>
      </c>
      <c r="O1407" s="176">
        <v>14.2555</v>
      </c>
      <c r="P1407" s="176">
        <v>14.982100000000001</v>
      </c>
      <c r="Q1407" s="176">
        <v>17.8581</v>
      </c>
      <c r="R1407" s="176">
        <v>21.674499999999998</v>
      </c>
      <c r="S1407" s="118" t="s">
        <v>1894</v>
      </c>
    </row>
    <row r="1408" spans="1:19" x14ac:dyDescent="0.3">
      <c r="A1408" s="172" t="s">
        <v>1297</v>
      </c>
      <c r="B1408" s="172" t="s">
        <v>1348</v>
      </c>
      <c r="C1408" s="172">
        <v>133839</v>
      </c>
      <c r="D1408" s="175">
        <v>44174</v>
      </c>
      <c r="E1408" s="176">
        <v>19.77</v>
      </c>
      <c r="F1408" s="176">
        <v>0.2535</v>
      </c>
      <c r="G1408" s="176">
        <v>0.86729999999999996</v>
      </c>
      <c r="H1408" s="176">
        <v>2.0124</v>
      </c>
      <c r="I1408" s="176">
        <v>5.5526</v>
      </c>
      <c r="J1408" s="176">
        <v>9.1059999999999999</v>
      </c>
      <c r="K1408" s="176">
        <v>21.5867</v>
      </c>
      <c r="L1408" s="176">
        <v>43.781799999999997</v>
      </c>
      <c r="M1408" s="176">
        <v>44.411999999999999</v>
      </c>
      <c r="N1408" s="176">
        <v>36.9114</v>
      </c>
      <c r="O1408" s="176">
        <v>13.4217</v>
      </c>
      <c r="P1408" s="176">
        <v>15.2156</v>
      </c>
      <c r="Q1408" s="176">
        <v>12.532500000000001</v>
      </c>
      <c r="R1408" s="176">
        <v>23.355599999999999</v>
      </c>
      <c r="S1408" s="118" t="s">
        <v>1894</v>
      </c>
    </row>
    <row r="1409" spans="1:19" x14ac:dyDescent="0.3">
      <c r="A1409" s="172" t="s">
        <v>1297</v>
      </c>
      <c r="B1409" s="172" t="s">
        <v>1349</v>
      </c>
      <c r="C1409" s="172">
        <v>133836</v>
      </c>
      <c r="D1409" s="175">
        <v>44174</v>
      </c>
      <c r="E1409" s="176">
        <v>18.2</v>
      </c>
      <c r="F1409" s="176">
        <v>0.27550000000000002</v>
      </c>
      <c r="G1409" s="176">
        <v>0.83099999999999996</v>
      </c>
      <c r="H1409" s="176">
        <v>2.0179</v>
      </c>
      <c r="I1409" s="176">
        <v>5.5072000000000001</v>
      </c>
      <c r="J1409" s="176">
        <v>8.9168000000000003</v>
      </c>
      <c r="K1409" s="176">
        <v>21.0106</v>
      </c>
      <c r="L1409" s="176">
        <v>42.41</v>
      </c>
      <c r="M1409" s="176">
        <v>42.298699999999997</v>
      </c>
      <c r="N1409" s="176">
        <v>34.317300000000003</v>
      </c>
      <c r="O1409" s="176">
        <v>11.251300000000001</v>
      </c>
      <c r="P1409" s="176">
        <v>13.42</v>
      </c>
      <c r="Q1409" s="176">
        <v>10.930899999999999</v>
      </c>
      <c r="R1409" s="176">
        <v>21.103899999999999</v>
      </c>
      <c r="S1409" s="118" t="s">
        <v>1894</v>
      </c>
    </row>
    <row r="1410" spans="1:19" x14ac:dyDescent="0.3">
      <c r="A1410" s="172" t="s">
        <v>1297</v>
      </c>
      <c r="B1410" s="172" t="s">
        <v>1350</v>
      </c>
      <c r="C1410" s="172">
        <v>100967</v>
      </c>
      <c r="D1410" s="175">
        <v>44174</v>
      </c>
      <c r="E1410" s="176">
        <v>159.06</v>
      </c>
      <c r="F1410" s="176">
        <v>0.49280000000000002</v>
      </c>
      <c r="G1410" s="176">
        <v>1.2541</v>
      </c>
      <c r="H1410" s="176">
        <v>2.04</v>
      </c>
      <c r="I1410" s="176">
        <v>3.8454000000000002</v>
      </c>
      <c r="J1410" s="176">
        <v>7.2845000000000004</v>
      </c>
      <c r="K1410" s="176">
        <v>17.465499999999999</v>
      </c>
      <c r="L1410" s="176">
        <v>32.4176</v>
      </c>
      <c r="M1410" s="176">
        <v>21.540500000000002</v>
      </c>
      <c r="N1410" s="176">
        <v>12.1404</v>
      </c>
      <c r="O1410" s="176">
        <v>2.5468999999999999</v>
      </c>
      <c r="P1410" s="176">
        <v>11.741099999999999</v>
      </c>
      <c r="Q1410" s="176">
        <v>14.728</v>
      </c>
      <c r="R1410" s="176">
        <v>8.6097000000000001</v>
      </c>
      <c r="S1410" s="118" t="s">
        <v>1894</v>
      </c>
    </row>
    <row r="1411" spans="1:19" x14ac:dyDescent="0.3">
      <c r="A1411" s="172" t="s">
        <v>1297</v>
      </c>
      <c r="B1411" s="172" t="s">
        <v>1351</v>
      </c>
      <c r="C1411" s="172">
        <v>119452</v>
      </c>
      <c r="D1411" s="175">
        <v>44174</v>
      </c>
      <c r="E1411" s="176">
        <v>168.84</v>
      </c>
      <c r="F1411" s="176">
        <v>0.49399999999999999</v>
      </c>
      <c r="G1411" s="176">
        <v>1.2594000000000001</v>
      </c>
      <c r="H1411" s="176">
        <v>2.0550999999999999</v>
      </c>
      <c r="I1411" s="176">
        <v>3.8759999999999999</v>
      </c>
      <c r="J1411" s="176">
        <v>7.3498999999999999</v>
      </c>
      <c r="K1411" s="176">
        <v>17.6995</v>
      </c>
      <c r="L1411" s="176">
        <v>32.965800000000002</v>
      </c>
      <c r="M1411" s="176">
        <v>22.294699999999999</v>
      </c>
      <c r="N1411" s="176">
        <v>13.057499999999999</v>
      </c>
      <c r="O1411" s="176">
        <v>3.4899</v>
      </c>
      <c r="P1411" s="176">
        <v>12.677</v>
      </c>
      <c r="Q1411" s="176">
        <v>14.348000000000001</v>
      </c>
      <c r="R1411" s="176">
        <v>9.5541</v>
      </c>
      <c r="S1411" s="118" t="s">
        <v>1894</v>
      </c>
    </row>
    <row r="1412" spans="1:19" x14ac:dyDescent="0.3">
      <c r="A1412" s="172" t="s">
        <v>1297</v>
      </c>
      <c r="B1412" s="172" t="s">
        <v>1352</v>
      </c>
      <c r="C1412" s="172">
        <v>100631</v>
      </c>
      <c r="D1412" s="175">
        <v>44174</v>
      </c>
      <c r="E1412" s="176">
        <v>255.7038</v>
      </c>
      <c r="F1412" s="176">
        <v>6.83E-2</v>
      </c>
      <c r="G1412" s="176">
        <v>2.3755000000000002</v>
      </c>
      <c r="H1412" s="176">
        <v>3.7158000000000002</v>
      </c>
      <c r="I1412" s="176">
        <v>8.1316000000000006</v>
      </c>
      <c r="J1412" s="176">
        <v>11.3209</v>
      </c>
      <c r="K1412" s="176">
        <v>20.656300000000002</v>
      </c>
      <c r="L1412" s="176">
        <v>49.436900000000001</v>
      </c>
      <c r="M1412" s="176">
        <v>53.632100000000001</v>
      </c>
      <c r="N1412" s="176">
        <v>37.459800000000001</v>
      </c>
      <c r="O1412" s="176">
        <v>13.3454</v>
      </c>
      <c r="P1412" s="176">
        <v>15.232900000000001</v>
      </c>
      <c r="Q1412" s="176">
        <v>17.848700000000001</v>
      </c>
      <c r="R1412" s="176">
        <v>21.993099999999998</v>
      </c>
      <c r="S1412" s="118" t="s">
        <v>1886</v>
      </c>
    </row>
    <row r="1413" spans="1:19" x14ac:dyDescent="0.3">
      <c r="A1413" s="172" t="s">
        <v>1297</v>
      </c>
      <c r="B1413" s="172" t="s">
        <v>1353</v>
      </c>
      <c r="C1413" s="172">
        <v>120823</v>
      </c>
      <c r="D1413" s="175">
        <v>44174</v>
      </c>
      <c r="E1413" s="176">
        <v>261.43020000000001</v>
      </c>
      <c r="F1413" s="176">
        <v>7.3099999999999998E-2</v>
      </c>
      <c r="G1413" s="176">
        <v>2.403</v>
      </c>
      <c r="H1413" s="176">
        <v>3.7555000000000001</v>
      </c>
      <c r="I1413" s="176">
        <v>8.2135999999999996</v>
      </c>
      <c r="J1413" s="176">
        <v>11.506600000000001</v>
      </c>
      <c r="K1413" s="176">
        <v>21.240200000000002</v>
      </c>
      <c r="L1413" s="176">
        <v>50.6751</v>
      </c>
      <c r="M1413" s="176">
        <v>54.878100000000003</v>
      </c>
      <c r="N1413" s="176">
        <v>38.581200000000003</v>
      </c>
      <c r="O1413" s="176">
        <v>14.011100000000001</v>
      </c>
      <c r="P1413" s="176">
        <v>15.644</v>
      </c>
      <c r="Q1413" s="176">
        <v>17.2818</v>
      </c>
      <c r="R1413" s="176">
        <v>22.722300000000001</v>
      </c>
      <c r="S1413" s="118" t="s">
        <v>1886</v>
      </c>
    </row>
    <row r="1414" spans="1:19" x14ac:dyDescent="0.3">
      <c r="A1414" s="172" t="s">
        <v>1297</v>
      </c>
      <c r="B1414" s="172" t="s">
        <v>1354</v>
      </c>
      <c r="C1414" s="172">
        <v>119718</v>
      </c>
      <c r="D1414" s="175">
        <v>44174</v>
      </c>
      <c r="E1414" s="176">
        <v>60.765500000000003</v>
      </c>
      <c r="F1414" s="176">
        <v>0.64259999999999995</v>
      </c>
      <c r="G1414" s="176">
        <v>1.0177</v>
      </c>
      <c r="H1414" s="176">
        <v>2.7109999999999999</v>
      </c>
      <c r="I1414" s="176">
        <v>6.2678000000000003</v>
      </c>
      <c r="J1414" s="176">
        <v>10.3028</v>
      </c>
      <c r="K1414" s="176">
        <v>22.069600000000001</v>
      </c>
      <c r="L1414" s="176">
        <v>34.4253</v>
      </c>
      <c r="M1414" s="176">
        <v>22.585699999999999</v>
      </c>
      <c r="N1414" s="176">
        <v>14.2591</v>
      </c>
      <c r="O1414" s="176">
        <v>7.3005000000000004</v>
      </c>
      <c r="P1414" s="176">
        <v>13.408899999999999</v>
      </c>
      <c r="Q1414" s="176">
        <v>15.7653</v>
      </c>
      <c r="R1414" s="176">
        <v>13.580500000000001</v>
      </c>
      <c r="S1414" s="118" t="s">
        <v>1881</v>
      </c>
    </row>
    <row r="1415" spans="1:19" x14ac:dyDescent="0.3">
      <c r="A1415" s="172" t="s">
        <v>1297</v>
      </c>
      <c r="B1415" s="172" t="s">
        <v>1355</v>
      </c>
      <c r="C1415" s="172">
        <v>103215</v>
      </c>
      <c r="D1415" s="175">
        <v>44174</v>
      </c>
      <c r="E1415" s="176">
        <v>56.674599999999998</v>
      </c>
      <c r="F1415" s="176">
        <v>0.64019999999999999</v>
      </c>
      <c r="G1415" s="176">
        <v>1.0055000000000001</v>
      </c>
      <c r="H1415" s="176">
        <v>2.6937000000000002</v>
      </c>
      <c r="I1415" s="176">
        <v>6.2309000000000001</v>
      </c>
      <c r="J1415" s="176">
        <v>10.220499999999999</v>
      </c>
      <c r="K1415" s="176">
        <v>21.8004</v>
      </c>
      <c r="L1415" s="176">
        <v>33.800600000000003</v>
      </c>
      <c r="M1415" s="176">
        <v>21.7149</v>
      </c>
      <c r="N1415" s="176">
        <v>13.170400000000001</v>
      </c>
      <c r="O1415" s="176">
        <v>6.2381000000000002</v>
      </c>
      <c r="P1415" s="176">
        <v>12.235300000000001</v>
      </c>
      <c r="Q1415" s="176">
        <v>12.055</v>
      </c>
      <c r="R1415" s="176">
        <v>12.537599999999999</v>
      </c>
      <c r="S1415" s="118" t="s">
        <v>1881</v>
      </c>
    </row>
    <row r="1416" spans="1:19" x14ac:dyDescent="0.3">
      <c r="A1416" s="172" t="s">
        <v>1297</v>
      </c>
      <c r="B1416" s="172" t="s">
        <v>1356</v>
      </c>
      <c r="C1416" s="172">
        <v>144905</v>
      </c>
      <c r="D1416" s="175">
        <v>44174</v>
      </c>
      <c r="E1416" s="176">
        <v>12.356</v>
      </c>
      <c r="F1416" s="176">
        <v>0.57879999999999998</v>
      </c>
      <c r="G1416" s="176">
        <v>2.0659000000000001</v>
      </c>
      <c r="H1416" s="176">
        <v>2.9418000000000002</v>
      </c>
      <c r="I1416" s="176">
        <v>4.9476000000000004</v>
      </c>
      <c r="J1416" s="176">
        <v>7.5304000000000002</v>
      </c>
      <c r="K1416" s="176">
        <v>16.879200000000001</v>
      </c>
      <c r="L1416" s="176">
        <v>29.770800000000001</v>
      </c>
      <c r="M1416" s="176">
        <v>22.697399999999998</v>
      </c>
      <c r="N1416" s="176">
        <v>14.1073</v>
      </c>
      <c r="O1416" s="176"/>
      <c r="P1416" s="176"/>
      <c r="Q1416" s="176">
        <v>10.0938</v>
      </c>
      <c r="R1416" s="176">
        <v>10.8734</v>
      </c>
      <c r="S1416" s="118" t="s">
        <v>1886</v>
      </c>
    </row>
    <row r="1417" spans="1:19" x14ac:dyDescent="0.3">
      <c r="A1417" s="172" t="s">
        <v>1297</v>
      </c>
      <c r="B1417" s="172" t="s">
        <v>1357</v>
      </c>
      <c r="C1417" s="172">
        <v>144902</v>
      </c>
      <c r="D1417" s="175">
        <v>44174</v>
      </c>
      <c r="E1417" s="176">
        <v>11.873799999999999</v>
      </c>
      <c r="F1417" s="176">
        <v>0.57430000000000003</v>
      </c>
      <c r="G1417" s="176">
        <v>2.0409999999999999</v>
      </c>
      <c r="H1417" s="176">
        <v>2.9068000000000001</v>
      </c>
      <c r="I1417" s="176">
        <v>4.8754999999999997</v>
      </c>
      <c r="J1417" s="176">
        <v>7.3726000000000003</v>
      </c>
      <c r="K1417" s="176">
        <v>16.357299999999999</v>
      </c>
      <c r="L1417" s="176">
        <v>28.623999999999999</v>
      </c>
      <c r="M1417" s="176">
        <v>21.053799999999999</v>
      </c>
      <c r="N1417" s="176">
        <v>12.0646</v>
      </c>
      <c r="O1417" s="176"/>
      <c r="P1417" s="176"/>
      <c r="Q1417" s="176">
        <v>8.1196000000000002</v>
      </c>
      <c r="R1417" s="176">
        <v>8.8506999999999998</v>
      </c>
      <c r="S1417" s="118" t="s">
        <v>1886</v>
      </c>
    </row>
    <row r="1418" spans="1:19" x14ac:dyDescent="0.3">
      <c r="A1418" s="172" t="s">
        <v>1297</v>
      </c>
      <c r="B1418" s="172" t="s">
        <v>1358</v>
      </c>
      <c r="C1418" s="172">
        <v>147587</v>
      </c>
      <c r="D1418" s="175">
        <v>44174</v>
      </c>
      <c r="E1418" s="176">
        <v>12.0923</v>
      </c>
      <c r="F1418" s="176">
        <v>0.67689999999999995</v>
      </c>
      <c r="G1418" s="176">
        <v>1.5562</v>
      </c>
      <c r="H1418" s="176">
        <v>2.2042999999999999</v>
      </c>
      <c r="I1418" s="176">
        <v>4.5449999999999999</v>
      </c>
      <c r="J1418" s="176">
        <v>8.4297000000000004</v>
      </c>
      <c r="K1418" s="176">
        <v>18.740500000000001</v>
      </c>
      <c r="L1418" s="176">
        <v>33.021299999999997</v>
      </c>
      <c r="M1418" s="176">
        <v>23.525700000000001</v>
      </c>
      <c r="N1418" s="176">
        <v>13.0724</v>
      </c>
      <c r="O1418" s="176"/>
      <c r="P1418" s="176"/>
      <c r="Q1418" s="176">
        <v>16.270399999999999</v>
      </c>
      <c r="R1418" s="176"/>
      <c r="S1418" s="118" t="s">
        <v>1881</v>
      </c>
    </row>
    <row r="1419" spans="1:19" x14ac:dyDescent="0.3">
      <c r="A1419" s="172" t="s">
        <v>1297</v>
      </c>
      <c r="B1419" s="172" t="s">
        <v>1359</v>
      </c>
      <c r="C1419" s="172">
        <v>147584</v>
      </c>
      <c r="D1419" s="175">
        <v>44174</v>
      </c>
      <c r="E1419" s="176">
        <v>11.785399999999999</v>
      </c>
      <c r="F1419" s="176">
        <v>0.67230000000000001</v>
      </c>
      <c r="G1419" s="176">
        <v>1.53</v>
      </c>
      <c r="H1419" s="176">
        <v>2.1671999999999998</v>
      </c>
      <c r="I1419" s="176">
        <v>4.4675000000000002</v>
      </c>
      <c r="J1419" s="176">
        <v>8.2470999999999997</v>
      </c>
      <c r="K1419" s="176">
        <v>18.145800000000001</v>
      </c>
      <c r="L1419" s="176">
        <v>31.6952</v>
      </c>
      <c r="M1419" s="176">
        <v>21.677099999999999</v>
      </c>
      <c r="N1419" s="176">
        <v>10.8536</v>
      </c>
      <c r="O1419" s="176"/>
      <c r="P1419" s="176"/>
      <c r="Q1419" s="176">
        <v>13.922700000000001</v>
      </c>
      <c r="R1419" s="176"/>
      <c r="S1419" s="118" t="s">
        <v>1881</v>
      </c>
    </row>
    <row r="1420" spans="1:19" x14ac:dyDescent="0.3">
      <c r="A1420" s="172" t="s">
        <v>1297</v>
      </c>
      <c r="B1420" s="172" t="s">
        <v>1360</v>
      </c>
      <c r="C1420" s="172">
        <v>144546</v>
      </c>
      <c r="D1420" s="175">
        <v>44174</v>
      </c>
      <c r="E1420" s="176">
        <v>13.0182</v>
      </c>
      <c r="F1420" s="176">
        <v>0.55689999999999995</v>
      </c>
      <c r="G1420" s="176">
        <v>1.7699</v>
      </c>
      <c r="H1420" s="176">
        <v>2.9912999999999998</v>
      </c>
      <c r="I1420" s="176">
        <v>5.2230999999999996</v>
      </c>
      <c r="J1420" s="176">
        <v>7.0434999999999999</v>
      </c>
      <c r="K1420" s="176">
        <v>15.597099999999999</v>
      </c>
      <c r="L1420" s="176">
        <v>29.032299999999999</v>
      </c>
      <c r="M1420" s="176">
        <v>23.916799999999999</v>
      </c>
      <c r="N1420" s="176">
        <v>14.292999999999999</v>
      </c>
      <c r="O1420" s="176"/>
      <c r="P1420" s="176"/>
      <c r="Q1420" s="176">
        <v>12.377700000000001</v>
      </c>
      <c r="R1420" s="176">
        <v>13.6617</v>
      </c>
      <c r="S1420" s="118" t="s">
        <v>1881</v>
      </c>
    </row>
    <row r="1421" spans="1:19" x14ac:dyDescent="0.3">
      <c r="A1421" s="172" t="s">
        <v>1297</v>
      </c>
      <c r="B1421" s="172" t="s">
        <v>1361</v>
      </c>
      <c r="C1421" s="172">
        <v>144548</v>
      </c>
      <c r="D1421" s="175">
        <v>44174</v>
      </c>
      <c r="E1421" s="176">
        <v>12.466100000000001</v>
      </c>
      <c r="F1421" s="176">
        <v>0.55010000000000003</v>
      </c>
      <c r="G1421" s="176">
        <v>1.7350000000000001</v>
      </c>
      <c r="H1421" s="176">
        <v>2.9413999999999998</v>
      </c>
      <c r="I1421" s="176">
        <v>5.1086999999999998</v>
      </c>
      <c r="J1421" s="176">
        <v>6.8007</v>
      </c>
      <c r="K1421" s="176">
        <v>15.074199999999999</v>
      </c>
      <c r="L1421" s="176">
        <v>27.8247</v>
      </c>
      <c r="M1421" s="176">
        <v>22.126899999999999</v>
      </c>
      <c r="N1421" s="176">
        <v>12.153600000000001</v>
      </c>
      <c r="O1421" s="176"/>
      <c r="P1421" s="176"/>
      <c r="Q1421" s="176">
        <v>10.243600000000001</v>
      </c>
      <c r="R1421" s="176">
        <v>11.4605</v>
      </c>
      <c r="S1421" s="118" t="s">
        <v>1881</v>
      </c>
    </row>
    <row r="1422" spans="1:19" x14ac:dyDescent="0.3">
      <c r="A1422" s="172" t="s">
        <v>1297</v>
      </c>
      <c r="B1422" s="172" t="s">
        <v>1362</v>
      </c>
      <c r="C1422" s="172">
        <v>118883</v>
      </c>
      <c r="D1422" s="175">
        <v>44174</v>
      </c>
      <c r="E1422" s="176">
        <v>120.63</v>
      </c>
      <c r="F1422" s="176">
        <v>0.76849999999999996</v>
      </c>
      <c r="G1422" s="176">
        <v>1.9696</v>
      </c>
      <c r="H1422" s="176">
        <v>2.8563999999999998</v>
      </c>
      <c r="I1422" s="176">
        <v>5.0327000000000002</v>
      </c>
      <c r="J1422" s="176">
        <v>7.0174000000000003</v>
      </c>
      <c r="K1422" s="176">
        <v>15.79</v>
      </c>
      <c r="L1422" s="176">
        <v>27.7319</v>
      </c>
      <c r="M1422" s="176">
        <v>18.613600000000002</v>
      </c>
      <c r="N1422" s="176">
        <v>5.7138</v>
      </c>
      <c r="O1422" s="176">
        <v>0.61429999999999996</v>
      </c>
      <c r="P1422" s="176">
        <v>6.8922999999999996</v>
      </c>
      <c r="Q1422" s="176">
        <v>8.3033000000000001</v>
      </c>
      <c r="R1422" s="176">
        <v>4.7622999999999998</v>
      </c>
      <c r="S1422" s="118" t="s">
        <v>1881</v>
      </c>
    </row>
    <row r="1423" spans="1:19" x14ac:dyDescent="0.3">
      <c r="A1423" s="172" t="s">
        <v>1297</v>
      </c>
      <c r="B1423" s="172" t="s">
        <v>1363</v>
      </c>
      <c r="C1423" s="172">
        <v>100476</v>
      </c>
      <c r="D1423" s="175">
        <v>44174</v>
      </c>
      <c r="E1423" s="176">
        <v>116.21</v>
      </c>
      <c r="F1423" s="176">
        <v>0.75429999999999997</v>
      </c>
      <c r="G1423" s="176">
        <v>1.9564999999999999</v>
      </c>
      <c r="H1423" s="176">
        <v>2.8498000000000001</v>
      </c>
      <c r="I1423" s="176">
        <v>5.0248999999999997</v>
      </c>
      <c r="J1423" s="176">
        <v>7.0073999999999996</v>
      </c>
      <c r="K1423" s="176">
        <v>15.7585</v>
      </c>
      <c r="L1423" s="176">
        <v>27.661200000000001</v>
      </c>
      <c r="M1423" s="176">
        <v>18.460799999999999</v>
      </c>
      <c r="N1423" s="176">
        <v>5.5590999999999999</v>
      </c>
      <c r="O1423" s="176">
        <v>0.47989999999999999</v>
      </c>
      <c r="P1423" s="176">
        <v>6.47</v>
      </c>
      <c r="Q1423" s="176">
        <v>9.5545000000000009</v>
      </c>
      <c r="R1423" s="176">
        <v>4.6315999999999997</v>
      </c>
      <c r="S1423" s="118" t="s">
        <v>1881</v>
      </c>
    </row>
    <row r="1424" spans="1:19" x14ac:dyDescent="0.3">
      <c r="A1424" s="172" t="s">
        <v>1297</v>
      </c>
      <c r="B1424" s="172" t="s">
        <v>1364</v>
      </c>
      <c r="C1424" s="172">
        <v>119292</v>
      </c>
      <c r="D1424" s="175">
        <v>44174</v>
      </c>
      <c r="E1424" s="176">
        <v>25.57</v>
      </c>
      <c r="F1424" s="176">
        <v>0.7883</v>
      </c>
      <c r="G1424" s="176">
        <v>1.7914000000000001</v>
      </c>
      <c r="H1424" s="176">
        <v>2.6495000000000002</v>
      </c>
      <c r="I1424" s="176">
        <v>5.4432999999999998</v>
      </c>
      <c r="J1424" s="176">
        <v>8.0269999999999992</v>
      </c>
      <c r="K1424" s="176">
        <v>17.6173</v>
      </c>
      <c r="L1424" s="176">
        <v>34.649799999999999</v>
      </c>
      <c r="M1424" s="176">
        <v>28.881</v>
      </c>
      <c r="N1424" s="176">
        <v>19.541799999999999</v>
      </c>
      <c r="O1424" s="176">
        <v>9.6988000000000003</v>
      </c>
      <c r="P1424" s="176">
        <v>11.603199999999999</v>
      </c>
      <c r="Q1424" s="176">
        <v>11.345700000000001</v>
      </c>
      <c r="R1424" s="176">
        <v>15.604900000000001</v>
      </c>
      <c r="S1424" s="118" t="s">
        <v>1881</v>
      </c>
    </row>
    <row r="1425" spans="1:19" x14ac:dyDescent="0.3">
      <c r="A1425" s="172" t="s">
        <v>1297</v>
      </c>
      <c r="B1425" s="172" t="s">
        <v>1365</v>
      </c>
      <c r="C1425" s="172">
        <v>115270</v>
      </c>
      <c r="D1425" s="175">
        <v>44174</v>
      </c>
      <c r="E1425" s="176">
        <v>24.14</v>
      </c>
      <c r="F1425" s="176">
        <v>0.79330000000000001</v>
      </c>
      <c r="G1425" s="176">
        <v>1.7706999999999999</v>
      </c>
      <c r="H1425" s="176">
        <v>2.6360999999999999</v>
      </c>
      <c r="I1425" s="176">
        <v>5.4147999999999996</v>
      </c>
      <c r="J1425" s="176">
        <v>7.9606000000000003</v>
      </c>
      <c r="K1425" s="176">
        <v>17.355399999999999</v>
      </c>
      <c r="L1425" s="176">
        <v>34.1111</v>
      </c>
      <c r="M1425" s="176">
        <v>28.131599999999999</v>
      </c>
      <c r="N1425" s="176">
        <v>18.565799999999999</v>
      </c>
      <c r="O1425" s="176">
        <v>9.0032999999999994</v>
      </c>
      <c r="P1425" s="176">
        <v>10.8116</v>
      </c>
      <c r="Q1425" s="176">
        <v>9.7133000000000003</v>
      </c>
      <c r="R1425" s="176">
        <v>14.8819</v>
      </c>
      <c r="S1425" s="118" t="s">
        <v>1881</v>
      </c>
    </row>
    <row r="1426" spans="1:19" x14ac:dyDescent="0.3">
      <c r="A1426" s="172" t="s">
        <v>1297</v>
      </c>
      <c r="B1426" s="172" t="s">
        <v>1366</v>
      </c>
      <c r="C1426" s="172">
        <v>120663</v>
      </c>
      <c r="D1426" s="175">
        <v>44174</v>
      </c>
      <c r="E1426" s="176">
        <v>171.65476942691501</v>
      </c>
      <c r="F1426" s="176">
        <v>0.48309999999999997</v>
      </c>
      <c r="G1426" s="176">
        <v>1.0022</v>
      </c>
      <c r="H1426" s="176">
        <v>1.7008000000000001</v>
      </c>
      <c r="I1426" s="176">
        <v>4.6837999999999997</v>
      </c>
      <c r="J1426" s="176">
        <v>8.8770000000000007</v>
      </c>
      <c r="K1426" s="176">
        <v>23.359000000000002</v>
      </c>
      <c r="L1426" s="176">
        <v>42.025599999999997</v>
      </c>
      <c r="M1426" s="176">
        <v>29.723800000000001</v>
      </c>
      <c r="N1426" s="176">
        <v>28.4956</v>
      </c>
      <c r="O1426" s="176">
        <v>14.6328</v>
      </c>
      <c r="P1426" s="176">
        <v>14.843999999999999</v>
      </c>
      <c r="Q1426" s="176">
        <v>15.141299999999999</v>
      </c>
      <c r="R1426" s="176">
        <v>19.848700000000001</v>
      </c>
      <c r="S1426" s="118" t="s">
        <v>1894</v>
      </c>
    </row>
    <row r="1427" spans="1:19" x14ac:dyDescent="0.3">
      <c r="A1427" s="172" t="s">
        <v>1297</v>
      </c>
      <c r="B1427" s="172" t="s">
        <v>1367</v>
      </c>
      <c r="C1427" s="172">
        <v>100668</v>
      </c>
      <c r="D1427" s="175">
        <v>44174</v>
      </c>
      <c r="E1427" s="176">
        <v>302.138498090724</v>
      </c>
      <c r="F1427" s="176">
        <v>0.48089999999999999</v>
      </c>
      <c r="G1427" s="176">
        <v>0.99380000000000002</v>
      </c>
      <c r="H1427" s="176">
        <v>1.6883999999999999</v>
      </c>
      <c r="I1427" s="176">
        <v>4.6586999999999996</v>
      </c>
      <c r="J1427" s="176">
        <v>8.8214000000000006</v>
      </c>
      <c r="K1427" s="176">
        <v>23.154800000000002</v>
      </c>
      <c r="L1427" s="176">
        <v>41.498600000000003</v>
      </c>
      <c r="M1427" s="176">
        <v>29.046299999999999</v>
      </c>
      <c r="N1427" s="176">
        <v>27.633700000000001</v>
      </c>
      <c r="O1427" s="176">
        <v>13.9795</v>
      </c>
      <c r="P1427" s="176">
        <v>14.242000000000001</v>
      </c>
      <c r="Q1427" s="176">
        <v>12.6653</v>
      </c>
      <c r="R1427" s="176">
        <v>19.139500000000002</v>
      </c>
      <c r="S1427" s="118" t="s">
        <v>1894</v>
      </c>
    </row>
    <row r="1428" spans="1:19" x14ac:dyDescent="0.3">
      <c r="A1428" s="177" t="s">
        <v>27</v>
      </c>
      <c r="B1428" s="172"/>
      <c r="C1428" s="172"/>
      <c r="D1428" s="172"/>
      <c r="E1428" s="172"/>
      <c r="F1428" s="178">
        <v>0.62194492753623198</v>
      </c>
      <c r="G1428" s="178">
        <v>1.511436231884058</v>
      </c>
      <c r="H1428" s="178">
        <v>2.6466869565217395</v>
      </c>
      <c r="I1428" s="178">
        <v>5.4234768115942016</v>
      </c>
      <c r="J1428" s="178">
        <v>9.0527014492753626</v>
      </c>
      <c r="K1428" s="178">
        <v>19.304488405797098</v>
      </c>
      <c r="L1428" s="178">
        <v>32.673677941176472</v>
      </c>
      <c r="M1428" s="178">
        <v>24.01119264705882</v>
      </c>
      <c r="N1428" s="178">
        <v>15.109099999999996</v>
      </c>
      <c r="O1428" s="178">
        <v>6.9427327586206893</v>
      </c>
      <c r="P1428" s="178">
        <v>11.684398148148148</v>
      </c>
      <c r="Q1428" s="178">
        <v>13.842397101449274</v>
      </c>
      <c r="R1428" s="178">
        <v>12.813659374999999</v>
      </c>
      <c r="S1428" s="118"/>
    </row>
    <row r="1429" spans="1:19" x14ac:dyDescent="0.3">
      <c r="A1429" s="177" t="s">
        <v>408</v>
      </c>
      <c r="B1429" s="172"/>
      <c r="C1429" s="172"/>
      <c r="D1429" s="172"/>
      <c r="E1429" s="172"/>
      <c r="F1429" s="178">
        <v>0.64359999999999995</v>
      </c>
      <c r="G1429" s="178">
        <v>1.4705999999999999</v>
      </c>
      <c r="H1429" s="178">
        <v>2.6067999999999998</v>
      </c>
      <c r="I1429" s="178">
        <v>5.2230999999999996</v>
      </c>
      <c r="J1429" s="178">
        <v>8.7032000000000007</v>
      </c>
      <c r="K1429" s="178">
        <v>19.576699999999999</v>
      </c>
      <c r="L1429" s="178">
        <v>31.814900000000002</v>
      </c>
      <c r="M1429" s="178">
        <v>22.75695</v>
      </c>
      <c r="N1429" s="178">
        <v>13.638850000000001</v>
      </c>
      <c r="O1429" s="178">
        <v>6.1289999999999996</v>
      </c>
      <c r="P1429" s="178">
        <v>11.68145</v>
      </c>
      <c r="Q1429" s="178">
        <v>13.922700000000001</v>
      </c>
      <c r="R1429" s="178">
        <v>12.41545</v>
      </c>
      <c r="S1429" s="118"/>
    </row>
    <row r="1430" spans="1:19" x14ac:dyDescent="0.3">
      <c r="A1430" s="121"/>
      <c r="B1430" s="121"/>
      <c r="C1430" s="121"/>
      <c r="D1430" s="122"/>
      <c r="E1430" s="123"/>
      <c r="F1430" s="123"/>
      <c r="G1430" s="123"/>
      <c r="H1430" s="123"/>
      <c r="I1430" s="123"/>
      <c r="J1430" s="123"/>
      <c r="K1430" s="123"/>
      <c r="L1430" s="123"/>
      <c r="M1430" s="123"/>
      <c r="N1430" s="123"/>
      <c r="O1430" s="123"/>
      <c r="P1430" s="123"/>
      <c r="Q1430" s="123"/>
      <c r="R1430" s="123"/>
      <c r="S1430" s="118"/>
    </row>
    <row r="1431" spans="1:19" x14ac:dyDescent="0.3">
      <c r="A1431" s="174" t="s">
        <v>1368</v>
      </c>
      <c r="B1431" s="174"/>
      <c r="C1431" s="174"/>
      <c r="D1431" s="174"/>
      <c r="E1431" s="174"/>
      <c r="F1431" s="174"/>
      <c r="G1431" s="174"/>
      <c r="H1431" s="174"/>
      <c r="I1431" s="174"/>
      <c r="J1431" s="174"/>
      <c r="K1431" s="174"/>
      <c r="L1431" s="174"/>
      <c r="M1431" s="174"/>
      <c r="N1431" s="174"/>
      <c r="O1431" s="174"/>
      <c r="P1431" s="174"/>
      <c r="Q1431" s="174"/>
      <c r="R1431" s="174"/>
      <c r="S1431" s="120"/>
    </row>
    <row r="1432" spans="1:19" x14ac:dyDescent="0.3">
      <c r="A1432" s="172" t="s">
        <v>1369</v>
      </c>
      <c r="B1432" s="172" t="s">
        <v>1370</v>
      </c>
      <c r="C1432" s="172">
        <v>145486</v>
      </c>
      <c r="D1432" s="175">
        <v>44174</v>
      </c>
      <c r="E1432" s="176">
        <v>1102.5074</v>
      </c>
      <c r="F1432" s="176">
        <v>3.109</v>
      </c>
      <c r="G1432" s="176">
        <v>3.0045999999999999</v>
      </c>
      <c r="H1432" s="176">
        <v>2.9420000000000002</v>
      </c>
      <c r="I1432" s="176">
        <v>2.8612000000000002</v>
      </c>
      <c r="J1432" s="176">
        <v>2.7195999999999998</v>
      </c>
      <c r="K1432" s="176">
        <v>2.9579</v>
      </c>
      <c r="L1432" s="176">
        <v>2.9874000000000001</v>
      </c>
      <c r="M1432" s="176">
        <v>3.0171999999999999</v>
      </c>
      <c r="N1432" s="176">
        <v>3.4830000000000001</v>
      </c>
      <c r="O1432" s="176"/>
      <c r="P1432" s="176"/>
      <c r="Q1432" s="176">
        <v>4.7408000000000001</v>
      </c>
      <c r="R1432" s="176">
        <v>4.6424000000000003</v>
      </c>
      <c r="S1432" s="118"/>
    </row>
    <row r="1433" spans="1:19" x14ac:dyDescent="0.3">
      <c r="A1433" s="172" t="s">
        <v>1369</v>
      </c>
      <c r="B1433" s="172" t="s">
        <v>1371</v>
      </c>
      <c r="C1433" s="172">
        <v>145481</v>
      </c>
      <c r="D1433" s="175">
        <v>44174</v>
      </c>
      <c r="E1433" s="176">
        <v>1099.5336</v>
      </c>
      <c r="F1433" s="176">
        <v>2.9878999999999998</v>
      </c>
      <c r="G1433" s="176">
        <v>2.8854000000000002</v>
      </c>
      <c r="H1433" s="176">
        <v>2.8222</v>
      </c>
      <c r="I1433" s="176">
        <v>2.7412999999999998</v>
      </c>
      <c r="J1433" s="176">
        <v>2.5994000000000002</v>
      </c>
      <c r="K1433" s="176">
        <v>2.8371</v>
      </c>
      <c r="L1433" s="176">
        <v>2.8662000000000001</v>
      </c>
      <c r="M1433" s="176">
        <v>2.8946000000000001</v>
      </c>
      <c r="N1433" s="176">
        <v>3.3573</v>
      </c>
      <c r="O1433" s="176"/>
      <c r="P1433" s="176"/>
      <c r="Q1433" s="176">
        <v>4.6067</v>
      </c>
      <c r="R1433" s="176">
        <v>4.5087999999999999</v>
      </c>
      <c r="S1433" s="118"/>
    </row>
    <row r="1434" spans="1:19" x14ac:dyDescent="0.3">
      <c r="A1434" s="172" t="s">
        <v>1369</v>
      </c>
      <c r="B1434" s="172" t="s">
        <v>1372</v>
      </c>
      <c r="C1434" s="172">
        <v>146675</v>
      </c>
      <c r="D1434" s="175">
        <v>44174</v>
      </c>
      <c r="E1434" s="176">
        <v>1077.7071000000001</v>
      </c>
      <c r="F1434" s="176">
        <v>3.0958000000000001</v>
      </c>
      <c r="G1434" s="176">
        <v>3.0455000000000001</v>
      </c>
      <c r="H1434" s="176">
        <v>2.9723999999999999</v>
      </c>
      <c r="I1434" s="176">
        <v>2.8877999999999999</v>
      </c>
      <c r="J1434" s="176">
        <v>2.7751999999999999</v>
      </c>
      <c r="K1434" s="176">
        <v>2.9842</v>
      </c>
      <c r="L1434" s="176">
        <v>3.0236000000000001</v>
      </c>
      <c r="M1434" s="176">
        <v>3.0550999999999999</v>
      </c>
      <c r="N1434" s="176">
        <v>3.5137999999999998</v>
      </c>
      <c r="O1434" s="176"/>
      <c r="P1434" s="176"/>
      <c r="Q1434" s="176">
        <v>4.3954000000000004</v>
      </c>
      <c r="R1434" s="176"/>
      <c r="S1434" s="118" t="s">
        <v>1908</v>
      </c>
    </row>
    <row r="1435" spans="1:19" x14ac:dyDescent="0.3">
      <c r="A1435" s="172" t="s">
        <v>1369</v>
      </c>
      <c r="B1435" s="172" t="s">
        <v>1373</v>
      </c>
      <c r="C1435" s="172">
        <v>146678</v>
      </c>
      <c r="D1435" s="175">
        <v>44174</v>
      </c>
      <c r="E1435" s="176">
        <v>1076.5815</v>
      </c>
      <c r="F1435" s="176">
        <v>3.0448</v>
      </c>
      <c r="G1435" s="176">
        <v>2.9956</v>
      </c>
      <c r="H1435" s="176">
        <v>2.9222000000000001</v>
      </c>
      <c r="I1435" s="176">
        <v>2.8376999999999999</v>
      </c>
      <c r="J1435" s="176">
        <v>2.7250000000000001</v>
      </c>
      <c r="K1435" s="176">
        <v>2.9338000000000002</v>
      </c>
      <c r="L1435" s="176">
        <v>2.9729000000000001</v>
      </c>
      <c r="M1435" s="176">
        <v>3.004</v>
      </c>
      <c r="N1435" s="176">
        <v>3.4622000000000002</v>
      </c>
      <c r="O1435" s="176"/>
      <c r="P1435" s="176"/>
      <c r="Q1435" s="176">
        <v>4.3327999999999998</v>
      </c>
      <c r="R1435" s="176"/>
      <c r="S1435" s="118" t="s">
        <v>1908</v>
      </c>
    </row>
    <row r="1436" spans="1:19" x14ac:dyDescent="0.3">
      <c r="A1436" s="172" t="s">
        <v>1369</v>
      </c>
      <c r="B1436" s="172" t="s">
        <v>1374</v>
      </c>
      <c r="C1436" s="172">
        <v>147196</v>
      </c>
      <c r="D1436" s="175">
        <v>44174</v>
      </c>
      <c r="E1436" s="176">
        <v>1070.7716</v>
      </c>
      <c r="F1436" s="176">
        <v>3.0851999999999999</v>
      </c>
      <c r="G1436" s="176">
        <v>3.0255000000000001</v>
      </c>
      <c r="H1436" s="176">
        <v>2.9550999999999998</v>
      </c>
      <c r="I1436" s="176">
        <v>2.8992</v>
      </c>
      <c r="J1436" s="176">
        <v>2.8412000000000002</v>
      </c>
      <c r="K1436" s="176">
        <v>3.0202</v>
      </c>
      <c r="L1436" s="176">
        <v>3.0384000000000002</v>
      </c>
      <c r="M1436" s="176">
        <v>3.1015000000000001</v>
      </c>
      <c r="N1436" s="176">
        <v>3.5566</v>
      </c>
      <c r="O1436" s="176"/>
      <c r="P1436" s="176"/>
      <c r="Q1436" s="176">
        <v>4.2804000000000002</v>
      </c>
      <c r="R1436" s="176"/>
      <c r="S1436" s="118"/>
    </row>
    <row r="1437" spans="1:19" x14ac:dyDescent="0.3">
      <c r="A1437" s="172" t="s">
        <v>1369</v>
      </c>
      <c r="B1437" s="172" t="s">
        <v>1375</v>
      </c>
      <c r="C1437" s="172">
        <v>147193</v>
      </c>
      <c r="D1437" s="175">
        <v>44174</v>
      </c>
      <c r="E1437" s="176">
        <v>1069.7885000000001</v>
      </c>
      <c r="F1437" s="176">
        <v>3.0333999999999999</v>
      </c>
      <c r="G1437" s="176">
        <v>2.9759000000000002</v>
      </c>
      <c r="H1437" s="176">
        <v>2.9051</v>
      </c>
      <c r="I1437" s="176">
        <v>2.8384</v>
      </c>
      <c r="J1437" s="176">
        <v>2.77</v>
      </c>
      <c r="K1437" s="176">
        <v>2.9426000000000001</v>
      </c>
      <c r="L1437" s="176">
        <v>2.9661</v>
      </c>
      <c r="M1437" s="176">
        <v>3.036</v>
      </c>
      <c r="N1437" s="176">
        <v>3.4940000000000002</v>
      </c>
      <c r="O1437" s="176"/>
      <c r="P1437" s="176"/>
      <c r="Q1437" s="176">
        <v>4.2215999999999996</v>
      </c>
      <c r="R1437" s="176"/>
      <c r="S1437" s="118"/>
    </row>
    <row r="1438" spans="1:19" x14ac:dyDescent="0.3">
      <c r="A1438" s="172" t="s">
        <v>1369</v>
      </c>
      <c r="B1438" s="172" t="s">
        <v>1376</v>
      </c>
      <c r="C1438" s="172">
        <v>147125</v>
      </c>
      <c r="D1438" s="175">
        <v>44174</v>
      </c>
      <c r="E1438" s="176">
        <v>1073.1101000000001</v>
      </c>
      <c r="F1438" s="176">
        <v>3.0785</v>
      </c>
      <c r="G1438" s="176">
        <v>3.0756000000000001</v>
      </c>
      <c r="H1438" s="176">
        <v>2.9876</v>
      </c>
      <c r="I1438" s="176">
        <v>2.9634999999999998</v>
      </c>
      <c r="J1438" s="176">
        <v>2.9003999999999999</v>
      </c>
      <c r="K1438" s="176">
        <v>3.0105</v>
      </c>
      <c r="L1438" s="176">
        <v>3.0215000000000001</v>
      </c>
      <c r="M1438" s="176">
        <v>3.09</v>
      </c>
      <c r="N1438" s="176">
        <v>3.5402999999999998</v>
      </c>
      <c r="O1438" s="176"/>
      <c r="P1438" s="176"/>
      <c r="Q1438" s="176">
        <v>4.3205</v>
      </c>
      <c r="R1438" s="176"/>
      <c r="S1438" s="118"/>
    </row>
    <row r="1439" spans="1:19" x14ac:dyDescent="0.3">
      <c r="A1439" s="172" t="s">
        <v>1369</v>
      </c>
      <c r="B1439" s="172" t="s">
        <v>1377</v>
      </c>
      <c r="C1439" s="172">
        <v>147124</v>
      </c>
      <c r="D1439" s="175">
        <v>44174</v>
      </c>
      <c r="E1439" s="176">
        <v>1071.1268</v>
      </c>
      <c r="F1439" s="176">
        <v>2.9784999999999999</v>
      </c>
      <c r="G1439" s="176">
        <v>2.9744000000000002</v>
      </c>
      <c r="H1439" s="176">
        <v>2.8874</v>
      </c>
      <c r="I1439" s="176">
        <v>2.8633999999999999</v>
      </c>
      <c r="J1439" s="176">
        <v>2.8</v>
      </c>
      <c r="K1439" s="176">
        <v>2.9096000000000002</v>
      </c>
      <c r="L1439" s="176">
        <v>2.92</v>
      </c>
      <c r="M1439" s="176">
        <v>2.9874000000000001</v>
      </c>
      <c r="N1439" s="176">
        <v>3.4338000000000002</v>
      </c>
      <c r="O1439" s="176"/>
      <c r="P1439" s="176"/>
      <c r="Q1439" s="176">
        <v>4.2047999999999996</v>
      </c>
      <c r="R1439" s="176"/>
      <c r="S1439" s="118"/>
    </row>
    <row r="1440" spans="1:19" x14ac:dyDescent="0.3">
      <c r="A1440" s="172" t="s">
        <v>1369</v>
      </c>
      <c r="B1440" s="172" t="s">
        <v>1378</v>
      </c>
      <c r="C1440" s="172">
        <v>147951</v>
      </c>
      <c r="D1440" s="175">
        <v>44174</v>
      </c>
      <c r="E1440" s="176">
        <v>1030.9954</v>
      </c>
      <c r="F1440" s="176">
        <v>3.2078000000000002</v>
      </c>
      <c r="G1440" s="176">
        <v>3.1539999999999999</v>
      </c>
      <c r="H1440" s="176">
        <v>3.0808</v>
      </c>
      <c r="I1440" s="176">
        <v>2.9443000000000001</v>
      </c>
      <c r="J1440" s="176">
        <v>2.9518</v>
      </c>
      <c r="K1440" s="176">
        <v>3.121</v>
      </c>
      <c r="L1440" s="176">
        <v>3.1545000000000001</v>
      </c>
      <c r="M1440" s="176">
        <v>3.3334000000000001</v>
      </c>
      <c r="N1440" s="176"/>
      <c r="O1440" s="176"/>
      <c r="P1440" s="176"/>
      <c r="Q1440" s="176">
        <v>3.5649000000000002</v>
      </c>
      <c r="R1440" s="176"/>
      <c r="S1440" s="118"/>
    </row>
    <row r="1441" spans="1:19" x14ac:dyDescent="0.3">
      <c r="A1441" s="172" t="s">
        <v>1369</v>
      </c>
      <c r="B1441" s="172" t="s">
        <v>1379</v>
      </c>
      <c r="C1441" s="172">
        <v>147936</v>
      </c>
      <c r="D1441" s="175">
        <v>44174</v>
      </c>
      <c r="E1441" s="176">
        <v>1030.1484</v>
      </c>
      <c r="F1441" s="176">
        <v>3.1147</v>
      </c>
      <c r="G1441" s="176">
        <v>3.0609000000000002</v>
      </c>
      <c r="H1441" s="176">
        <v>2.9881000000000002</v>
      </c>
      <c r="I1441" s="176">
        <v>2.8511000000000002</v>
      </c>
      <c r="J1441" s="176">
        <v>2.8586</v>
      </c>
      <c r="K1441" s="176">
        <v>3.0276999999999998</v>
      </c>
      <c r="L1441" s="176">
        <v>3.0605000000000002</v>
      </c>
      <c r="M1441" s="176">
        <v>3.2374000000000001</v>
      </c>
      <c r="N1441" s="176"/>
      <c r="O1441" s="176"/>
      <c r="P1441" s="176"/>
      <c r="Q1441" s="176">
        <v>3.4674</v>
      </c>
      <c r="R1441" s="176"/>
      <c r="S1441" s="118"/>
    </row>
    <row r="1442" spans="1:19" x14ac:dyDescent="0.3">
      <c r="A1442" s="172" t="s">
        <v>1369</v>
      </c>
      <c r="B1442" s="172" t="s">
        <v>1380</v>
      </c>
      <c r="C1442" s="172">
        <v>147531</v>
      </c>
      <c r="D1442" s="175">
        <v>44174</v>
      </c>
      <c r="E1442" s="176">
        <v>1055.9215999999999</v>
      </c>
      <c r="F1442" s="176">
        <v>3.0871</v>
      </c>
      <c r="G1442" s="176">
        <v>3.0173000000000001</v>
      </c>
      <c r="H1442" s="176">
        <v>2.9438</v>
      </c>
      <c r="I1442" s="176">
        <v>2.8498999999999999</v>
      </c>
      <c r="J1442" s="176">
        <v>2.8090000000000002</v>
      </c>
      <c r="K1442" s="176">
        <v>2.9843999999999999</v>
      </c>
      <c r="L1442" s="176">
        <v>3.0215999999999998</v>
      </c>
      <c r="M1442" s="176">
        <v>3.1213000000000002</v>
      </c>
      <c r="N1442" s="176">
        <v>3.5640999999999998</v>
      </c>
      <c r="O1442" s="176"/>
      <c r="P1442" s="176"/>
      <c r="Q1442" s="176">
        <v>4.0045000000000002</v>
      </c>
      <c r="R1442" s="176"/>
      <c r="S1442" s="118"/>
    </row>
    <row r="1443" spans="1:19" x14ac:dyDescent="0.3">
      <c r="A1443" s="172" t="s">
        <v>1369</v>
      </c>
      <c r="B1443" s="172" t="s">
        <v>1381</v>
      </c>
      <c r="C1443" s="172">
        <v>147534</v>
      </c>
      <c r="D1443" s="175">
        <v>44174</v>
      </c>
      <c r="E1443" s="176">
        <v>1055.4576</v>
      </c>
      <c r="F1443" s="176">
        <v>3.0642</v>
      </c>
      <c r="G1443" s="176">
        <v>2.9967000000000001</v>
      </c>
      <c r="H1443" s="176">
        <v>2.9238</v>
      </c>
      <c r="I1443" s="176">
        <v>2.8298999999999999</v>
      </c>
      <c r="J1443" s="176">
        <v>2.7888999999999999</v>
      </c>
      <c r="K1443" s="176">
        <v>2.9641999999999999</v>
      </c>
      <c r="L1443" s="176">
        <v>3.0011000000000001</v>
      </c>
      <c r="M1443" s="176">
        <v>3.1036000000000001</v>
      </c>
      <c r="N1443" s="176">
        <v>3.5428999999999999</v>
      </c>
      <c r="O1443" s="176"/>
      <c r="P1443" s="176"/>
      <c r="Q1443" s="176">
        <v>3.9716</v>
      </c>
      <c r="R1443" s="176"/>
      <c r="S1443" s="118"/>
    </row>
    <row r="1444" spans="1:19" x14ac:dyDescent="0.3">
      <c r="A1444" s="172" t="s">
        <v>1369</v>
      </c>
      <c r="B1444" s="172" t="s">
        <v>1382</v>
      </c>
      <c r="C1444" s="172">
        <v>146062</v>
      </c>
      <c r="D1444" s="175">
        <v>44174</v>
      </c>
      <c r="E1444" s="176">
        <v>1092.0091</v>
      </c>
      <c r="F1444" s="176">
        <v>3.1255000000000002</v>
      </c>
      <c r="G1444" s="176">
        <v>3.0657999999999999</v>
      </c>
      <c r="H1444" s="176">
        <v>2.9874999999999998</v>
      </c>
      <c r="I1444" s="176">
        <v>2.9342000000000001</v>
      </c>
      <c r="J1444" s="176">
        <v>2.8574999999999999</v>
      </c>
      <c r="K1444" s="176">
        <v>3.0284</v>
      </c>
      <c r="L1444" s="176">
        <v>3.0568</v>
      </c>
      <c r="M1444" s="176">
        <v>3.2134999999999998</v>
      </c>
      <c r="N1444" s="176">
        <v>3.6494</v>
      </c>
      <c r="O1444" s="176"/>
      <c r="P1444" s="176"/>
      <c r="Q1444" s="176">
        <v>4.6867999999999999</v>
      </c>
      <c r="R1444" s="176"/>
      <c r="S1444" s="118"/>
    </row>
    <row r="1445" spans="1:19" x14ac:dyDescent="0.3">
      <c r="A1445" s="172" t="s">
        <v>1369</v>
      </c>
      <c r="B1445" s="172" t="s">
        <v>1383</v>
      </c>
      <c r="C1445" s="172">
        <v>146061</v>
      </c>
      <c r="D1445" s="175">
        <v>44174</v>
      </c>
      <c r="E1445" s="176">
        <v>1090.1567</v>
      </c>
      <c r="F1445" s="176">
        <v>3.0470999999999999</v>
      </c>
      <c r="G1445" s="176">
        <v>2.9862000000000002</v>
      </c>
      <c r="H1445" s="176">
        <v>2.9073000000000002</v>
      </c>
      <c r="I1445" s="176">
        <v>2.8542999999999998</v>
      </c>
      <c r="J1445" s="176">
        <v>2.7820999999999998</v>
      </c>
      <c r="K1445" s="176">
        <v>2.9577</v>
      </c>
      <c r="L1445" s="176">
        <v>2.9876</v>
      </c>
      <c r="M1445" s="176">
        <v>3.1412</v>
      </c>
      <c r="N1445" s="176">
        <v>3.5688</v>
      </c>
      <c r="O1445" s="176"/>
      <c r="P1445" s="176"/>
      <c r="Q1445" s="176">
        <v>4.5942999999999996</v>
      </c>
      <c r="R1445" s="176"/>
      <c r="S1445" s="118"/>
    </row>
    <row r="1446" spans="1:19" x14ac:dyDescent="0.3">
      <c r="A1446" s="172" t="s">
        <v>1369</v>
      </c>
      <c r="B1446" s="172" t="s">
        <v>1384</v>
      </c>
      <c r="C1446" s="172">
        <v>147570</v>
      </c>
      <c r="D1446" s="175">
        <v>44174</v>
      </c>
      <c r="E1446" s="176">
        <v>1057.6675</v>
      </c>
      <c r="F1446" s="176">
        <v>3.1372</v>
      </c>
      <c r="G1446" s="176">
        <v>3.056</v>
      </c>
      <c r="H1446" s="176">
        <v>3.0129999999999999</v>
      </c>
      <c r="I1446" s="176">
        <v>2.9581</v>
      </c>
      <c r="J1446" s="176">
        <v>2.8696999999999999</v>
      </c>
      <c r="K1446" s="176">
        <v>3.1023000000000001</v>
      </c>
      <c r="L1446" s="176">
        <v>3.1133999999999999</v>
      </c>
      <c r="M1446" s="176">
        <v>3.2515999999999998</v>
      </c>
      <c r="N1446" s="176">
        <v>3.7004999999999999</v>
      </c>
      <c r="O1446" s="176"/>
      <c r="P1446" s="176"/>
      <c r="Q1446" s="176">
        <v>4.1322999999999999</v>
      </c>
      <c r="R1446" s="176"/>
      <c r="S1446" s="118"/>
    </row>
    <row r="1447" spans="1:19" x14ac:dyDescent="0.3">
      <c r="A1447" s="172" t="s">
        <v>1369</v>
      </c>
      <c r="B1447" s="172" t="s">
        <v>1385</v>
      </c>
      <c r="C1447" s="172">
        <v>147569</v>
      </c>
      <c r="D1447" s="175">
        <v>44174</v>
      </c>
      <c r="E1447" s="176">
        <v>1056.6313</v>
      </c>
      <c r="F1447" s="176">
        <v>3.0884999999999998</v>
      </c>
      <c r="G1447" s="176">
        <v>3.0059999999999998</v>
      </c>
      <c r="H1447" s="176">
        <v>2.9630999999999998</v>
      </c>
      <c r="I1447" s="176">
        <v>2.9081000000000001</v>
      </c>
      <c r="J1447" s="176">
        <v>2.8195999999999999</v>
      </c>
      <c r="K1447" s="176">
        <v>3.052</v>
      </c>
      <c r="L1447" s="176">
        <v>3.0627</v>
      </c>
      <c r="M1447" s="176">
        <v>3.1949999999999998</v>
      </c>
      <c r="N1447" s="176">
        <v>3.6341999999999999</v>
      </c>
      <c r="O1447" s="176"/>
      <c r="P1447" s="176"/>
      <c r="Q1447" s="176">
        <v>4.0586000000000002</v>
      </c>
      <c r="R1447" s="176"/>
      <c r="S1447" s="118"/>
    </row>
    <row r="1448" spans="1:19" x14ac:dyDescent="0.3">
      <c r="A1448" s="172" t="s">
        <v>1369</v>
      </c>
      <c r="B1448" s="172" t="s">
        <v>1386</v>
      </c>
      <c r="C1448" s="172">
        <v>147213</v>
      </c>
      <c r="D1448" s="175">
        <v>44174</v>
      </c>
      <c r="E1448" s="176">
        <v>1064.6983</v>
      </c>
      <c r="F1448" s="176">
        <v>3.0102000000000002</v>
      </c>
      <c r="G1448" s="176">
        <v>2.9306999999999999</v>
      </c>
      <c r="H1448" s="176">
        <v>2.8641000000000001</v>
      </c>
      <c r="I1448" s="176">
        <v>2.7309999999999999</v>
      </c>
      <c r="J1448" s="176">
        <v>2.6212</v>
      </c>
      <c r="K1448" s="176">
        <v>2.8704000000000001</v>
      </c>
      <c r="L1448" s="176">
        <v>2.8906000000000001</v>
      </c>
      <c r="M1448" s="176">
        <v>2.8229000000000002</v>
      </c>
      <c r="N1448" s="176">
        <v>3.2913000000000001</v>
      </c>
      <c r="O1448" s="176"/>
      <c r="P1448" s="176"/>
      <c r="Q1448" s="176">
        <v>4.0170000000000003</v>
      </c>
      <c r="R1448" s="176"/>
      <c r="S1448" s="118"/>
    </row>
    <row r="1449" spans="1:19" x14ac:dyDescent="0.3">
      <c r="A1449" s="172" t="s">
        <v>1369</v>
      </c>
      <c r="B1449" s="172" t="s">
        <v>1387</v>
      </c>
      <c r="C1449" s="172">
        <v>147214</v>
      </c>
      <c r="D1449" s="175">
        <v>44174</v>
      </c>
      <c r="E1449" s="176">
        <v>1065.7047</v>
      </c>
      <c r="F1449" s="176">
        <v>3.0587</v>
      </c>
      <c r="G1449" s="176">
        <v>2.9815999999999998</v>
      </c>
      <c r="H1449" s="176">
        <v>2.9148000000000001</v>
      </c>
      <c r="I1449" s="176">
        <v>2.7816000000000001</v>
      </c>
      <c r="J1449" s="176">
        <v>2.6717</v>
      </c>
      <c r="K1449" s="176">
        <v>2.9211999999999998</v>
      </c>
      <c r="L1449" s="176">
        <v>2.9445999999999999</v>
      </c>
      <c r="M1449" s="176">
        <v>2.8910999999999998</v>
      </c>
      <c r="N1449" s="176">
        <v>3.3563000000000001</v>
      </c>
      <c r="O1449" s="176"/>
      <c r="P1449" s="176"/>
      <c r="Q1449" s="176">
        <v>4.0788000000000002</v>
      </c>
      <c r="R1449" s="176"/>
      <c r="S1449" s="118"/>
    </row>
    <row r="1450" spans="1:19" x14ac:dyDescent="0.3">
      <c r="A1450" s="172" t="s">
        <v>1369</v>
      </c>
      <c r="B1450" s="172" t="s">
        <v>1388</v>
      </c>
      <c r="C1450" s="172">
        <v>101996</v>
      </c>
      <c r="D1450" s="175">
        <v>44174</v>
      </c>
      <c r="E1450" s="176">
        <v>3013.1284999999998</v>
      </c>
      <c r="F1450" s="176">
        <v>3.0226000000000002</v>
      </c>
      <c r="G1450" s="176">
        <v>2.9491999999999998</v>
      </c>
      <c r="H1450" s="176">
        <v>2.8357999999999999</v>
      </c>
      <c r="I1450" s="176">
        <v>2.7667999999999999</v>
      </c>
      <c r="J1450" s="176">
        <v>2.6379999999999999</v>
      </c>
      <c r="K1450" s="176">
        <v>2.8365999999999998</v>
      </c>
      <c r="L1450" s="176">
        <v>2.8641999999999999</v>
      </c>
      <c r="M1450" s="176">
        <v>2.8694000000000002</v>
      </c>
      <c r="N1450" s="176">
        <v>3.3348</v>
      </c>
      <c r="O1450" s="176">
        <v>5.0213999999999999</v>
      </c>
      <c r="P1450" s="176">
        <v>5.4789000000000003</v>
      </c>
      <c r="Q1450" s="176">
        <v>6.0252999999999997</v>
      </c>
      <c r="R1450" s="176">
        <v>4.4870999999999999</v>
      </c>
      <c r="S1450" s="118"/>
    </row>
    <row r="1451" spans="1:19" x14ac:dyDescent="0.3">
      <c r="A1451" s="172" t="s">
        <v>1369</v>
      </c>
      <c r="B1451" s="172" t="s">
        <v>1389</v>
      </c>
      <c r="C1451" s="172">
        <v>119110</v>
      </c>
      <c r="D1451" s="175">
        <v>44174</v>
      </c>
      <c r="E1451" s="176">
        <v>3029.7912999999999</v>
      </c>
      <c r="F1451" s="176">
        <v>3.1217000000000001</v>
      </c>
      <c r="G1451" s="176">
        <v>3.0491000000000001</v>
      </c>
      <c r="H1451" s="176">
        <v>2.9359999999999999</v>
      </c>
      <c r="I1451" s="176">
        <v>2.8668999999999998</v>
      </c>
      <c r="J1451" s="176">
        <v>2.7389000000000001</v>
      </c>
      <c r="K1451" s="176">
        <v>2.9377</v>
      </c>
      <c r="L1451" s="176">
        <v>2.9660000000000002</v>
      </c>
      <c r="M1451" s="176">
        <v>2.9721000000000002</v>
      </c>
      <c r="N1451" s="176">
        <v>3.4394</v>
      </c>
      <c r="O1451" s="176">
        <v>5.1140999999999996</v>
      </c>
      <c r="P1451" s="176">
        <v>5.56</v>
      </c>
      <c r="Q1451" s="176">
        <v>6.4459</v>
      </c>
      <c r="R1451" s="176">
        <v>4.5922000000000001</v>
      </c>
      <c r="S1451" s="118"/>
    </row>
    <row r="1452" spans="1:19" x14ac:dyDescent="0.3">
      <c r="A1452" s="172" t="s">
        <v>1369</v>
      </c>
      <c r="B1452" s="172" t="s">
        <v>1390</v>
      </c>
      <c r="C1452" s="172">
        <v>147287</v>
      </c>
      <c r="D1452" s="175">
        <v>44174</v>
      </c>
      <c r="E1452" s="176">
        <v>1065.8978999999999</v>
      </c>
      <c r="F1452" s="176">
        <v>3.1267</v>
      </c>
      <c r="G1452" s="176">
        <v>3.0815000000000001</v>
      </c>
      <c r="H1452" s="176">
        <v>3.0044</v>
      </c>
      <c r="I1452" s="176">
        <v>2.8894000000000002</v>
      </c>
      <c r="J1452" s="176">
        <v>2.8102</v>
      </c>
      <c r="K1452" s="176">
        <v>3.0291999999999999</v>
      </c>
      <c r="L1452" s="176">
        <v>3.0634999999999999</v>
      </c>
      <c r="M1452" s="176">
        <v>3.0973999999999999</v>
      </c>
      <c r="N1452" s="176">
        <v>3.5484</v>
      </c>
      <c r="O1452" s="176"/>
      <c r="P1452" s="176"/>
      <c r="Q1452" s="176">
        <v>4.1829999999999998</v>
      </c>
      <c r="R1452" s="176"/>
      <c r="S1452" s="118"/>
    </row>
    <row r="1453" spans="1:19" x14ac:dyDescent="0.3">
      <c r="A1453" s="172" t="s">
        <v>1369</v>
      </c>
      <c r="B1453" s="172" t="s">
        <v>1391</v>
      </c>
      <c r="C1453" s="172">
        <v>147290</v>
      </c>
      <c r="D1453" s="175">
        <v>44174</v>
      </c>
      <c r="E1453" s="176">
        <v>1063.4047</v>
      </c>
      <c r="F1453" s="176">
        <v>2.9794999999999998</v>
      </c>
      <c r="G1453" s="176">
        <v>2.9319999999999999</v>
      </c>
      <c r="H1453" s="176">
        <v>2.8544</v>
      </c>
      <c r="I1453" s="176">
        <v>2.7395</v>
      </c>
      <c r="J1453" s="176">
        <v>2.6598000000000002</v>
      </c>
      <c r="K1453" s="176">
        <v>2.8780000000000001</v>
      </c>
      <c r="L1453" s="176">
        <v>2.9110999999999998</v>
      </c>
      <c r="M1453" s="176">
        <v>2.9438</v>
      </c>
      <c r="N1453" s="176">
        <v>3.3925000000000001</v>
      </c>
      <c r="O1453" s="176"/>
      <c r="P1453" s="176"/>
      <c r="Q1453" s="176">
        <v>4.0263</v>
      </c>
      <c r="R1453" s="176"/>
      <c r="S1453" s="118"/>
    </row>
    <row r="1454" spans="1:19" x14ac:dyDescent="0.3">
      <c r="A1454" s="172" t="s">
        <v>1369</v>
      </c>
      <c r="B1454" s="172" t="s">
        <v>1392</v>
      </c>
      <c r="C1454" s="172">
        <v>145535</v>
      </c>
      <c r="D1454" s="175">
        <v>44174</v>
      </c>
      <c r="E1454" s="176">
        <v>109.7248</v>
      </c>
      <c r="F1454" s="176">
        <v>3.0274000000000001</v>
      </c>
      <c r="G1454" s="176">
        <v>2.9279999999999999</v>
      </c>
      <c r="H1454" s="176">
        <v>2.8433000000000002</v>
      </c>
      <c r="I1454" s="176">
        <v>2.7544</v>
      </c>
      <c r="J1454" s="176">
        <v>2.6381000000000001</v>
      </c>
      <c r="K1454" s="176">
        <v>2.8565</v>
      </c>
      <c r="L1454" s="176">
        <v>2.8774000000000002</v>
      </c>
      <c r="M1454" s="176">
        <v>2.8881999999999999</v>
      </c>
      <c r="N1454" s="176">
        <v>3.3489</v>
      </c>
      <c r="O1454" s="176"/>
      <c r="P1454" s="176"/>
      <c r="Q1454" s="176">
        <v>4.5808999999999997</v>
      </c>
      <c r="R1454" s="176">
        <v>4.5221</v>
      </c>
      <c r="S1454" s="118"/>
    </row>
    <row r="1455" spans="1:19" x14ac:dyDescent="0.3">
      <c r="A1455" s="172" t="s">
        <v>1369</v>
      </c>
      <c r="B1455" s="172" t="s">
        <v>1393</v>
      </c>
      <c r="C1455" s="172">
        <v>145536</v>
      </c>
      <c r="D1455" s="175">
        <v>44174</v>
      </c>
      <c r="E1455" s="176">
        <v>109.9522</v>
      </c>
      <c r="F1455" s="176">
        <v>3.1206999999999998</v>
      </c>
      <c r="G1455" s="176">
        <v>3.0327000000000002</v>
      </c>
      <c r="H1455" s="176">
        <v>2.9419</v>
      </c>
      <c r="I1455" s="176">
        <v>2.8532999999999999</v>
      </c>
      <c r="J1455" s="176">
        <v>2.7382</v>
      </c>
      <c r="K1455" s="176">
        <v>2.9571000000000001</v>
      </c>
      <c r="L1455" s="176">
        <v>2.9788999999999999</v>
      </c>
      <c r="M1455" s="176">
        <v>2.9904999999999999</v>
      </c>
      <c r="N1455" s="176">
        <v>3.4523999999999999</v>
      </c>
      <c r="O1455" s="176"/>
      <c r="P1455" s="176"/>
      <c r="Q1455" s="176">
        <v>4.6855000000000002</v>
      </c>
      <c r="R1455" s="176">
        <v>4.6265999999999998</v>
      </c>
      <c r="S1455" s="118"/>
    </row>
    <row r="1456" spans="1:19" x14ac:dyDescent="0.3">
      <c r="A1456" s="172" t="s">
        <v>1369</v>
      </c>
      <c r="B1456" s="172" t="s">
        <v>1394</v>
      </c>
      <c r="C1456" s="172">
        <v>146191</v>
      </c>
      <c r="D1456" s="175">
        <v>44174</v>
      </c>
      <c r="E1456" s="176">
        <v>1087.7402</v>
      </c>
      <c r="F1456" s="176">
        <v>3.0908000000000002</v>
      </c>
      <c r="G1456" s="176">
        <v>3.0566</v>
      </c>
      <c r="H1456" s="176">
        <v>2.9607999999999999</v>
      </c>
      <c r="I1456" s="176">
        <v>2.8521999999999998</v>
      </c>
      <c r="J1456" s="176">
        <v>2.7355999999999998</v>
      </c>
      <c r="K1456" s="176">
        <v>2.9725999999999999</v>
      </c>
      <c r="L1456" s="176">
        <v>2.9944999999999999</v>
      </c>
      <c r="M1456" s="176">
        <v>2.9796</v>
      </c>
      <c r="N1456" s="176">
        <v>3.4617</v>
      </c>
      <c r="O1456" s="176"/>
      <c r="P1456" s="176"/>
      <c r="Q1456" s="176">
        <v>4.5426000000000002</v>
      </c>
      <c r="R1456" s="176"/>
      <c r="S1456" s="118" t="s">
        <v>1908</v>
      </c>
    </row>
    <row r="1457" spans="1:19" x14ac:dyDescent="0.3">
      <c r="A1457" s="172" t="s">
        <v>1369</v>
      </c>
      <c r="B1457" s="172" t="s">
        <v>1395</v>
      </c>
      <c r="C1457" s="172">
        <v>146187</v>
      </c>
      <c r="D1457" s="175">
        <v>44174</v>
      </c>
      <c r="E1457" s="176">
        <v>1085.1514999999999</v>
      </c>
      <c r="F1457" s="176">
        <v>2.9567999999999999</v>
      </c>
      <c r="G1457" s="176">
        <v>2.9258999999999999</v>
      </c>
      <c r="H1457" s="176">
        <v>2.8298000000000001</v>
      </c>
      <c r="I1457" s="176">
        <v>2.7216</v>
      </c>
      <c r="J1457" s="176">
        <v>2.6049000000000002</v>
      </c>
      <c r="K1457" s="176">
        <v>2.8414000000000001</v>
      </c>
      <c r="L1457" s="176">
        <v>2.8624000000000001</v>
      </c>
      <c r="M1457" s="176">
        <v>2.8458999999999999</v>
      </c>
      <c r="N1457" s="176">
        <v>3.3254999999999999</v>
      </c>
      <c r="O1457" s="176"/>
      <c r="P1457" s="176"/>
      <c r="Q1457" s="176">
        <v>4.4111000000000002</v>
      </c>
      <c r="R1457" s="176"/>
      <c r="S1457" s="118" t="s">
        <v>1908</v>
      </c>
    </row>
    <row r="1458" spans="1:19" x14ac:dyDescent="0.3">
      <c r="A1458" s="172" t="s">
        <v>1369</v>
      </c>
      <c r="B1458" s="172" t="s">
        <v>1396</v>
      </c>
      <c r="C1458" s="172">
        <v>147450</v>
      </c>
      <c r="D1458" s="175">
        <v>44174</v>
      </c>
      <c r="E1458" s="176">
        <v>1057.4901</v>
      </c>
      <c r="F1458" s="176">
        <v>3.0306999999999999</v>
      </c>
      <c r="G1458" s="176">
        <v>2.9771000000000001</v>
      </c>
      <c r="H1458" s="176">
        <v>2.9133</v>
      </c>
      <c r="I1458" s="176">
        <v>2.8170999999999999</v>
      </c>
      <c r="J1458" s="176">
        <v>2.7189000000000001</v>
      </c>
      <c r="K1458" s="176">
        <v>2.9135</v>
      </c>
      <c r="L1458" s="176">
        <v>2.9426999999999999</v>
      </c>
      <c r="M1458" s="176">
        <v>2.9586000000000001</v>
      </c>
      <c r="N1458" s="176">
        <v>3.4203000000000001</v>
      </c>
      <c r="O1458" s="176"/>
      <c r="P1458" s="176"/>
      <c r="Q1458" s="176">
        <v>4.0015999999999998</v>
      </c>
      <c r="R1458" s="176"/>
      <c r="S1458" s="118"/>
    </row>
    <row r="1459" spans="1:19" x14ac:dyDescent="0.3">
      <c r="A1459" s="172" t="s">
        <v>1369</v>
      </c>
      <c r="B1459" s="172" t="s">
        <v>1397</v>
      </c>
      <c r="C1459" s="172">
        <v>147454</v>
      </c>
      <c r="D1459" s="175">
        <v>44174</v>
      </c>
      <c r="E1459" s="176">
        <v>1055.9731999999999</v>
      </c>
      <c r="F1459" s="176">
        <v>2.9314</v>
      </c>
      <c r="G1459" s="176">
        <v>2.8765000000000001</v>
      </c>
      <c r="H1459" s="176">
        <v>2.8136000000000001</v>
      </c>
      <c r="I1459" s="176">
        <v>2.7176999999999998</v>
      </c>
      <c r="J1459" s="176">
        <v>2.6187999999999998</v>
      </c>
      <c r="K1459" s="176">
        <v>2.8125</v>
      </c>
      <c r="L1459" s="176">
        <v>2.8410000000000002</v>
      </c>
      <c r="M1459" s="176">
        <v>2.8561999999999999</v>
      </c>
      <c r="N1459" s="176">
        <v>3.3165</v>
      </c>
      <c r="O1459" s="176"/>
      <c r="P1459" s="176"/>
      <c r="Q1459" s="176">
        <v>3.8969</v>
      </c>
      <c r="R1459" s="176"/>
      <c r="S1459" s="118"/>
    </row>
    <row r="1460" spans="1:19" x14ac:dyDescent="0.3">
      <c r="A1460" s="172" t="s">
        <v>1369</v>
      </c>
      <c r="B1460" s="172" t="s">
        <v>1398</v>
      </c>
      <c r="C1460" s="172">
        <v>147883</v>
      </c>
      <c r="D1460" s="175">
        <v>44174</v>
      </c>
      <c r="E1460" s="176">
        <v>1030.8128999999999</v>
      </c>
      <c r="F1460" s="176">
        <v>3.0667</v>
      </c>
      <c r="G1460" s="176">
        <v>2.9998999999999998</v>
      </c>
      <c r="H1460" s="176">
        <v>2.9386000000000001</v>
      </c>
      <c r="I1460" s="176">
        <v>2.8794</v>
      </c>
      <c r="J1460" s="176">
        <v>2.7820999999999998</v>
      </c>
      <c r="K1460" s="176">
        <v>2.9573</v>
      </c>
      <c r="L1460" s="176">
        <v>2.9763000000000002</v>
      </c>
      <c r="M1460" s="176">
        <v>2.9796999999999998</v>
      </c>
      <c r="N1460" s="176"/>
      <c r="O1460" s="176"/>
      <c r="P1460" s="176"/>
      <c r="Q1460" s="176">
        <v>3.3472</v>
      </c>
      <c r="R1460" s="176"/>
      <c r="S1460" s="118"/>
    </row>
    <row r="1461" spans="1:19" x14ac:dyDescent="0.3">
      <c r="A1461" s="172" t="s">
        <v>1369</v>
      </c>
      <c r="B1461" s="172" t="s">
        <v>1399</v>
      </c>
      <c r="C1461" s="172">
        <v>147878</v>
      </c>
      <c r="D1461" s="175">
        <v>44174</v>
      </c>
      <c r="E1461" s="176">
        <v>1030.2405000000001</v>
      </c>
      <c r="F1461" s="176">
        <v>3.0045999999999999</v>
      </c>
      <c r="G1461" s="176">
        <v>2.9388999999999998</v>
      </c>
      <c r="H1461" s="176">
        <v>2.8784000000000001</v>
      </c>
      <c r="I1461" s="176">
        <v>2.8191000000000002</v>
      </c>
      <c r="J1461" s="176">
        <v>2.7219000000000002</v>
      </c>
      <c r="K1461" s="176">
        <v>2.8967999999999998</v>
      </c>
      <c r="L1461" s="176">
        <v>2.9154</v>
      </c>
      <c r="M1461" s="176">
        <v>2.9182000000000001</v>
      </c>
      <c r="N1461" s="176"/>
      <c r="O1461" s="176"/>
      <c r="P1461" s="176"/>
      <c r="Q1461" s="176">
        <v>3.2850999999999999</v>
      </c>
      <c r="R1461" s="176"/>
      <c r="S1461" s="118"/>
    </row>
    <row r="1462" spans="1:19" x14ac:dyDescent="0.3">
      <c r="A1462" s="172" t="s">
        <v>1369</v>
      </c>
      <c r="B1462" s="172" t="s">
        <v>1400</v>
      </c>
      <c r="C1462" s="172">
        <v>147713</v>
      </c>
      <c r="D1462" s="175">
        <v>44174</v>
      </c>
      <c r="E1462" s="176">
        <v>1040.9929</v>
      </c>
      <c r="F1462" s="176">
        <v>3.0331999999999999</v>
      </c>
      <c r="G1462" s="176">
        <v>2.9542000000000002</v>
      </c>
      <c r="H1462" s="176">
        <v>2.8942999999999999</v>
      </c>
      <c r="I1462" s="176">
        <v>2.7778999999999998</v>
      </c>
      <c r="J1462" s="176">
        <v>2.6697000000000002</v>
      </c>
      <c r="K1462" s="176">
        <v>2.9022999999999999</v>
      </c>
      <c r="L1462" s="176">
        <v>2.9407999999999999</v>
      </c>
      <c r="M1462" s="176">
        <v>2.9723999999999999</v>
      </c>
      <c r="N1462" s="176">
        <v>3.4390999999999998</v>
      </c>
      <c r="O1462" s="176"/>
      <c r="P1462" s="176"/>
      <c r="Q1462" s="176">
        <v>3.6233</v>
      </c>
      <c r="R1462" s="176"/>
      <c r="S1462" s="118"/>
    </row>
    <row r="1463" spans="1:19" x14ac:dyDescent="0.3">
      <c r="A1463" s="172" t="s">
        <v>1369</v>
      </c>
      <c r="B1463" s="172" t="s">
        <v>1401</v>
      </c>
      <c r="C1463" s="172">
        <v>147714</v>
      </c>
      <c r="D1463" s="175">
        <v>44174</v>
      </c>
      <c r="E1463" s="176">
        <v>1039.8203000000001</v>
      </c>
      <c r="F1463" s="176">
        <v>2.9312999999999998</v>
      </c>
      <c r="G1463" s="176">
        <v>2.8544999999999998</v>
      </c>
      <c r="H1463" s="176">
        <v>2.7940999999999998</v>
      </c>
      <c r="I1463" s="176">
        <v>2.6772999999999998</v>
      </c>
      <c r="J1463" s="176">
        <v>2.5691999999999999</v>
      </c>
      <c r="K1463" s="176">
        <v>2.8008999999999999</v>
      </c>
      <c r="L1463" s="176">
        <v>2.8397000000000001</v>
      </c>
      <c r="M1463" s="176">
        <v>2.8706</v>
      </c>
      <c r="N1463" s="176">
        <v>3.3359000000000001</v>
      </c>
      <c r="O1463" s="176"/>
      <c r="P1463" s="176"/>
      <c r="Q1463" s="176">
        <v>3.5198999999999998</v>
      </c>
      <c r="R1463" s="176"/>
      <c r="S1463" s="118"/>
    </row>
    <row r="1464" spans="1:19" x14ac:dyDescent="0.3">
      <c r="A1464" s="172" t="s">
        <v>1369</v>
      </c>
      <c r="B1464" s="172" t="s">
        <v>1402</v>
      </c>
      <c r="C1464" s="172">
        <v>147837</v>
      </c>
      <c r="D1464" s="175">
        <v>44174</v>
      </c>
      <c r="E1464" s="176">
        <v>1036.1256000000001</v>
      </c>
      <c r="F1464" s="176">
        <v>3.0931999999999999</v>
      </c>
      <c r="G1464" s="176">
        <v>3.0585</v>
      </c>
      <c r="H1464" s="176">
        <v>2.9864999999999999</v>
      </c>
      <c r="I1464" s="176">
        <v>2.9466000000000001</v>
      </c>
      <c r="J1464" s="176">
        <v>2.8521999999999998</v>
      </c>
      <c r="K1464" s="176">
        <v>2.9941</v>
      </c>
      <c r="L1464" s="176">
        <v>3.0144000000000002</v>
      </c>
      <c r="M1464" s="176">
        <v>3.0667</v>
      </c>
      <c r="N1464" s="176">
        <v>3.5108000000000001</v>
      </c>
      <c r="O1464" s="176"/>
      <c r="P1464" s="176"/>
      <c r="Q1464" s="176">
        <v>3.5434000000000001</v>
      </c>
      <c r="R1464" s="176"/>
      <c r="S1464" s="118"/>
    </row>
    <row r="1465" spans="1:19" x14ac:dyDescent="0.3">
      <c r="A1465" s="172" t="s">
        <v>1369</v>
      </c>
      <c r="B1465" s="172" t="s">
        <v>1403</v>
      </c>
      <c r="C1465" s="172">
        <v>147836</v>
      </c>
      <c r="D1465" s="175">
        <v>44174</v>
      </c>
      <c r="E1465" s="176">
        <v>1035.3968</v>
      </c>
      <c r="F1465" s="176">
        <v>3.0213999999999999</v>
      </c>
      <c r="G1465" s="176">
        <v>2.9878</v>
      </c>
      <c r="H1465" s="176">
        <v>2.9169999999999998</v>
      </c>
      <c r="I1465" s="176">
        <v>2.8765000000000001</v>
      </c>
      <c r="J1465" s="176">
        <v>2.782</v>
      </c>
      <c r="K1465" s="176">
        <v>2.9237000000000002</v>
      </c>
      <c r="L1465" s="176">
        <v>2.9432999999999998</v>
      </c>
      <c r="M1465" s="176">
        <v>2.9950000000000001</v>
      </c>
      <c r="N1465" s="176">
        <v>3.4392</v>
      </c>
      <c r="O1465" s="176"/>
      <c r="P1465" s="176"/>
      <c r="Q1465" s="176">
        <v>3.4719000000000002</v>
      </c>
      <c r="R1465" s="176"/>
      <c r="S1465" s="118"/>
    </row>
    <row r="1466" spans="1:19" x14ac:dyDescent="0.3">
      <c r="A1466" s="172" t="s">
        <v>1369</v>
      </c>
      <c r="B1466" s="172" t="s">
        <v>1404</v>
      </c>
      <c r="C1466" s="172">
        <v>146141</v>
      </c>
      <c r="D1466" s="175">
        <v>44174</v>
      </c>
      <c r="E1466" s="176">
        <v>1087.7280000000001</v>
      </c>
      <c r="F1466" s="176">
        <v>3.1076000000000001</v>
      </c>
      <c r="G1466" s="176">
        <v>3.0421</v>
      </c>
      <c r="H1466" s="176">
        <v>2.9828999999999999</v>
      </c>
      <c r="I1466" s="176">
        <v>2.8799000000000001</v>
      </c>
      <c r="J1466" s="176">
        <v>2.7534999999999998</v>
      </c>
      <c r="K1466" s="176">
        <v>2.9689000000000001</v>
      </c>
      <c r="L1466" s="176">
        <v>2.9784000000000002</v>
      </c>
      <c r="M1466" s="176">
        <v>2.9910999999999999</v>
      </c>
      <c r="N1466" s="176">
        <v>3.4634999999999998</v>
      </c>
      <c r="O1466" s="176"/>
      <c r="P1466" s="176"/>
      <c r="Q1466" s="176">
        <v>4.5218999999999996</v>
      </c>
      <c r="R1466" s="176"/>
      <c r="S1466" s="118" t="s">
        <v>1908</v>
      </c>
    </row>
    <row r="1467" spans="1:19" x14ac:dyDescent="0.3">
      <c r="A1467" s="172" t="s">
        <v>1369</v>
      </c>
      <c r="B1467" s="172" t="s">
        <v>1405</v>
      </c>
      <c r="C1467" s="172">
        <v>146142</v>
      </c>
      <c r="D1467" s="175">
        <v>44174</v>
      </c>
      <c r="E1467" s="176">
        <v>1086.3253999999999</v>
      </c>
      <c r="F1467" s="176">
        <v>3.0074000000000001</v>
      </c>
      <c r="G1467" s="176">
        <v>2.9428999999999998</v>
      </c>
      <c r="H1467" s="176">
        <v>2.8824999999999998</v>
      </c>
      <c r="I1467" s="176">
        <v>2.7797000000000001</v>
      </c>
      <c r="J1467" s="176">
        <v>2.653</v>
      </c>
      <c r="K1467" s="176">
        <v>2.8679999999999999</v>
      </c>
      <c r="L1467" s="176">
        <v>2.8765999999999998</v>
      </c>
      <c r="M1467" s="176">
        <v>2.8955000000000002</v>
      </c>
      <c r="N1467" s="176">
        <v>3.3778000000000001</v>
      </c>
      <c r="O1467" s="176"/>
      <c r="P1467" s="176"/>
      <c r="Q1467" s="176">
        <v>4.4509999999999996</v>
      </c>
      <c r="R1467" s="176"/>
      <c r="S1467" s="118" t="s">
        <v>1908</v>
      </c>
    </row>
    <row r="1468" spans="1:19" x14ac:dyDescent="0.3">
      <c r="A1468" s="172" t="s">
        <v>1369</v>
      </c>
      <c r="B1468" s="172" t="s">
        <v>1406</v>
      </c>
      <c r="C1468" s="172">
        <v>119283</v>
      </c>
      <c r="D1468" s="175">
        <v>44174</v>
      </c>
      <c r="E1468" s="176">
        <v>2651.1055000000001</v>
      </c>
      <c r="F1468" s="176">
        <v>3.0451999999999999</v>
      </c>
      <c r="G1468" s="176">
        <v>2.9899</v>
      </c>
      <c r="H1468" s="176">
        <v>2.9157999999999999</v>
      </c>
      <c r="I1468" s="176">
        <v>2.7949000000000002</v>
      </c>
      <c r="J1468" s="176">
        <v>2.7122999999999999</v>
      </c>
      <c r="K1468" s="176">
        <v>2.9523999999999999</v>
      </c>
      <c r="L1468" s="176">
        <v>2.9910999999999999</v>
      </c>
      <c r="M1468" s="176">
        <v>3.0312999999999999</v>
      </c>
      <c r="N1468" s="176">
        <v>3.5007999999999999</v>
      </c>
      <c r="O1468" s="176">
        <v>5.2115999999999998</v>
      </c>
      <c r="P1468" s="176">
        <v>5.8540999999999999</v>
      </c>
      <c r="Q1468" s="176">
        <v>6.8829000000000002</v>
      </c>
      <c r="R1468" s="176">
        <v>4.6501999999999999</v>
      </c>
      <c r="S1468" s="118"/>
    </row>
    <row r="1469" spans="1:19" x14ac:dyDescent="0.3">
      <c r="A1469" s="172" t="s">
        <v>1369</v>
      </c>
      <c r="B1469" s="172" t="s">
        <v>1407</v>
      </c>
      <c r="C1469" s="172">
        <v>118058</v>
      </c>
      <c r="D1469" s="175">
        <v>44174</v>
      </c>
      <c r="E1469" s="176">
        <v>2525.56116666667</v>
      </c>
      <c r="F1469" s="176">
        <v>2.9437000000000002</v>
      </c>
      <c r="G1469" s="176">
        <v>2.8895</v>
      </c>
      <c r="H1469" s="176">
        <v>2.8155999999999999</v>
      </c>
      <c r="I1469" s="176">
        <v>2.6949000000000001</v>
      </c>
      <c r="J1469" s="176">
        <v>2.6120999999999999</v>
      </c>
      <c r="K1469" s="176">
        <v>2.8517000000000001</v>
      </c>
      <c r="L1469" s="176">
        <v>2.887</v>
      </c>
      <c r="M1469" s="176">
        <v>2.8593999999999999</v>
      </c>
      <c r="N1469" s="176">
        <v>3.1833999999999998</v>
      </c>
      <c r="O1469" s="176">
        <v>4.5724</v>
      </c>
      <c r="P1469" s="176">
        <v>5.1308999999999996</v>
      </c>
      <c r="Q1469" s="176">
        <v>6.8193999999999999</v>
      </c>
      <c r="R1469" s="176">
        <v>4.1147</v>
      </c>
      <c r="S1469" s="118"/>
    </row>
    <row r="1470" spans="1:19" x14ac:dyDescent="0.3">
      <c r="A1470" s="172" t="s">
        <v>1369</v>
      </c>
      <c r="B1470" s="172" t="s">
        <v>1408</v>
      </c>
      <c r="C1470" s="172">
        <v>147515</v>
      </c>
      <c r="D1470" s="175">
        <v>44174</v>
      </c>
      <c r="E1470" s="176">
        <v>1056.6449</v>
      </c>
      <c r="F1470" s="176">
        <v>3.0988000000000002</v>
      </c>
      <c r="G1470" s="176">
        <v>3.0118</v>
      </c>
      <c r="H1470" s="176">
        <v>2.9418000000000002</v>
      </c>
      <c r="I1470" s="176">
        <v>2.8490000000000002</v>
      </c>
      <c r="J1470" s="176">
        <v>2.7231000000000001</v>
      </c>
      <c r="K1470" s="176">
        <v>2.9565000000000001</v>
      </c>
      <c r="L1470" s="176">
        <v>2.9792999999999998</v>
      </c>
      <c r="M1470" s="176">
        <v>3.0223</v>
      </c>
      <c r="N1470" s="176">
        <v>3.5045000000000002</v>
      </c>
      <c r="O1470" s="176"/>
      <c r="P1470" s="176"/>
      <c r="Q1470" s="176">
        <v>3.9809999999999999</v>
      </c>
      <c r="R1470" s="176"/>
      <c r="S1470" s="118" t="s">
        <v>1908</v>
      </c>
    </row>
    <row r="1471" spans="1:19" x14ac:dyDescent="0.3">
      <c r="A1471" s="172" t="s">
        <v>1369</v>
      </c>
      <c r="B1471" s="172" t="s">
        <v>1409</v>
      </c>
      <c r="C1471" s="172">
        <v>147519</v>
      </c>
      <c r="D1471" s="175">
        <v>44174</v>
      </c>
      <c r="E1471" s="176">
        <v>1054.7238</v>
      </c>
      <c r="F1471" s="176">
        <v>2.9660000000000002</v>
      </c>
      <c r="G1471" s="176">
        <v>2.8799000000000001</v>
      </c>
      <c r="H1471" s="176">
        <v>2.8100999999999998</v>
      </c>
      <c r="I1471" s="176">
        <v>2.7176999999999998</v>
      </c>
      <c r="J1471" s="176">
        <v>2.5922000000000001</v>
      </c>
      <c r="K1471" s="176">
        <v>2.8252000000000002</v>
      </c>
      <c r="L1471" s="176">
        <v>2.8471000000000002</v>
      </c>
      <c r="M1471" s="176">
        <v>2.8893</v>
      </c>
      <c r="N1471" s="176">
        <v>3.37</v>
      </c>
      <c r="O1471" s="176"/>
      <c r="P1471" s="176"/>
      <c r="Q1471" s="176">
        <v>3.8458999999999999</v>
      </c>
      <c r="R1471" s="176"/>
      <c r="S1471" s="118" t="s">
        <v>1908</v>
      </c>
    </row>
    <row r="1472" spans="1:19" x14ac:dyDescent="0.3">
      <c r="A1472" s="172" t="s">
        <v>1369</v>
      </c>
      <c r="B1472" s="172" t="s">
        <v>1410</v>
      </c>
      <c r="C1472" s="172">
        <v>147564</v>
      </c>
      <c r="D1472" s="175">
        <v>44174</v>
      </c>
      <c r="E1472" s="176">
        <v>1054.9142999999999</v>
      </c>
      <c r="F1472" s="176">
        <v>3.1177000000000001</v>
      </c>
      <c r="G1472" s="176">
        <v>3.0259</v>
      </c>
      <c r="H1472" s="176">
        <v>2.9704000000000002</v>
      </c>
      <c r="I1472" s="176">
        <v>2.8784000000000001</v>
      </c>
      <c r="J1472" s="176">
        <v>2.7835999999999999</v>
      </c>
      <c r="K1472" s="176">
        <v>3.0043000000000002</v>
      </c>
      <c r="L1472" s="176">
        <v>3.0583999999999998</v>
      </c>
      <c r="M1472" s="176">
        <v>3.0613999999999999</v>
      </c>
      <c r="N1472" s="176">
        <v>3.4874999999999998</v>
      </c>
      <c r="O1472" s="176"/>
      <c r="P1472" s="176"/>
      <c r="Q1472" s="176">
        <v>3.9394999999999998</v>
      </c>
      <c r="R1472" s="176"/>
      <c r="S1472" s="118"/>
    </row>
    <row r="1473" spans="1:19" x14ac:dyDescent="0.3">
      <c r="A1473" s="172" t="s">
        <v>1369</v>
      </c>
      <c r="B1473" s="172" t="s">
        <v>1411</v>
      </c>
      <c r="C1473" s="172">
        <v>147565</v>
      </c>
      <c r="D1473" s="175">
        <v>44174</v>
      </c>
      <c r="E1473" s="176">
        <v>1053.4306999999999</v>
      </c>
      <c r="F1473" s="176">
        <v>3.0146999999999999</v>
      </c>
      <c r="G1473" s="176">
        <v>2.9262000000000001</v>
      </c>
      <c r="H1473" s="176">
        <v>2.87</v>
      </c>
      <c r="I1473" s="176">
        <v>2.7783000000000002</v>
      </c>
      <c r="J1473" s="176">
        <v>2.6833</v>
      </c>
      <c r="K1473" s="176">
        <v>2.9033000000000002</v>
      </c>
      <c r="L1473" s="176">
        <v>2.9567999999999999</v>
      </c>
      <c r="M1473" s="176">
        <v>2.9556</v>
      </c>
      <c r="N1473" s="176">
        <v>3.3820000000000001</v>
      </c>
      <c r="O1473" s="176"/>
      <c r="P1473" s="176"/>
      <c r="Q1473" s="176">
        <v>3.8338999999999999</v>
      </c>
      <c r="R1473" s="176"/>
      <c r="S1473" s="118"/>
    </row>
    <row r="1474" spans="1:19" x14ac:dyDescent="0.3">
      <c r="A1474" s="172" t="s">
        <v>1369</v>
      </c>
      <c r="B1474" s="172" t="s">
        <v>1412</v>
      </c>
      <c r="C1474" s="172">
        <v>147736</v>
      </c>
      <c r="D1474" s="175">
        <v>44174</v>
      </c>
      <c r="E1474" s="176">
        <v>1044.2204999999999</v>
      </c>
      <c r="F1474" s="176">
        <v>3.1916000000000002</v>
      </c>
      <c r="G1474" s="176">
        <v>3.0918999999999999</v>
      </c>
      <c r="H1474" s="176">
        <v>3.0228000000000002</v>
      </c>
      <c r="I1474" s="176">
        <v>2.8982000000000001</v>
      </c>
      <c r="J1474" s="176">
        <v>2.8153999999999999</v>
      </c>
      <c r="K1474" s="176">
        <v>3.0531999999999999</v>
      </c>
      <c r="L1474" s="176">
        <v>3.0872999999999999</v>
      </c>
      <c r="M1474" s="176">
        <v>3.1857000000000002</v>
      </c>
      <c r="N1474" s="176">
        <v>3.6465999999999998</v>
      </c>
      <c r="O1474" s="176"/>
      <c r="P1474" s="176"/>
      <c r="Q1474" s="176">
        <v>3.8228</v>
      </c>
      <c r="R1474" s="176"/>
      <c r="S1474" s="118"/>
    </row>
    <row r="1475" spans="1:19" x14ac:dyDescent="0.3">
      <c r="A1475" s="172" t="s">
        <v>1369</v>
      </c>
      <c r="B1475" s="172" t="s">
        <v>1413</v>
      </c>
      <c r="C1475" s="172">
        <v>147739</v>
      </c>
      <c r="D1475" s="175">
        <v>44174</v>
      </c>
      <c r="E1475" s="176">
        <v>1042.9848999999999</v>
      </c>
      <c r="F1475" s="176">
        <v>3.0939000000000001</v>
      </c>
      <c r="G1475" s="176">
        <v>2.9940000000000002</v>
      </c>
      <c r="H1475" s="176">
        <v>2.9247999999999998</v>
      </c>
      <c r="I1475" s="176">
        <v>2.7993999999999999</v>
      </c>
      <c r="J1475" s="176">
        <v>2.7162000000000002</v>
      </c>
      <c r="K1475" s="176">
        <v>2.9527999999999999</v>
      </c>
      <c r="L1475" s="176">
        <v>2.9895999999999998</v>
      </c>
      <c r="M1475" s="176">
        <v>3.0847000000000002</v>
      </c>
      <c r="N1475" s="176">
        <v>3.5415000000000001</v>
      </c>
      <c r="O1475" s="176"/>
      <c r="P1475" s="176"/>
      <c r="Q1475" s="176">
        <v>3.7162000000000002</v>
      </c>
      <c r="R1475" s="176"/>
      <c r="S1475" s="118"/>
    </row>
    <row r="1476" spans="1:19" x14ac:dyDescent="0.3">
      <c r="A1476" s="172" t="s">
        <v>1369</v>
      </c>
      <c r="B1476" s="172" t="s">
        <v>1414</v>
      </c>
      <c r="C1476" s="172">
        <v>145810</v>
      </c>
      <c r="D1476" s="175">
        <v>44174</v>
      </c>
      <c r="E1476" s="176">
        <v>109.4512</v>
      </c>
      <c r="F1476" s="176">
        <v>3.1015999999999999</v>
      </c>
      <c r="G1476" s="176">
        <v>3.0466000000000002</v>
      </c>
      <c r="H1476" s="176">
        <v>2.9649000000000001</v>
      </c>
      <c r="I1476" s="176">
        <v>2.9020999999999999</v>
      </c>
      <c r="J1476" s="176">
        <v>2.8267000000000002</v>
      </c>
      <c r="K1476" s="176">
        <v>2.9893999999999998</v>
      </c>
      <c r="L1476" s="176">
        <v>3.0156000000000001</v>
      </c>
      <c r="M1476" s="176">
        <v>3.0728</v>
      </c>
      <c r="N1476" s="176">
        <v>3.5400999999999998</v>
      </c>
      <c r="O1476" s="176"/>
      <c r="P1476" s="176"/>
      <c r="Q1476" s="176">
        <v>4.6712999999999996</v>
      </c>
      <c r="R1476" s="176"/>
      <c r="S1476" s="118"/>
    </row>
    <row r="1477" spans="1:19" x14ac:dyDescent="0.3">
      <c r="A1477" s="172" t="s">
        <v>1369</v>
      </c>
      <c r="B1477" s="172" t="s">
        <v>1415</v>
      </c>
      <c r="C1477" s="172">
        <v>145811</v>
      </c>
      <c r="D1477" s="175">
        <v>44174</v>
      </c>
      <c r="E1477" s="176">
        <v>109.23869999999999</v>
      </c>
      <c r="F1477" s="176">
        <v>3.0074000000000001</v>
      </c>
      <c r="G1477" s="176">
        <v>2.9632999999999998</v>
      </c>
      <c r="H1477" s="176">
        <v>2.8799000000000001</v>
      </c>
      <c r="I1477" s="176">
        <v>2.8121</v>
      </c>
      <c r="J1477" s="176">
        <v>2.7370999999999999</v>
      </c>
      <c r="K1477" s="176">
        <v>2.8990999999999998</v>
      </c>
      <c r="L1477" s="176">
        <v>2.9215</v>
      </c>
      <c r="M1477" s="176">
        <v>2.9756999999999998</v>
      </c>
      <c r="N1477" s="176">
        <v>3.4403999999999999</v>
      </c>
      <c r="O1477" s="176"/>
      <c r="P1477" s="176"/>
      <c r="Q1477" s="176">
        <v>4.5685000000000002</v>
      </c>
      <c r="R1477" s="176"/>
      <c r="S1477" s="118"/>
    </row>
    <row r="1478" spans="1:19" x14ac:dyDescent="0.3">
      <c r="A1478" s="172" t="s">
        <v>1369</v>
      </c>
      <c r="B1478" s="172" t="s">
        <v>1416</v>
      </c>
      <c r="C1478" s="172">
        <v>147606</v>
      </c>
      <c r="D1478" s="175">
        <v>44174</v>
      </c>
      <c r="E1478" s="176">
        <v>1051.9770000000001</v>
      </c>
      <c r="F1478" s="176">
        <v>3.0848</v>
      </c>
      <c r="G1478" s="176">
        <v>3.0506000000000002</v>
      </c>
      <c r="H1478" s="176">
        <v>2.9830999999999999</v>
      </c>
      <c r="I1478" s="176">
        <v>2.9746999999999999</v>
      </c>
      <c r="J1478" s="176">
        <v>2.9001000000000001</v>
      </c>
      <c r="K1478" s="176">
        <v>3.0432999999999999</v>
      </c>
      <c r="L1478" s="176">
        <v>3.0653000000000001</v>
      </c>
      <c r="M1478" s="176">
        <v>3.2282000000000002</v>
      </c>
      <c r="N1478" s="176">
        <v>3.6682000000000001</v>
      </c>
      <c r="O1478" s="176"/>
      <c r="P1478" s="176"/>
      <c r="Q1478" s="176">
        <v>4.0136000000000003</v>
      </c>
      <c r="R1478" s="176"/>
      <c r="S1478" s="118" t="s">
        <v>1908</v>
      </c>
    </row>
    <row r="1479" spans="1:19" x14ac:dyDescent="0.3">
      <c r="A1479" s="172" t="s">
        <v>1369</v>
      </c>
      <c r="B1479" s="172" t="s">
        <v>1417</v>
      </c>
      <c r="C1479" s="172">
        <v>147600</v>
      </c>
      <c r="D1479" s="175">
        <v>44174</v>
      </c>
      <c r="E1479" s="176">
        <v>1050.5132000000001</v>
      </c>
      <c r="F1479" s="176">
        <v>2.9847999999999999</v>
      </c>
      <c r="G1479" s="176">
        <v>2.9506000000000001</v>
      </c>
      <c r="H1479" s="176">
        <v>2.8824000000000001</v>
      </c>
      <c r="I1479" s="176">
        <v>2.8738000000000001</v>
      </c>
      <c r="J1479" s="176">
        <v>2.7993000000000001</v>
      </c>
      <c r="K1479" s="176">
        <v>2.9422000000000001</v>
      </c>
      <c r="L1479" s="176">
        <v>2.9622999999999999</v>
      </c>
      <c r="M1479" s="176">
        <v>3.1215000000000002</v>
      </c>
      <c r="N1479" s="176">
        <v>3.5587</v>
      </c>
      <c r="O1479" s="176"/>
      <c r="P1479" s="176"/>
      <c r="Q1479" s="176">
        <v>3.9011</v>
      </c>
      <c r="R1479" s="176"/>
      <c r="S1479" s="118" t="s">
        <v>1908</v>
      </c>
    </row>
    <row r="1480" spans="1:19" x14ac:dyDescent="0.3">
      <c r="A1480" s="172" t="s">
        <v>1369</v>
      </c>
      <c r="B1480" s="172" t="s">
        <v>1418</v>
      </c>
      <c r="C1480" s="172">
        <v>119833</v>
      </c>
      <c r="D1480" s="175">
        <v>44174</v>
      </c>
      <c r="E1480" s="176">
        <v>3320.7422000000001</v>
      </c>
      <c r="F1480" s="176">
        <v>3.0988000000000002</v>
      </c>
      <c r="G1480" s="176">
        <v>3.0022000000000002</v>
      </c>
      <c r="H1480" s="176">
        <v>2.9243000000000001</v>
      </c>
      <c r="I1480" s="176">
        <v>2.8428</v>
      </c>
      <c r="J1480" s="176">
        <v>2.7250999999999999</v>
      </c>
      <c r="K1480" s="176">
        <v>2.9493999999999998</v>
      </c>
      <c r="L1480" s="176">
        <v>2.9799000000000002</v>
      </c>
      <c r="M1480" s="176">
        <v>3.0087999999999999</v>
      </c>
      <c r="N1480" s="176">
        <v>3.4698000000000002</v>
      </c>
      <c r="O1480" s="176">
        <v>5.1512000000000002</v>
      </c>
      <c r="P1480" s="176">
        <v>5.6614000000000004</v>
      </c>
      <c r="Q1480" s="176">
        <v>6.7660999999999998</v>
      </c>
      <c r="R1480" s="176">
        <v>4.6176000000000004</v>
      </c>
      <c r="S1480" s="118"/>
    </row>
    <row r="1481" spans="1:19" x14ac:dyDescent="0.3">
      <c r="A1481" s="172" t="s">
        <v>1369</v>
      </c>
      <c r="B1481" s="172" t="s">
        <v>1419</v>
      </c>
      <c r="C1481" s="172">
        <v>101206</v>
      </c>
      <c r="D1481" s="175">
        <v>44174</v>
      </c>
      <c r="E1481" s="176">
        <v>3289.3438000000001</v>
      </c>
      <c r="F1481" s="176">
        <v>3.0285000000000002</v>
      </c>
      <c r="G1481" s="176">
        <v>2.9323999999999999</v>
      </c>
      <c r="H1481" s="176">
        <v>2.8542999999999998</v>
      </c>
      <c r="I1481" s="176">
        <v>2.7728000000000002</v>
      </c>
      <c r="J1481" s="176">
        <v>2.6549999999999998</v>
      </c>
      <c r="K1481" s="176">
        <v>2.8788999999999998</v>
      </c>
      <c r="L1481" s="176">
        <v>2.9089</v>
      </c>
      <c r="M1481" s="176">
        <v>2.9369999999999998</v>
      </c>
      <c r="N1481" s="176">
        <v>3.3973</v>
      </c>
      <c r="O1481" s="176">
        <v>5.0805999999999996</v>
      </c>
      <c r="P1481" s="176">
        <v>5.5624000000000002</v>
      </c>
      <c r="Q1481" s="176">
        <v>6.7526000000000002</v>
      </c>
      <c r="R1481" s="176">
        <v>4.5465</v>
      </c>
      <c r="S1481" s="118"/>
    </row>
    <row r="1482" spans="1:19" x14ac:dyDescent="0.3">
      <c r="A1482" s="172" t="s">
        <v>1369</v>
      </c>
      <c r="B1482" s="172" t="s">
        <v>1420</v>
      </c>
      <c r="C1482" s="172">
        <v>146963</v>
      </c>
      <c r="D1482" s="175">
        <v>44174</v>
      </c>
      <c r="E1482" s="176">
        <v>1084.3278</v>
      </c>
      <c r="F1482" s="176">
        <v>3.0634000000000001</v>
      </c>
      <c r="G1482" s="176">
        <v>2.9944000000000002</v>
      </c>
      <c r="H1482" s="176">
        <v>2.9205999999999999</v>
      </c>
      <c r="I1482" s="176">
        <v>2.8046000000000002</v>
      </c>
      <c r="J1482" s="176">
        <v>2.6999</v>
      </c>
      <c r="K1482" s="176">
        <v>2.9337</v>
      </c>
      <c r="L1482" s="176">
        <v>2.948</v>
      </c>
      <c r="M1482" s="176">
        <v>3.0493000000000001</v>
      </c>
      <c r="N1482" s="176">
        <v>3.5255999999999998</v>
      </c>
      <c r="O1482" s="176"/>
      <c r="P1482" s="176"/>
      <c r="Q1482" s="176">
        <v>4.8022999999999998</v>
      </c>
      <c r="R1482" s="176"/>
      <c r="S1482" s="118" t="s">
        <v>1908</v>
      </c>
    </row>
    <row r="1483" spans="1:19" x14ac:dyDescent="0.3">
      <c r="A1483" s="172" t="s">
        <v>1369</v>
      </c>
      <c r="B1483" s="172" t="s">
        <v>1421</v>
      </c>
      <c r="C1483" s="172">
        <v>146959</v>
      </c>
      <c r="D1483" s="175">
        <v>44174</v>
      </c>
      <c r="E1483" s="176">
        <v>1082.4078999999999</v>
      </c>
      <c r="F1483" s="176">
        <v>2.9609999999999999</v>
      </c>
      <c r="G1483" s="176">
        <v>2.8927999999999998</v>
      </c>
      <c r="H1483" s="176">
        <v>2.8195999999999999</v>
      </c>
      <c r="I1483" s="176">
        <v>2.7040999999999999</v>
      </c>
      <c r="J1483" s="176">
        <v>2.5994999999999999</v>
      </c>
      <c r="K1483" s="176">
        <v>2.8329</v>
      </c>
      <c r="L1483" s="176">
        <v>2.8464999999999998</v>
      </c>
      <c r="M1483" s="176">
        <v>2.944</v>
      </c>
      <c r="N1483" s="176">
        <v>3.4199000000000002</v>
      </c>
      <c r="O1483" s="176"/>
      <c r="P1483" s="176"/>
      <c r="Q1483" s="176">
        <v>4.6947999999999999</v>
      </c>
      <c r="R1483" s="176"/>
      <c r="S1483" s="118" t="s">
        <v>1908</v>
      </c>
    </row>
    <row r="1484" spans="1:19" x14ac:dyDescent="0.3">
      <c r="A1484" s="172" t="s">
        <v>1369</v>
      </c>
      <c r="B1484" s="172" t="s">
        <v>1422</v>
      </c>
      <c r="C1484" s="172">
        <v>146980</v>
      </c>
      <c r="D1484" s="175">
        <v>44174</v>
      </c>
      <c r="E1484" s="176">
        <v>1075.6597999999999</v>
      </c>
      <c r="F1484" s="176">
        <v>3.1084999999999998</v>
      </c>
      <c r="G1484" s="176">
        <v>3.04</v>
      </c>
      <c r="H1484" s="176">
        <v>2.9731999999999998</v>
      </c>
      <c r="I1484" s="176">
        <v>2.8721999999999999</v>
      </c>
      <c r="J1484" s="176">
        <v>2.7751000000000001</v>
      </c>
      <c r="K1484" s="176">
        <v>2.9956</v>
      </c>
      <c r="L1484" s="176">
        <v>3.02</v>
      </c>
      <c r="M1484" s="176">
        <v>3.0331999999999999</v>
      </c>
      <c r="N1484" s="176">
        <v>3.4986000000000002</v>
      </c>
      <c r="O1484" s="176"/>
      <c r="P1484" s="176"/>
      <c r="Q1484" s="176">
        <v>4.3452000000000002</v>
      </c>
      <c r="R1484" s="176"/>
      <c r="S1484" s="118"/>
    </row>
    <row r="1485" spans="1:19" x14ac:dyDescent="0.3">
      <c r="A1485" s="172" t="s">
        <v>1369</v>
      </c>
      <c r="B1485" s="172" t="s">
        <v>1423</v>
      </c>
      <c r="C1485" s="172">
        <v>146977</v>
      </c>
      <c r="D1485" s="175">
        <v>44174</v>
      </c>
      <c r="E1485" s="176">
        <v>1073.7855999999999</v>
      </c>
      <c r="F1485" s="176">
        <v>3.0085000000000002</v>
      </c>
      <c r="G1485" s="176">
        <v>2.9409999999999998</v>
      </c>
      <c r="H1485" s="176">
        <v>2.8734000000000002</v>
      </c>
      <c r="I1485" s="176">
        <v>2.7721</v>
      </c>
      <c r="J1485" s="176">
        <v>2.6741999999999999</v>
      </c>
      <c r="K1485" s="176">
        <v>2.8946999999999998</v>
      </c>
      <c r="L1485" s="176">
        <v>2.9180000000000001</v>
      </c>
      <c r="M1485" s="176">
        <v>2.9287999999999998</v>
      </c>
      <c r="N1485" s="176">
        <v>3.3938999999999999</v>
      </c>
      <c r="O1485" s="176"/>
      <c r="P1485" s="176"/>
      <c r="Q1485" s="176">
        <v>4.2388000000000003</v>
      </c>
      <c r="R1485" s="176"/>
      <c r="S1485" s="118"/>
    </row>
    <row r="1486" spans="1:19" x14ac:dyDescent="0.3">
      <c r="A1486" s="172" t="s">
        <v>1369</v>
      </c>
      <c r="B1486" s="172" t="s">
        <v>1424</v>
      </c>
      <c r="C1486" s="172">
        <v>147003</v>
      </c>
      <c r="D1486" s="175">
        <v>44174</v>
      </c>
      <c r="E1486" s="176">
        <v>1073.7238</v>
      </c>
      <c r="F1486" s="176">
        <v>3.0596999999999999</v>
      </c>
      <c r="G1486" s="176">
        <v>2.9887999999999999</v>
      </c>
      <c r="H1486" s="176">
        <v>2.9275000000000002</v>
      </c>
      <c r="I1486" s="176">
        <v>2.8370000000000002</v>
      </c>
      <c r="J1486" s="176">
        <v>2.7503000000000002</v>
      </c>
      <c r="K1486" s="176">
        <v>2.9531999999999998</v>
      </c>
      <c r="L1486" s="176">
        <v>2.9834000000000001</v>
      </c>
      <c r="M1486" s="176">
        <v>2.9565999999999999</v>
      </c>
      <c r="N1486" s="176">
        <v>3.4293</v>
      </c>
      <c r="O1486" s="176"/>
      <c r="P1486" s="176"/>
      <c r="Q1486" s="176">
        <v>4.2455999999999996</v>
      </c>
      <c r="R1486" s="176"/>
      <c r="S1486" s="118"/>
    </row>
    <row r="1487" spans="1:19" x14ac:dyDescent="0.3">
      <c r="A1487" s="172" t="s">
        <v>1369</v>
      </c>
      <c r="B1487" s="172" t="s">
        <v>1425</v>
      </c>
      <c r="C1487" s="172">
        <v>146997</v>
      </c>
      <c r="D1487" s="175">
        <v>44174</v>
      </c>
      <c r="E1487" s="176">
        <v>1071.8913</v>
      </c>
      <c r="F1487" s="176">
        <v>2.9559000000000002</v>
      </c>
      <c r="G1487" s="176">
        <v>2.8883000000000001</v>
      </c>
      <c r="H1487" s="176">
        <v>2.8269000000000002</v>
      </c>
      <c r="I1487" s="176">
        <v>2.7370000000000001</v>
      </c>
      <c r="J1487" s="176">
        <v>2.65</v>
      </c>
      <c r="K1487" s="176">
        <v>2.8523999999999998</v>
      </c>
      <c r="L1487" s="176">
        <v>2.8811</v>
      </c>
      <c r="M1487" s="176">
        <v>2.8538000000000001</v>
      </c>
      <c r="N1487" s="176">
        <v>3.3254999999999999</v>
      </c>
      <c r="O1487" s="176"/>
      <c r="P1487" s="176"/>
      <c r="Q1487" s="176">
        <v>4.1414999999999997</v>
      </c>
      <c r="R1487" s="176"/>
      <c r="S1487" s="118"/>
    </row>
    <row r="1488" spans="1:19" x14ac:dyDescent="0.3">
      <c r="A1488" s="172" t="s">
        <v>1369</v>
      </c>
      <c r="B1488" s="172" t="s">
        <v>1426</v>
      </c>
      <c r="C1488" s="172">
        <v>120785</v>
      </c>
      <c r="D1488" s="175">
        <v>44174</v>
      </c>
      <c r="E1488" s="176">
        <v>2791.4616000000001</v>
      </c>
      <c r="F1488" s="176">
        <v>3.0979000000000001</v>
      </c>
      <c r="G1488" s="176">
        <v>3.0268999999999999</v>
      </c>
      <c r="H1488" s="176">
        <v>2.9626999999999999</v>
      </c>
      <c r="I1488" s="176">
        <v>2.8708</v>
      </c>
      <c r="J1488" s="176">
        <v>2.7551999999999999</v>
      </c>
      <c r="K1488" s="176">
        <v>2.9830999999999999</v>
      </c>
      <c r="L1488" s="176">
        <v>3.0175999999999998</v>
      </c>
      <c r="M1488" s="176">
        <v>3.0613000000000001</v>
      </c>
      <c r="N1488" s="176">
        <v>3.5207999999999999</v>
      </c>
      <c r="O1488" s="176">
        <v>4.9474999999999998</v>
      </c>
      <c r="P1488" s="176">
        <v>5.8692000000000002</v>
      </c>
      <c r="Q1488" s="176">
        <v>6.8758999999999997</v>
      </c>
      <c r="R1488" s="176">
        <v>4.6589</v>
      </c>
      <c r="S1488" s="118"/>
    </row>
    <row r="1489" spans="1:19" x14ac:dyDescent="0.3">
      <c r="A1489" s="172" t="s">
        <v>1369</v>
      </c>
      <c r="B1489" s="172" t="s">
        <v>1427</v>
      </c>
      <c r="C1489" s="172">
        <v>100814</v>
      </c>
      <c r="D1489" s="175">
        <v>44174</v>
      </c>
      <c r="E1489" s="176">
        <v>2768.2264</v>
      </c>
      <c r="F1489" s="176">
        <v>3.0367999999999999</v>
      </c>
      <c r="G1489" s="176">
        <v>2.9670000000000001</v>
      </c>
      <c r="H1489" s="176">
        <v>2.9026000000000001</v>
      </c>
      <c r="I1489" s="176">
        <v>2.8108</v>
      </c>
      <c r="J1489" s="176">
        <v>2.6951999999999998</v>
      </c>
      <c r="K1489" s="176">
        <v>2.9262000000000001</v>
      </c>
      <c r="L1489" s="176">
        <v>2.9605000000000001</v>
      </c>
      <c r="M1489" s="176">
        <v>2.9977</v>
      </c>
      <c r="N1489" s="176">
        <v>3.4529999999999998</v>
      </c>
      <c r="O1489" s="176">
        <v>4.8667999999999996</v>
      </c>
      <c r="P1489" s="176">
        <v>5.7473999999999998</v>
      </c>
      <c r="Q1489" s="176">
        <v>6.1673</v>
      </c>
      <c r="R1489" s="176">
        <v>4.5845000000000002</v>
      </c>
      <c r="S1489" s="118"/>
    </row>
    <row r="1490" spans="1:19" x14ac:dyDescent="0.3">
      <c r="A1490" s="172" t="s">
        <v>1369</v>
      </c>
      <c r="B1490" s="172" t="s">
        <v>1428</v>
      </c>
      <c r="C1490" s="172">
        <v>147593</v>
      </c>
      <c r="D1490" s="175">
        <v>44174</v>
      </c>
      <c r="E1490" s="176">
        <v>1049.5722000000001</v>
      </c>
      <c r="F1490" s="176">
        <v>2.9944999999999999</v>
      </c>
      <c r="G1490" s="176">
        <v>2.9022000000000001</v>
      </c>
      <c r="H1490" s="176">
        <v>2.8447</v>
      </c>
      <c r="I1490" s="176">
        <v>2.7176</v>
      </c>
      <c r="J1490" s="176">
        <v>2.6092</v>
      </c>
      <c r="K1490" s="176">
        <v>2.8540000000000001</v>
      </c>
      <c r="L1490" s="176">
        <v>2.8637999999999999</v>
      </c>
      <c r="M1490" s="176">
        <v>2.899</v>
      </c>
      <c r="N1490" s="176">
        <v>3.3589000000000002</v>
      </c>
      <c r="O1490" s="176"/>
      <c r="P1490" s="176"/>
      <c r="Q1490" s="176">
        <v>3.7959000000000001</v>
      </c>
      <c r="R1490" s="176"/>
      <c r="S1490" s="118"/>
    </row>
    <row r="1491" spans="1:19" x14ac:dyDescent="0.3">
      <c r="A1491" s="172" t="s">
        <v>1369</v>
      </c>
      <c r="B1491" s="172" t="s">
        <v>1429</v>
      </c>
      <c r="C1491" s="172">
        <v>147590</v>
      </c>
      <c r="D1491" s="175">
        <v>44174</v>
      </c>
      <c r="E1491" s="176">
        <v>1048.7809999999999</v>
      </c>
      <c r="F1491" s="176">
        <v>2.9376000000000002</v>
      </c>
      <c r="G1491" s="176">
        <v>2.8452000000000002</v>
      </c>
      <c r="H1491" s="176">
        <v>2.7877000000000001</v>
      </c>
      <c r="I1491" s="176">
        <v>2.6680999999999999</v>
      </c>
      <c r="J1491" s="176">
        <v>2.5449999999999999</v>
      </c>
      <c r="K1491" s="176">
        <v>2.7972000000000001</v>
      </c>
      <c r="L1491" s="176">
        <v>2.8037000000000001</v>
      </c>
      <c r="M1491" s="176">
        <v>2.8401000000000001</v>
      </c>
      <c r="N1491" s="176">
        <v>3.2976000000000001</v>
      </c>
      <c r="O1491" s="176"/>
      <c r="P1491" s="176"/>
      <c r="Q1491" s="176">
        <v>3.7357</v>
      </c>
      <c r="R1491" s="176"/>
      <c r="S1491" s="118"/>
    </row>
    <row r="1492" spans="1:19" x14ac:dyDescent="0.3">
      <c r="A1492" s="177" t="s">
        <v>27</v>
      </c>
      <c r="B1492" s="172"/>
      <c r="C1492" s="172"/>
      <c r="D1492" s="172"/>
      <c r="E1492" s="172"/>
      <c r="F1492" s="178">
        <v>3.0504849999999997</v>
      </c>
      <c r="G1492" s="178">
        <v>2.9844416666666675</v>
      </c>
      <c r="H1492" s="178">
        <v>2.9131166666666668</v>
      </c>
      <c r="I1492" s="178">
        <v>2.8255616666666667</v>
      </c>
      <c r="J1492" s="178">
        <v>2.7313500000000008</v>
      </c>
      <c r="K1492" s="178">
        <v>2.9366166666666658</v>
      </c>
      <c r="L1492" s="178">
        <v>2.9628133333333322</v>
      </c>
      <c r="M1492" s="178">
        <v>3.0097533333333333</v>
      </c>
      <c r="N1492" s="178">
        <v>3.4583767857142864</v>
      </c>
      <c r="O1492" s="178">
        <v>4.9956999999999994</v>
      </c>
      <c r="P1492" s="178">
        <v>5.6080375</v>
      </c>
      <c r="Q1492" s="178">
        <v>4.4466633333333334</v>
      </c>
      <c r="R1492" s="178">
        <v>4.5459666666666676</v>
      </c>
      <c r="S1492" s="118"/>
    </row>
    <row r="1493" spans="1:19" x14ac:dyDescent="0.3">
      <c r="A1493" s="177" t="s">
        <v>408</v>
      </c>
      <c r="B1493" s="172"/>
      <c r="C1493" s="172"/>
      <c r="D1493" s="172"/>
      <c r="E1493" s="172"/>
      <c r="F1493" s="178">
        <v>3.0529000000000002</v>
      </c>
      <c r="G1493" s="178">
        <v>2.98935</v>
      </c>
      <c r="H1493" s="178">
        <v>2.9188000000000001</v>
      </c>
      <c r="I1493" s="178">
        <v>2.83805</v>
      </c>
      <c r="J1493" s="178">
        <v>2.7303499999999996</v>
      </c>
      <c r="K1493" s="178">
        <v>2.9424000000000001</v>
      </c>
      <c r="L1493" s="178">
        <v>2.9695</v>
      </c>
      <c r="M1493" s="178">
        <v>2.9930500000000002</v>
      </c>
      <c r="N1493" s="178">
        <v>3.4573499999999999</v>
      </c>
      <c r="O1493" s="178">
        <v>5.0510000000000002</v>
      </c>
      <c r="P1493" s="178">
        <v>5.6119000000000003</v>
      </c>
      <c r="Q1493" s="178">
        <v>4.2131999999999996</v>
      </c>
      <c r="R1493" s="178">
        <v>4.5883500000000002</v>
      </c>
      <c r="S1493" s="118"/>
    </row>
    <row r="1494" spans="1:19" x14ac:dyDescent="0.3">
      <c r="A1494" s="121"/>
      <c r="B1494" s="121"/>
      <c r="C1494" s="121"/>
      <c r="D1494" s="122"/>
      <c r="E1494" s="123"/>
      <c r="F1494" s="123"/>
      <c r="G1494" s="123"/>
      <c r="H1494" s="123"/>
      <c r="I1494" s="123"/>
      <c r="J1494" s="123"/>
      <c r="K1494" s="123"/>
      <c r="L1494" s="123"/>
      <c r="M1494" s="123"/>
      <c r="N1494" s="123"/>
      <c r="O1494" s="123"/>
      <c r="P1494" s="123"/>
      <c r="Q1494" s="123"/>
      <c r="R1494" s="123"/>
      <c r="S1494" s="118"/>
    </row>
    <row r="1495" spans="1:19" x14ac:dyDescent="0.3">
      <c r="A1495" s="174" t="s">
        <v>1430</v>
      </c>
      <c r="B1495" s="174"/>
      <c r="C1495" s="174"/>
      <c r="D1495" s="174"/>
      <c r="E1495" s="174"/>
      <c r="F1495" s="174"/>
      <c r="G1495" s="174"/>
      <c r="H1495" s="174"/>
      <c r="I1495" s="174"/>
      <c r="J1495" s="174"/>
      <c r="K1495" s="174"/>
      <c r="L1495" s="174"/>
      <c r="M1495" s="174"/>
      <c r="N1495" s="174"/>
      <c r="O1495" s="174"/>
      <c r="P1495" s="174"/>
      <c r="Q1495" s="174"/>
      <c r="R1495" s="174"/>
      <c r="S1495" s="120"/>
    </row>
    <row r="1496" spans="1:19" x14ac:dyDescent="0.3">
      <c r="A1496" s="172" t="s">
        <v>1431</v>
      </c>
      <c r="B1496" s="172" t="s">
        <v>1432</v>
      </c>
      <c r="C1496" s="172">
        <v>100058</v>
      </c>
      <c r="D1496" s="175">
        <v>44174</v>
      </c>
      <c r="E1496" s="176">
        <v>63.445900000000002</v>
      </c>
      <c r="F1496" s="176">
        <v>56.350499999999997</v>
      </c>
      <c r="G1496" s="176">
        <v>-1.921</v>
      </c>
      <c r="H1496" s="176">
        <v>9.4602000000000004</v>
      </c>
      <c r="I1496" s="176">
        <v>2.5996000000000001</v>
      </c>
      <c r="J1496" s="176">
        <v>5.2152000000000003</v>
      </c>
      <c r="K1496" s="176">
        <v>9.8690999999999995</v>
      </c>
      <c r="L1496" s="176">
        <v>5.9431000000000003</v>
      </c>
      <c r="M1496" s="176">
        <v>8.9205000000000005</v>
      </c>
      <c r="N1496" s="176">
        <v>12.360799999999999</v>
      </c>
      <c r="O1496" s="176">
        <v>9.2960999999999991</v>
      </c>
      <c r="P1496" s="176">
        <v>10.0313</v>
      </c>
      <c r="Q1496" s="176">
        <v>9.1159999999999997</v>
      </c>
      <c r="R1496" s="176">
        <v>11.8009</v>
      </c>
      <c r="S1496" s="118"/>
    </row>
    <row r="1497" spans="1:19" x14ac:dyDescent="0.3">
      <c r="A1497" s="172" t="s">
        <v>1431</v>
      </c>
      <c r="B1497" s="172" t="s">
        <v>1433</v>
      </c>
      <c r="C1497" s="172"/>
      <c r="D1497" s="175">
        <v>44174</v>
      </c>
      <c r="E1497" s="176">
        <v>66.180199999999999</v>
      </c>
      <c r="F1497" s="176">
        <v>56.895600000000002</v>
      </c>
      <c r="G1497" s="176">
        <v>-1.3233999999999999</v>
      </c>
      <c r="H1497" s="176">
        <v>10.0571</v>
      </c>
      <c r="I1497" s="176">
        <v>3.1987999999999999</v>
      </c>
      <c r="J1497" s="176">
        <v>5.8150000000000004</v>
      </c>
      <c r="K1497" s="176">
        <v>10.483599999999999</v>
      </c>
      <c r="L1497" s="176">
        <v>6.5614999999999997</v>
      </c>
      <c r="M1497" s="176">
        <v>9.5596999999999994</v>
      </c>
      <c r="N1497" s="176">
        <v>13.0349</v>
      </c>
      <c r="O1497" s="176">
        <v>9.9441000000000006</v>
      </c>
      <c r="P1497" s="176">
        <v>10.6335</v>
      </c>
      <c r="Q1497" s="176">
        <v>10.396800000000001</v>
      </c>
      <c r="R1497" s="176">
        <v>12.472099999999999</v>
      </c>
      <c r="S1497" s="118"/>
    </row>
    <row r="1498" spans="1:19" x14ac:dyDescent="0.3">
      <c r="A1498" s="172" t="s">
        <v>1431</v>
      </c>
      <c r="B1498" s="172" t="s">
        <v>1434</v>
      </c>
      <c r="C1498" s="172">
        <v>120447</v>
      </c>
      <c r="D1498" s="175">
        <v>44174</v>
      </c>
      <c r="E1498" s="176">
        <v>20.628900000000002</v>
      </c>
      <c r="F1498" s="176">
        <v>54.755299999999998</v>
      </c>
      <c r="G1498" s="176">
        <v>-2.6884000000000001</v>
      </c>
      <c r="H1498" s="176">
        <v>9.2169000000000008</v>
      </c>
      <c r="I1498" s="176">
        <v>5.6870000000000003</v>
      </c>
      <c r="J1498" s="176">
        <v>5.617</v>
      </c>
      <c r="K1498" s="176">
        <v>11.210699999999999</v>
      </c>
      <c r="L1498" s="176">
        <v>8.1547999999999998</v>
      </c>
      <c r="M1498" s="176">
        <v>10.6845</v>
      </c>
      <c r="N1498" s="176">
        <v>14.0921</v>
      </c>
      <c r="O1498" s="176">
        <v>10.0786</v>
      </c>
      <c r="P1498" s="176">
        <v>9.5396999999999998</v>
      </c>
      <c r="Q1498" s="176">
        <v>8.6342999999999996</v>
      </c>
      <c r="R1498" s="176">
        <v>13.4819</v>
      </c>
      <c r="S1498" s="118"/>
    </row>
    <row r="1499" spans="1:19" x14ac:dyDescent="0.3">
      <c r="A1499" s="172" t="s">
        <v>1431</v>
      </c>
      <c r="B1499" s="172" t="s">
        <v>1435</v>
      </c>
      <c r="C1499" s="172">
        <v>116471</v>
      </c>
      <c r="D1499" s="175">
        <v>44174</v>
      </c>
      <c r="E1499" s="176">
        <v>19.815100000000001</v>
      </c>
      <c r="F1499" s="176">
        <v>54.2361</v>
      </c>
      <c r="G1499" s="176">
        <v>-3.2772999999999999</v>
      </c>
      <c r="H1499" s="176">
        <v>8.6190999999999995</v>
      </c>
      <c r="I1499" s="176">
        <v>5.0887000000000002</v>
      </c>
      <c r="J1499" s="176">
        <v>5.0125000000000002</v>
      </c>
      <c r="K1499" s="176">
        <v>10.591900000000001</v>
      </c>
      <c r="L1499" s="176">
        <v>7.5964999999999998</v>
      </c>
      <c r="M1499" s="176">
        <v>10.1394</v>
      </c>
      <c r="N1499" s="176">
        <v>13.5289</v>
      </c>
      <c r="O1499" s="176">
        <v>9.5395000000000003</v>
      </c>
      <c r="P1499" s="176">
        <v>8.9916999999999998</v>
      </c>
      <c r="Q1499" s="176">
        <v>8.0007999999999999</v>
      </c>
      <c r="R1499" s="176">
        <v>12.945399999999999</v>
      </c>
      <c r="S1499" s="118"/>
    </row>
    <row r="1500" spans="1:19" x14ac:dyDescent="0.3">
      <c r="A1500" s="172" t="s">
        <v>1431</v>
      </c>
      <c r="B1500" s="172" t="s">
        <v>1436</v>
      </c>
      <c r="C1500" s="172">
        <v>101187</v>
      </c>
      <c r="D1500" s="175">
        <v>44174</v>
      </c>
      <c r="E1500" s="176">
        <v>33.405000000000001</v>
      </c>
      <c r="F1500" s="176">
        <v>16.6159</v>
      </c>
      <c r="G1500" s="176">
        <v>-4.8917999999999999</v>
      </c>
      <c r="H1500" s="176">
        <v>8.5992999999999995</v>
      </c>
      <c r="I1500" s="176">
        <v>0.16389999999999999</v>
      </c>
      <c r="J1500" s="176">
        <v>5.7857000000000003</v>
      </c>
      <c r="K1500" s="176">
        <v>9.0488999999999997</v>
      </c>
      <c r="L1500" s="176">
        <v>6.0650000000000004</v>
      </c>
      <c r="M1500" s="176">
        <v>7.7961999999999998</v>
      </c>
      <c r="N1500" s="176">
        <v>10.414400000000001</v>
      </c>
      <c r="O1500" s="176">
        <v>7.8552</v>
      </c>
      <c r="P1500" s="176">
        <v>7.9089999999999998</v>
      </c>
      <c r="Q1500" s="176">
        <v>6.6497999999999999</v>
      </c>
      <c r="R1500" s="176">
        <v>9.6610999999999994</v>
      </c>
      <c r="S1500" s="118"/>
    </row>
    <row r="1501" spans="1:19" x14ac:dyDescent="0.3">
      <c r="A1501" s="172" t="s">
        <v>1431</v>
      </c>
      <c r="B1501" s="172" t="s">
        <v>1437</v>
      </c>
      <c r="C1501" s="172">
        <v>119341</v>
      </c>
      <c r="D1501" s="175">
        <v>44174</v>
      </c>
      <c r="E1501" s="176">
        <v>35.7819</v>
      </c>
      <c r="F1501" s="176">
        <v>17.349399999999999</v>
      </c>
      <c r="G1501" s="176">
        <v>-4.0983999999999998</v>
      </c>
      <c r="H1501" s="176">
        <v>9.3869000000000007</v>
      </c>
      <c r="I1501" s="176">
        <v>0.9476</v>
      </c>
      <c r="J1501" s="176">
        <v>6.5705</v>
      </c>
      <c r="K1501" s="176">
        <v>9.8469999999999995</v>
      </c>
      <c r="L1501" s="176">
        <v>6.8650000000000002</v>
      </c>
      <c r="M1501" s="176">
        <v>8.6287000000000003</v>
      </c>
      <c r="N1501" s="176">
        <v>11.2911</v>
      </c>
      <c r="O1501" s="176">
        <v>8.7110000000000003</v>
      </c>
      <c r="P1501" s="176">
        <v>8.7481000000000009</v>
      </c>
      <c r="Q1501" s="176">
        <v>9.0284999999999993</v>
      </c>
      <c r="R1501" s="176">
        <v>10.5046</v>
      </c>
      <c r="S1501" s="118"/>
    </row>
    <row r="1502" spans="1:19" x14ac:dyDescent="0.3">
      <c r="A1502" s="172" t="s">
        <v>1431</v>
      </c>
      <c r="B1502" s="172" t="s">
        <v>1438</v>
      </c>
      <c r="C1502" s="172">
        <v>118299</v>
      </c>
      <c r="D1502" s="175">
        <v>44174</v>
      </c>
      <c r="E1502" s="176">
        <v>62.8142</v>
      </c>
      <c r="F1502" s="176">
        <v>39.556199999999997</v>
      </c>
      <c r="G1502" s="176">
        <v>-1.5569999999999999</v>
      </c>
      <c r="H1502" s="176">
        <v>9.1056000000000008</v>
      </c>
      <c r="I1502" s="176">
        <v>1.2333000000000001</v>
      </c>
      <c r="J1502" s="176">
        <v>6.3826000000000001</v>
      </c>
      <c r="K1502" s="176">
        <v>9.5519999999999996</v>
      </c>
      <c r="L1502" s="176">
        <v>6.1449999999999996</v>
      </c>
      <c r="M1502" s="176">
        <v>7.8750999999999998</v>
      </c>
      <c r="N1502" s="176">
        <v>11.396599999999999</v>
      </c>
      <c r="O1502" s="176">
        <v>8.5829000000000004</v>
      </c>
      <c r="P1502" s="176">
        <v>9.7379999999999995</v>
      </c>
      <c r="Q1502" s="176">
        <v>9.5419999999999998</v>
      </c>
      <c r="R1502" s="176">
        <v>10.962400000000001</v>
      </c>
      <c r="S1502" s="118"/>
    </row>
    <row r="1503" spans="1:19" x14ac:dyDescent="0.3">
      <c r="A1503" s="172" t="s">
        <v>1431</v>
      </c>
      <c r="B1503" s="172" t="s">
        <v>1439</v>
      </c>
      <c r="C1503" s="172">
        <v>100597</v>
      </c>
      <c r="D1503" s="175">
        <v>44174</v>
      </c>
      <c r="E1503" s="176">
        <v>60.24</v>
      </c>
      <c r="F1503" s="176">
        <v>38.758699999999997</v>
      </c>
      <c r="G1503" s="176">
        <v>-2.3622999999999998</v>
      </c>
      <c r="H1503" s="176">
        <v>8.3055000000000003</v>
      </c>
      <c r="I1503" s="176">
        <v>0.42420000000000002</v>
      </c>
      <c r="J1503" s="176">
        <v>5.5715000000000003</v>
      </c>
      <c r="K1503" s="176">
        <v>8.7486999999999995</v>
      </c>
      <c r="L1503" s="176">
        <v>5.3879999999999999</v>
      </c>
      <c r="M1503" s="176">
        <v>7.1477000000000004</v>
      </c>
      <c r="N1503" s="176">
        <v>10.6416</v>
      </c>
      <c r="O1503" s="176">
        <v>7.8818999999999999</v>
      </c>
      <c r="P1503" s="176">
        <v>9.0546000000000006</v>
      </c>
      <c r="Q1503" s="176">
        <v>8.9444999999999997</v>
      </c>
      <c r="R1503" s="176">
        <v>10.225</v>
      </c>
      <c r="S1503" s="118"/>
    </row>
    <row r="1504" spans="1:19" x14ac:dyDescent="0.3">
      <c r="A1504" s="172" t="s">
        <v>1431</v>
      </c>
      <c r="B1504" s="172" t="s">
        <v>1440</v>
      </c>
      <c r="C1504" s="172">
        <v>119099</v>
      </c>
      <c r="D1504" s="175">
        <v>44174</v>
      </c>
      <c r="E1504" s="176">
        <v>76.680599999999998</v>
      </c>
      <c r="F1504" s="176">
        <v>59.549500000000002</v>
      </c>
      <c r="G1504" s="176">
        <v>0.5998</v>
      </c>
      <c r="H1504" s="176">
        <v>13.314299999999999</v>
      </c>
      <c r="I1504" s="176">
        <v>4.3251999999999997</v>
      </c>
      <c r="J1504" s="176">
        <v>6.5499000000000001</v>
      </c>
      <c r="K1504" s="176">
        <v>11.7805</v>
      </c>
      <c r="L1504" s="176">
        <v>7.4630000000000001</v>
      </c>
      <c r="M1504" s="176">
        <v>9.9891000000000005</v>
      </c>
      <c r="N1504" s="176">
        <v>14.669700000000001</v>
      </c>
      <c r="O1504" s="176">
        <v>11.141</v>
      </c>
      <c r="P1504" s="176">
        <v>10.532400000000001</v>
      </c>
      <c r="Q1504" s="176">
        <v>9.4643999999999995</v>
      </c>
      <c r="R1504" s="176">
        <v>13.8186</v>
      </c>
      <c r="S1504" s="118"/>
    </row>
    <row r="1505" spans="1:19" x14ac:dyDescent="0.3">
      <c r="A1505" s="172" t="s">
        <v>1431</v>
      </c>
      <c r="B1505" s="172" t="s">
        <v>1441</v>
      </c>
      <c r="C1505" s="172">
        <v>100084</v>
      </c>
      <c r="D1505" s="175">
        <v>44174</v>
      </c>
      <c r="E1505" s="176">
        <v>73.824799999999996</v>
      </c>
      <c r="F1505" s="176">
        <v>59.079000000000001</v>
      </c>
      <c r="G1505" s="176">
        <v>7.9100000000000004E-2</v>
      </c>
      <c r="H1505" s="176">
        <v>12.7872</v>
      </c>
      <c r="I1505" s="176">
        <v>3.7948</v>
      </c>
      <c r="J1505" s="176">
        <v>6.0186000000000002</v>
      </c>
      <c r="K1505" s="176">
        <v>11.264099999999999</v>
      </c>
      <c r="L1505" s="176">
        <v>6.9406999999999996</v>
      </c>
      <c r="M1505" s="176">
        <v>9.4207999999999998</v>
      </c>
      <c r="N1505" s="176">
        <v>14.021599999999999</v>
      </c>
      <c r="O1505" s="176">
        <v>10.4026</v>
      </c>
      <c r="P1505" s="176">
        <v>9.8613999999999997</v>
      </c>
      <c r="Q1505" s="176">
        <v>9.8847000000000005</v>
      </c>
      <c r="R1505" s="176">
        <v>13.1555</v>
      </c>
      <c r="S1505" s="118"/>
    </row>
    <row r="1506" spans="1:19" x14ac:dyDescent="0.3">
      <c r="A1506" s="172" t="s">
        <v>1431</v>
      </c>
      <c r="B1506" s="172" t="s">
        <v>1442</v>
      </c>
      <c r="C1506" s="172">
        <v>140298</v>
      </c>
      <c r="D1506" s="175">
        <v>44174</v>
      </c>
      <c r="E1506" s="176">
        <v>19.593</v>
      </c>
      <c r="F1506" s="176">
        <v>62.514400000000002</v>
      </c>
      <c r="G1506" s="176">
        <v>1.5279</v>
      </c>
      <c r="H1506" s="176">
        <v>16.7667</v>
      </c>
      <c r="I1506" s="176">
        <v>12.2326</v>
      </c>
      <c r="J1506" s="176">
        <v>13.6387</v>
      </c>
      <c r="K1506" s="176">
        <v>14.610200000000001</v>
      </c>
      <c r="L1506" s="176">
        <v>10.8156</v>
      </c>
      <c r="M1506" s="176">
        <v>12.0335</v>
      </c>
      <c r="N1506" s="176">
        <v>15.027699999999999</v>
      </c>
      <c r="O1506" s="176">
        <v>10.791399999999999</v>
      </c>
      <c r="P1506" s="176">
        <v>9.9847999999999999</v>
      </c>
      <c r="Q1506" s="176">
        <v>10.357200000000001</v>
      </c>
      <c r="R1506" s="176">
        <v>13.007999999999999</v>
      </c>
      <c r="S1506" s="118"/>
    </row>
    <row r="1507" spans="1:19" x14ac:dyDescent="0.3">
      <c r="A1507" s="172" t="s">
        <v>1431</v>
      </c>
      <c r="B1507" s="172" t="s">
        <v>1443</v>
      </c>
      <c r="C1507" s="172">
        <v>140297</v>
      </c>
      <c r="D1507" s="175">
        <v>44174</v>
      </c>
      <c r="E1507" s="176">
        <v>18.982500000000002</v>
      </c>
      <c r="F1507" s="176">
        <v>62.020099999999999</v>
      </c>
      <c r="G1507" s="176">
        <v>1.0385</v>
      </c>
      <c r="H1507" s="176">
        <v>16.284800000000001</v>
      </c>
      <c r="I1507" s="176">
        <v>11.7407</v>
      </c>
      <c r="J1507" s="176">
        <v>13.1518</v>
      </c>
      <c r="K1507" s="176">
        <v>14.1172</v>
      </c>
      <c r="L1507" s="176">
        <v>10.3042</v>
      </c>
      <c r="M1507" s="176">
        <v>11.550599999999999</v>
      </c>
      <c r="N1507" s="176">
        <v>14.5245</v>
      </c>
      <c r="O1507" s="176">
        <v>10.2774</v>
      </c>
      <c r="P1507" s="176">
        <v>9.4594000000000005</v>
      </c>
      <c r="Q1507" s="176">
        <v>9.8466000000000005</v>
      </c>
      <c r="R1507" s="176">
        <v>12.482799999999999</v>
      </c>
      <c r="S1507" s="118"/>
    </row>
    <row r="1508" spans="1:19" x14ac:dyDescent="0.3">
      <c r="A1508" s="172" t="s">
        <v>1431</v>
      </c>
      <c r="B1508" s="172" t="s">
        <v>1444</v>
      </c>
      <c r="C1508" s="172">
        <v>100493</v>
      </c>
      <c r="D1508" s="175">
        <v>44174</v>
      </c>
      <c r="E1508" s="176">
        <v>47.404899999999998</v>
      </c>
      <c r="F1508" s="176">
        <v>28.433800000000002</v>
      </c>
      <c r="G1508" s="176">
        <v>-3.4786000000000001</v>
      </c>
      <c r="H1508" s="176">
        <v>8.9026999999999994</v>
      </c>
      <c r="I1508" s="176">
        <v>0.96279999999999999</v>
      </c>
      <c r="J1508" s="176">
        <v>4.7485999999999997</v>
      </c>
      <c r="K1508" s="176">
        <v>5.7903000000000002</v>
      </c>
      <c r="L1508" s="176">
        <v>2.8182999999999998</v>
      </c>
      <c r="M1508" s="176">
        <v>3.8060999999999998</v>
      </c>
      <c r="N1508" s="176">
        <v>8.9184999999999999</v>
      </c>
      <c r="O1508" s="176">
        <v>6.2271000000000001</v>
      </c>
      <c r="P1508" s="176">
        <v>7.0810000000000004</v>
      </c>
      <c r="Q1508" s="176">
        <v>8.5259999999999998</v>
      </c>
      <c r="R1508" s="176">
        <v>8.7004000000000001</v>
      </c>
      <c r="S1508" s="118"/>
    </row>
    <row r="1509" spans="1:19" x14ac:dyDescent="0.3">
      <c r="A1509" s="172" t="s">
        <v>1431</v>
      </c>
      <c r="B1509" s="172" t="s">
        <v>1445</v>
      </c>
      <c r="C1509" s="172">
        <v>118498</v>
      </c>
      <c r="D1509" s="175">
        <v>44174</v>
      </c>
      <c r="E1509" s="176">
        <v>50.820399999999999</v>
      </c>
      <c r="F1509" s="176">
        <v>28.8232</v>
      </c>
      <c r="G1509" s="176">
        <v>-3.0152999999999999</v>
      </c>
      <c r="H1509" s="176">
        <v>9.3637999999999995</v>
      </c>
      <c r="I1509" s="176">
        <v>1.4167000000000001</v>
      </c>
      <c r="J1509" s="176">
        <v>5.2053000000000003</v>
      </c>
      <c r="K1509" s="176">
        <v>6.2569999999999997</v>
      </c>
      <c r="L1509" s="176">
        <v>3.2932999999999999</v>
      </c>
      <c r="M1509" s="176">
        <v>4.3239999999999998</v>
      </c>
      <c r="N1509" s="176">
        <v>9.4769000000000005</v>
      </c>
      <c r="O1509" s="176">
        <v>6.9732000000000003</v>
      </c>
      <c r="P1509" s="176">
        <v>7.9553000000000003</v>
      </c>
      <c r="Q1509" s="176">
        <v>8.3773999999999997</v>
      </c>
      <c r="R1509" s="176">
        <v>9.3252000000000006</v>
      </c>
      <c r="S1509" s="118"/>
    </row>
    <row r="1510" spans="1:19" x14ac:dyDescent="0.3">
      <c r="A1510" s="172" t="s">
        <v>1431</v>
      </c>
      <c r="B1510" s="172" t="s">
        <v>1446</v>
      </c>
      <c r="C1510" s="172">
        <v>101083</v>
      </c>
      <c r="D1510" s="175">
        <v>44174</v>
      </c>
      <c r="E1510" s="176">
        <v>43.7119</v>
      </c>
      <c r="F1510" s="176">
        <v>48.160200000000003</v>
      </c>
      <c r="G1510" s="176">
        <v>0.3841</v>
      </c>
      <c r="H1510" s="176">
        <v>13.4785</v>
      </c>
      <c r="I1510" s="176">
        <v>3.7210999999999999</v>
      </c>
      <c r="J1510" s="176">
        <v>6.3962000000000003</v>
      </c>
      <c r="K1510" s="176">
        <v>10.1244</v>
      </c>
      <c r="L1510" s="176">
        <v>6.9638999999999998</v>
      </c>
      <c r="M1510" s="176">
        <v>8.3312000000000008</v>
      </c>
      <c r="N1510" s="176">
        <v>10.9497</v>
      </c>
      <c r="O1510" s="176">
        <v>7.7655000000000003</v>
      </c>
      <c r="P1510" s="176">
        <v>8.3739000000000008</v>
      </c>
      <c r="Q1510" s="176">
        <v>7.9043999999999999</v>
      </c>
      <c r="R1510" s="176">
        <v>9.7420000000000009</v>
      </c>
      <c r="S1510" s="118"/>
    </row>
    <row r="1511" spans="1:19" x14ac:dyDescent="0.3">
      <c r="A1511" s="172" t="s">
        <v>1431</v>
      </c>
      <c r="B1511" s="172" t="s">
        <v>1447</v>
      </c>
      <c r="C1511" s="172">
        <v>119116</v>
      </c>
      <c r="D1511" s="175">
        <v>44174</v>
      </c>
      <c r="E1511" s="176">
        <v>45.109400000000001</v>
      </c>
      <c r="F1511" s="176">
        <v>48.613300000000002</v>
      </c>
      <c r="G1511" s="176">
        <v>0.89019999999999999</v>
      </c>
      <c r="H1511" s="176">
        <v>13.9778</v>
      </c>
      <c r="I1511" s="176">
        <v>4.2201000000000004</v>
      </c>
      <c r="J1511" s="176">
        <v>6.8949999999999996</v>
      </c>
      <c r="K1511" s="176">
        <v>10.607200000000001</v>
      </c>
      <c r="L1511" s="176">
        <v>7.4245000000000001</v>
      </c>
      <c r="M1511" s="176">
        <v>8.7955000000000005</v>
      </c>
      <c r="N1511" s="176">
        <v>11.438000000000001</v>
      </c>
      <c r="O1511" s="176">
        <v>8.1868999999999996</v>
      </c>
      <c r="P1511" s="176">
        <v>8.8199000000000005</v>
      </c>
      <c r="Q1511" s="176">
        <v>8.9435000000000002</v>
      </c>
      <c r="R1511" s="176">
        <v>10.1813</v>
      </c>
      <c r="S1511" s="118"/>
    </row>
    <row r="1512" spans="1:19" x14ac:dyDescent="0.3">
      <c r="A1512" s="172" t="s">
        <v>1431</v>
      </c>
      <c r="B1512" s="172" t="s">
        <v>1448</v>
      </c>
      <c r="C1512" s="172">
        <v>100369</v>
      </c>
      <c r="D1512" s="175">
        <v>44174</v>
      </c>
      <c r="E1512" s="176">
        <v>77.711100000000002</v>
      </c>
      <c r="F1512" s="176">
        <v>55.9786</v>
      </c>
      <c r="G1512" s="176">
        <v>2.8755999999999999</v>
      </c>
      <c r="H1512" s="176">
        <v>12.5642</v>
      </c>
      <c r="I1512" s="176">
        <v>6.2720000000000002</v>
      </c>
      <c r="J1512" s="176">
        <v>6.9882</v>
      </c>
      <c r="K1512" s="176">
        <v>9.1498000000000008</v>
      </c>
      <c r="L1512" s="176">
        <v>6.2884000000000002</v>
      </c>
      <c r="M1512" s="176">
        <v>9.7193000000000005</v>
      </c>
      <c r="N1512" s="176">
        <v>14.213699999999999</v>
      </c>
      <c r="O1512" s="176">
        <v>9.5881000000000007</v>
      </c>
      <c r="P1512" s="176">
        <v>9.8584999999999994</v>
      </c>
      <c r="Q1512" s="176">
        <v>10.093299999999999</v>
      </c>
      <c r="R1512" s="176">
        <v>12.188599999999999</v>
      </c>
      <c r="S1512" s="118"/>
    </row>
    <row r="1513" spans="1:19" x14ac:dyDescent="0.3">
      <c r="A1513" s="172" t="s">
        <v>1431</v>
      </c>
      <c r="B1513" s="172" t="s">
        <v>1449</v>
      </c>
      <c r="C1513" s="172">
        <v>120590</v>
      </c>
      <c r="D1513" s="175">
        <v>44174</v>
      </c>
      <c r="E1513" s="176">
        <v>81.634600000000006</v>
      </c>
      <c r="F1513" s="176">
        <v>56.602899999999998</v>
      </c>
      <c r="G1513" s="176">
        <v>3.4891999999999999</v>
      </c>
      <c r="H1513" s="176">
        <v>13.172000000000001</v>
      </c>
      <c r="I1513" s="176">
        <v>6.8813000000000004</v>
      </c>
      <c r="J1513" s="176">
        <v>7.6018999999999997</v>
      </c>
      <c r="K1513" s="176">
        <v>9.7736999999999998</v>
      </c>
      <c r="L1513" s="176">
        <v>6.9104999999999999</v>
      </c>
      <c r="M1513" s="176">
        <v>10.250500000000001</v>
      </c>
      <c r="N1513" s="176">
        <v>14.7751</v>
      </c>
      <c r="O1513" s="176">
        <v>10.1442</v>
      </c>
      <c r="P1513" s="176">
        <v>10.4605</v>
      </c>
      <c r="Q1513" s="176">
        <v>9.7542000000000009</v>
      </c>
      <c r="R1513" s="176">
        <v>12.7517</v>
      </c>
      <c r="S1513" s="118"/>
    </row>
    <row r="1514" spans="1:19" x14ac:dyDescent="0.3">
      <c r="A1514" s="172" t="s">
        <v>1431</v>
      </c>
      <c r="B1514" s="172" t="s">
        <v>1450</v>
      </c>
      <c r="C1514" s="172">
        <v>118030</v>
      </c>
      <c r="D1514" s="175">
        <v>44174</v>
      </c>
      <c r="E1514" s="176">
        <v>17.125499999999999</v>
      </c>
      <c r="F1514" s="176">
        <v>33.279000000000003</v>
      </c>
      <c r="G1514" s="176">
        <v>-7.7923</v>
      </c>
      <c r="H1514" s="176">
        <v>6.7680999999999996</v>
      </c>
      <c r="I1514" s="176">
        <v>2.1787999999999998</v>
      </c>
      <c r="J1514" s="176">
        <v>4.8144999999999998</v>
      </c>
      <c r="K1514" s="176">
        <v>6.7855999999999996</v>
      </c>
      <c r="L1514" s="176">
        <v>3.4152</v>
      </c>
      <c r="M1514" s="176">
        <v>4.4397000000000002</v>
      </c>
      <c r="N1514" s="176">
        <v>8.8108000000000004</v>
      </c>
      <c r="O1514" s="176">
        <v>6.2797000000000001</v>
      </c>
      <c r="P1514" s="176">
        <v>6.2443</v>
      </c>
      <c r="Q1514" s="176">
        <v>6.9808000000000003</v>
      </c>
      <c r="R1514" s="176">
        <v>8.3193999999999999</v>
      </c>
      <c r="S1514" s="118"/>
    </row>
    <row r="1515" spans="1:19" x14ac:dyDescent="0.3">
      <c r="A1515" s="172" t="s">
        <v>1431</v>
      </c>
      <c r="B1515" s="172" t="s">
        <v>1451</v>
      </c>
      <c r="C1515" s="172">
        <v>118341</v>
      </c>
      <c r="D1515" s="175">
        <v>44174</v>
      </c>
      <c r="E1515" s="176">
        <v>18.064599999999999</v>
      </c>
      <c r="F1515" s="176">
        <v>33.976399999999998</v>
      </c>
      <c r="G1515" s="176">
        <v>-7.0650000000000004</v>
      </c>
      <c r="H1515" s="176">
        <v>7.4866999999999999</v>
      </c>
      <c r="I1515" s="176">
        <v>2.9041000000000001</v>
      </c>
      <c r="J1515" s="176">
        <v>5.548</v>
      </c>
      <c r="K1515" s="176">
        <v>7.5972</v>
      </c>
      <c r="L1515" s="176">
        <v>4.2615999999999996</v>
      </c>
      <c r="M1515" s="176">
        <v>5.3425000000000002</v>
      </c>
      <c r="N1515" s="176">
        <v>9.7830999999999992</v>
      </c>
      <c r="O1515" s="176">
        <v>7.1619000000000002</v>
      </c>
      <c r="P1515" s="176">
        <v>7.194</v>
      </c>
      <c r="Q1515" s="176">
        <v>7.6478999999999999</v>
      </c>
      <c r="R1515" s="176">
        <v>9.2021999999999995</v>
      </c>
      <c r="S1515" s="118"/>
    </row>
    <row r="1516" spans="1:19" x14ac:dyDescent="0.3">
      <c r="A1516" s="172" t="s">
        <v>1431</v>
      </c>
      <c r="B1516" s="172" t="s">
        <v>1452</v>
      </c>
      <c r="C1516" s="172">
        <v>118464</v>
      </c>
      <c r="D1516" s="175">
        <v>44174</v>
      </c>
      <c r="E1516" s="176">
        <v>29.232299999999999</v>
      </c>
      <c r="F1516" s="176">
        <v>50.388800000000003</v>
      </c>
      <c r="G1516" s="176">
        <v>-0.52439999999999998</v>
      </c>
      <c r="H1516" s="176">
        <v>15.7623</v>
      </c>
      <c r="I1516" s="176">
        <v>3.0358999999999998</v>
      </c>
      <c r="J1516" s="176">
        <v>7.2685000000000004</v>
      </c>
      <c r="K1516" s="176">
        <v>13.1214</v>
      </c>
      <c r="L1516" s="176">
        <v>8.5760000000000005</v>
      </c>
      <c r="M1516" s="176">
        <v>11.9343</v>
      </c>
      <c r="N1516" s="176">
        <v>15.835000000000001</v>
      </c>
      <c r="O1516" s="176">
        <v>11.5517</v>
      </c>
      <c r="P1516" s="176">
        <v>10.841100000000001</v>
      </c>
      <c r="Q1516" s="176">
        <v>10.5907</v>
      </c>
      <c r="R1516" s="176">
        <v>14.427300000000001</v>
      </c>
      <c r="S1516" s="118"/>
    </row>
    <row r="1517" spans="1:19" x14ac:dyDescent="0.3">
      <c r="A1517" s="172" t="s">
        <v>1431</v>
      </c>
      <c r="B1517" s="172" t="s">
        <v>1453</v>
      </c>
      <c r="C1517" s="172">
        <v>111525</v>
      </c>
      <c r="D1517" s="175">
        <v>44174</v>
      </c>
      <c r="E1517" s="176">
        <v>27.821000000000002</v>
      </c>
      <c r="F1517" s="176">
        <v>49.7911</v>
      </c>
      <c r="G1517" s="176">
        <v>-1.1543000000000001</v>
      </c>
      <c r="H1517" s="176">
        <v>15.1313</v>
      </c>
      <c r="I1517" s="176">
        <v>2.42</v>
      </c>
      <c r="J1517" s="176">
        <v>6.6440000000000001</v>
      </c>
      <c r="K1517" s="176">
        <v>12.481299999999999</v>
      </c>
      <c r="L1517" s="176">
        <v>7.9298000000000002</v>
      </c>
      <c r="M1517" s="176">
        <v>11.266500000000001</v>
      </c>
      <c r="N1517" s="176">
        <v>15.129799999999999</v>
      </c>
      <c r="O1517" s="176">
        <v>10.892799999999999</v>
      </c>
      <c r="P1517" s="176">
        <v>10.1877</v>
      </c>
      <c r="Q1517" s="176">
        <v>8.8895999999999997</v>
      </c>
      <c r="R1517" s="176">
        <v>13.7743</v>
      </c>
      <c r="S1517" s="118"/>
    </row>
    <row r="1518" spans="1:19" x14ac:dyDescent="0.3">
      <c r="A1518" s="172" t="s">
        <v>1431</v>
      </c>
      <c r="B1518" s="172" t="s">
        <v>1454</v>
      </c>
      <c r="C1518" s="172">
        <v>107477</v>
      </c>
      <c r="D1518" s="175">
        <v>44174</v>
      </c>
      <c r="E1518" s="176">
        <v>2261.4135000000001</v>
      </c>
      <c r="F1518" s="176">
        <v>74.831299999999999</v>
      </c>
      <c r="G1518" s="176">
        <v>-0.89700000000000002</v>
      </c>
      <c r="H1518" s="176">
        <v>9.8470999999999993</v>
      </c>
      <c r="I1518" s="176">
        <v>2.4554999999999998</v>
      </c>
      <c r="J1518" s="176">
        <v>3.8954</v>
      </c>
      <c r="K1518" s="176">
        <v>6.3658000000000001</v>
      </c>
      <c r="L1518" s="176">
        <v>3.927</v>
      </c>
      <c r="M1518" s="176">
        <v>5.5723000000000003</v>
      </c>
      <c r="N1518" s="176">
        <v>8.9366000000000003</v>
      </c>
      <c r="O1518" s="176">
        <v>7.3823999999999996</v>
      </c>
      <c r="P1518" s="176">
        <v>8.2086000000000006</v>
      </c>
      <c r="Q1518" s="176">
        <v>6.5608000000000004</v>
      </c>
      <c r="R1518" s="176">
        <v>9.3379999999999992</v>
      </c>
      <c r="S1518" s="118" t="s">
        <v>1905</v>
      </c>
    </row>
    <row r="1519" spans="1:19" x14ac:dyDescent="0.3">
      <c r="A1519" s="172" t="s">
        <v>1431</v>
      </c>
      <c r="B1519" s="172" t="s">
        <v>1455</v>
      </c>
      <c r="C1519" s="172">
        <v>120520</v>
      </c>
      <c r="D1519" s="175">
        <v>44174</v>
      </c>
      <c r="E1519" s="176">
        <v>2415.529</v>
      </c>
      <c r="F1519" s="176">
        <v>75.601799999999997</v>
      </c>
      <c r="G1519" s="176">
        <v>-0.12690000000000001</v>
      </c>
      <c r="H1519" s="176">
        <v>10.618399999999999</v>
      </c>
      <c r="I1519" s="176">
        <v>3.2263000000000002</v>
      </c>
      <c r="J1519" s="176">
        <v>4.6680999999999999</v>
      </c>
      <c r="K1519" s="176">
        <v>7.1497999999999999</v>
      </c>
      <c r="L1519" s="176">
        <v>4.7141000000000002</v>
      </c>
      <c r="M1519" s="176">
        <v>6.4523000000000001</v>
      </c>
      <c r="N1519" s="176">
        <v>9.8544999999999998</v>
      </c>
      <c r="O1519" s="176">
        <v>8.2219999999999995</v>
      </c>
      <c r="P1519" s="176">
        <v>9.0456000000000003</v>
      </c>
      <c r="Q1519" s="176">
        <v>8.7018000000000004</v>
      </c>
      <c r="R1519" s="176">
        <v>10.208600000000001</v>
      </c>
      <c r="S1519" s="118" t="s">
        <v>1905</v>
      </c>
    </row>
    <row r="1520" spans="1:19" x14ac:dyDescent="0.3">
      <c r="A1520" s="172" t="s">
        <v>1431</v>
      </c>
      <c r="B1520" s="172" t="s">
        <v>1456</v>
      </c>
      <c r="C1520" s="172">
        <v>119757</v>
      </c>
      <c r="D1520" s="175">
        <v>44174</v>
      </c>
      <c r="E1520" s="176">
        <v>84.625</v>
      </c>
      <c r="F1520" s="176">
        <v>68.231899999999996</v>
      </c>
      <c r="G1520" s="176">
        <v>12.443</v>
      </c>
      <c r="H1520" s="176">
        <v>31.552499999999998</v>
      </c>
      <c r="I1520" s="176">
        <v>18.8263</v>
      </c>
      <c r="J1520" s="176">
        <v>16.891500000000001</v>
      </c>
      <c r="K1520" s="176">
        <v>13.3804</v>
      </c>
      <c r="L1520" s="176">
        <v>7.9259000000000004</v>
      </c>
      <c r="M1520" s="176">
        <v>11.585800000000001</v>
      </c>
      <c r="N1520" s="176">
        <v>15.3003</v>
      </c>
      <c r="O1520" s="176">
        <v>10.662000000000001</v>
      </c>
      <c r="P1520" s="176">
        <v>10.4329</v>
      </c>
      <c r="Q1520" s="176">
        <v>9.6367999999999991</v>
      </c>
      <c r="R1520" s="176">
        <v>12.9956</v>
      </c>
      <c r="S1520" s="118"/>
    </row>
    <row r="1521" spans="1:19" x14ac:dyDescent="0.3">
      <c r="A1521" s="172" t="s">
        <v>1431</v>
      </c>
      <c r="B1521" s="172" t="s">
        <v>1457</v>
      </c>
      <c r="C1521" s="172">
        <v>100265</v>
      </c>
      <c r="D1521" s="175">
        <v>44174</v>
      </c>
      <c r="E1521" s="176">
        <v>76.334599999999995</v>
      </c>
      <c r="F1521" s="176">
        <v>67.257099999999994</v>
      </c>
      <c r="G1521" s="176">
        <v>11.4267</v>
      </c>
      <c r="H1521" s="176">
        <v>30.527100000000001</v>
      </c>
      <c r="I1521" s="176">
        <v>17.785</v>
      </c>
      <c r="J1521" s="176">
        <v>15.821300000000001</v>
      </c>
      <c r="K1521" s="176">
        <v>12.3072</v>
      </c>
      <c r="L1521" s="176">
        <v>6.8617999999999997</v>
      </c>
      <c r="M1521" s="176">
        <v>10.482200000000001</v>
      </c>
      <c r="N1521" s="176">
        <v>14.1348</v>
      </c>
      <c r="O1521" s="176">
        <v>9.5348000000000006</v>
      </c>
      <c r="P1521" s="176">
        <v>9.3087999999999997</v>
      </c>
      <c r="Q1521" s="176">
        <v>9.6967999999999996</v>
      </c>
      <c r="R1521" s="176">
        <v>11.857900000000001</v>
      </c>
      <c r="S1521" s="118"/>
    </row>
    <row r="1522" spans="1:19" x14ac:dyDescent="0.3">
      <c r="A1522" s="172" t="s">
        <v>1431</v>
      </c>
      <c r="B1522" s="172" t="s">
        <v>1458</v>
      </c>
      <c r="C1522" s="172">
        <v>119425</v>
      </c>
      <c r="D1522" s="175">
        <v>44174</v>
      </c>
      <c r="E1522" s="176">
        <v>58.898600000000002</v>
      </c>
      <c r="F1522" s="176">
        <v>49.147100000000002</v>
      </c>
      <c r="G1522" s="176">
        <v>-1.8463000000000001</v>
      </c>
      <c r="H1522" s="176">
        <v>10.023099999999999</v>
      </c>
      <c r="I1522" s="176">
        <v>2.7738999999999998</v>
      </c>
      <c r="J1522" s="176">
        <v>7.5324</v>
      </c>
      <c r="K1522" s="176">
        <v>11.797599999999999</v>
      </c>
      <c r="L1522" s="176">
        <v>8.7548999999999992</v>
      </c>
      <c r="M1522" s="176">
        <v>10.408799999999999</v>
      </c>
      <c r="N1522" s="176">
        <v>13.467599999999999</v>
      </c>
      <c r="O1522" s="176">
        <v>9.5335000000000001</v>
      </c>
      <c r="P1522" s="176">
        <v>9.9201999999999995</v>
      </c>
      <c r="Q1522" s="176">
        <v>10.518800000000001</v>
      </c>
      <c r="R1522" s="176">
        <v>11.4777</v>
      </c>
      <c r="S1522" s="118"/>
    </row>
    <row r="1523" spans="1:19" x14ac:dyDescent="0.3">
      <c r="A1523" s="172" t="s">
        <v>1431</v>
      </c>
      <c r="B1523" s="172" t="s">
        <v>1459</v>
      </c>
      <c r="C1523" s="172">
        <v>112429</v>
      </c>
      <c r="D1523" s="175">
        <v>44174</v>
      </c>
      <c r="E1523" s="176">
        <v>54.272799999999997</v>
      </c>
      <c r="F1523" s="176">
        <v>48.014400000000002</v>
      </c>
      <c r="G1523" s="176">
        <v>-2.9714</v>
      </c>
      <c r="H1523" s="176">
        <v>8.8925000000000001</v>
      </c>
      <c r="I1523" s="176">
        <v>1.6438999999999999</v>
      </c>
      <c r="J1523" s="176">
        <v>6.3978000000000002</v>
      </c>
      <c r="K1523" s="176">
        <v>10.632999999999999</v>
      </c>
      <c r="L1523" s="176">
        <v>7.5612000000000004</v>
      </c>
      <c r="M1523" s="176">
        <v>9.1502999999999997</v>
      </c>
      <c r="N1523" s="176">
        <v>12.1234</v>
      </c>
      <c r="O1523" s="176">
        <v>8.1521000000000008</v>
      </c>
      <c r="P1523" s="176">
        <v>8.4567999999999994</v>
      </c>
      <c r="Q1523" s="176">
        <v>8.5090000000000003</v>
      </c>
      <c r="R1523" s="176">
        <v>10.140700000000001</v>
      </c>
      <c r="S1523" s="118"/>
    </row>
    <row r="1524" spans="1:19" x14ac:dyDescent="0.3">
      <c r="A1524" s="172" t="s">
        <v>1431</v>
      </c>
      <c r="B1524" s="172" t="s">
        <v>1460</v>
      </c>
      <c r="C1524" s="172">
        <v>120282</v>
      </c>
      <c r="D1524" s="175">
        <v>44174</v>
      </c>
      <c r="E1524" s="176">
        <v>51.276200000000003</v>
      </c>
      <c r="F1524" s="176">
        <v>61.963099999999997</v>
      </c>
      <c r="G1524" s="176">
        <v>3.7176999999999998</v>
      </c>
      <c r="H1524" s="176">
        <v>14.2143</v>
      </c>
      <c r="I1524" s="176">
        <v>4.4668000000000001</v>
      </c>
      <c r="J1524" s="176">
        <v>6.2198000000000002</v>
      </c>
      <c r="K1524" s="176">
        <v>10.9323</v>
      </c>
      <c r="L1524" s="176">
        <v>7.3377999999999997</v>
      </c>
      <c r="M1524" s="176">
        <v>8.9086999999999996</v>
      </c>
      <c r="N1524" s="176">
        <v>12.0684</v>
      </c>
      <c r="O1524" s="176">
        <v>10.349</v>
      </c>
      <c r="P1524" s="176">
        <v>9.7725000000000009</v>
      </c>
      <c r="Q1524" s="176">
        <v>8.8484999999999996</v>
      </c>
      <c r="R1524" s="176">
        <v>12.3064</v>
      </c>
      <c r="S1524" s="118"/>
    </row>
    <row r="1525" spans="1:19" x14ac:dyDescent="0.3">
      <c r="A1525" s="172" t="s">
        <v>1431</v>
      </c>
      <c r="B1525" s="172" t="s">
        <v>1461</v>
      </c>
      <c r="C1525" s="172">
        <v>100317</v>
      </c>
      <c r="D1525" s="175">
        <v>44174</v>
      </c>
      <c r="E1525" s="176">
        <v>48.096899999999998</v>
      </c>
      <c r="F1525" s="176">
        <v>61.268799999999999</v>
      </c>
      <c r="G1525" s="176">
        <v>2.9912000000000001</v>
      </c>
      <c r="H1525" s="176">
        <v>13.4887</v>
      </c>
      <c r="I1525" s="176">
        <v>3.7402000000000002</v>
      </c>
      <c r="J1525" s="176">
        <v>5.4936999999999996</v>
      </c>
      <c r="K1525" s="176">
        <v>10.1967</v>
      </c>
      <c r="L1525" s="176">
        <v>6.5713999999999997</v>
      </c>
      <c r="M1525" s="176">
        <v>8.0580999999999996</v>
      </c>
      <c r="N1525" s="176">
        <v>11.145799999999999</v>
      </c>
      <c r="O1525" s="176">
        <v>9.4547000000000008</v>
      </c>
      <c r="P1525" s="176">
        <v>8.8041</v>
      </c>
      <c r="Q1525" s="176">
        <v>7.7492000000000001</v>
      </c>
      <c r="R1525" s="176">
        <v>11.4567</v>
      </c>
      <c r="S1525" s="118"/>
    </row>
    <row r="1526" spans="1:19" x14ac:dyDescent="0.3">
      <c r="A1526" s="172" t="s">
        <v>1431</v>
      </c>
      <c r="B1526" s="172" t="s">
        <v>1462</v>
      </c>
      <c r="C1526" s="172">
        <v>109720</v>
      </c>
      <c r="D1526" s="175">
        <v>44174</v>
      </c>
      <c r="E1526" s="176">
        <v>30.3049</v>
      </c>
      <c r="F1526" s="176">
        <v>50.414499999999997</v>
      </c>
      <c r="G1526" s="176">
        <v>-1.9987999999999999</v>
      </c>
      <c r="H1526" s="176">
        <v>14.0608</v>
      </c>
      <c r="I1526" s="176">
        <v>3.903</v>
      </c>
      <c r="J1526" s="176">
        <v>6.9001000000000001</v>
      </c>
      <c r="K1526" s="176">
        <v>8.5222999999999995</v>
      </c>
      <c r="L1526" s="176">
        <v>5.9092000000000002</v>
      </c>
      <c r="M1526" s="176">
        <v>8.1752000000000002</v>
      </c>
      <c r="N1526" s="176">
        <v>12.1858</v>
      </c>
      <c r="O1526" s="176">
        <v>10.0031</v>
      </c>
      <c r="P1526" s="176">
        <v>10.250500000000001</v>
      </c>
      <c r="Q1526" s="176">
        <v>9.4273000000000007</v>
      </c>
      <c r="R1526" s="176">
        <v>12.145799999999999</v>
      </c>
      <c r="S1526" s="118"/>
    </row>
    <row r="1527" spans="1:19" x14ac:dyDescent="0.3">
      <c r="A1527" s="172" t="s">
        <v>1431</v>
      </c>
      <c r="B1527" s="172" t="s">
        <v>1463</v>
      </c>
      <c r="C1527" s="172">
        <v>118673</v>
      </c>
      <c r="D1527" s="175">
        <v>44174</v>
      </c>
      <c r="E1527" s="176">
        <v>32.926900000000003</v>
      </c>
      <c r="F1527" s="176">
        <v>51.396599999999999</v>
      </c>
      <c r="G1527" s="176">
        <v>-1.0197000000000001</v>
      </c>
      <c r="H1527" s="176">
        <v>15.023999999999999</v>
      </c>
      <c r="I1527" s="176">
        <v>4.8707000000000003</v>
      </c>
      <c r="J1527" s="176">
        <v>7.8768000000000002</v>
      </c>
      <c r="K1527" s="176">
        <v>9.5137</v>
      </c>
      <c r="L1527" s="176">
        <v>6.9109999999999996</v>
      </c>
      <c r="M1527" s="176">
        <v>9.2033000000000005</v>
      </c>
      <c r="N1527" s="176">
        <v>13.2547</v>
      </c>
      <c r="O1527" s="176">
        <v>11.0518</v>
      </c>
      <c r="P1527" s="176">
        <v>11.5085</v>
      </c>
      <c r="Q1527" s="176">
        <v>11.3986</v>
      </c>
      <c r="R1527" s="176">
        <v>13.1883</v>
      </c>
      <c r="S1527" s="118"/>
    </row>
    <row r="1528" spans="1:19" x14ac:dyDescent="0.3">
      <c r="A1528" s="172" t="s">
        <v>1431</v>
      </c>
      <c r="B1528" s="172" t="s">
        <v>1464</v>
      </c>
      <c r="C1528" s="172">
        <v>138470</v>
      </c>
      <c r="D1528" s="175">
        <v>44174</v>
      </c>
      <c r="E1528" s="176">
        <v>23.889399999999998</v>
      </c>
      <c r="F1528" s="176">
        <v>35.021900000000002</v>
      </c>
      <c r="G1528" s="176">
        <v>-5.3131000000000004</v>
      </c>
      <c r="H1528" s="176">
        <v>6.6437999999999997</v>
      </c>
      <c r="I1528" s="176">
        <v>-1.1017999999999999</v>
      </c>
      <c r="J1528" s="176">
        <v>3.8573</v>
      </c>
      <c r="K1528" s="176">
        <v>8.0914999999999999</v>
      </c>
      <c r="L1528" s="176">
        <v>5.5045999999999999</v>
      </c>
      <c r="M1528" s="176">
        <v>5.9016000000000002</v>
      </c>
      <c r="N1528" s="176">
        <v>10.0558</v>
      </c>
      <c r="O1528" s="176">
        <v>7.9885999999999999</v>
      </c>
      <c r="P1528" s="176">
        <v>8.3142999999999994</v>
      </c>
      <c r="Q1528" s="176">
        <v>7.4458000000000002</v>
      </c>
      <c r="R1528" s="176">
        <v>10.0526</v>
      </c>
      <c r="S1528" s="118"/>
    </row>
    <row r="1529" spans="1:19" x14ac:dyDescent="0.3">
      <c r="A1529" s="172" t="s">
        <v>1431</v>
      </c>
      <c r="B1529" s="172" t="s">
        <v>1465</v>
      </c>
      <c r="C1529" s="172">
        <v>138472</v>
      </c>
      <c r="D1529" s="175">
        <v>44174</v>
      </c>
      <c r="E1529" s="176">
        <v>24.647300000000001</v>
      </c>
      <c r="F1529" s="176">
        <v>36.169600000000003</v>
      </c>
      <c r="G1529" s="176">
        <v>-4.1440999999999999</v>
      </c>
      <c r="H1529" s="176">
        <v>7.8181000000000003</v>
      </c>
      <c r="I1529" s="176">
        <v>0.15870000000000001</v>
      </c>
      <c r="J1529" s="176">
        <v>5.1703999999999999</v>
      </c>
      <c r="K1529" s="176">
        <v>9.4391999999999996</v>
      </c>
      <c r="L1529" s="176">
        <v>6.7515999999999998</v>
      </c>
      <c r="M1529" s="176">
        <v>6.8726000000000003</v>
      </c>
      <c r="N1529" s="176">
        <v>10.9663</v>
      </c>
      <c r="O1529" s="176">
        <v>8.6908999999999992</v>
      </c>
      <c r="P1529" s="176">
        <v>8.8401999999999994</v>
      </c>
      <c r="Q1529" s="176">
        <v>8.7270000000000003</v>
      </c>
      <c r="R1529" s="176">
        <v>10.7974</v>
      </c>
      <c r="S1529" s="118"/>
    </row>
    <row r="1530" spans="1:19" x14ac:dyDescent="0.3">
      <c r="A1530" s="172" t="s">
        <v>1431</v>
      </c>
      <c r="B1530" s="172" t="s">
        <v>1466</v>
      </c>
      <c r="C1530" s="172">
        <v>119707</v>
      </c>
      <c r="D1530" s="175">
        <v>44174</v>
      </c>
      <c r="E1530" s="176">
        <v>52.217100000000002</v>
      </c>
      <c r="F1530" s="176">
        <v>61.546100000000003</v>
      </c>
      <c r="G1530" s="176">
        <v>0.71309999999999996</v>
      </c>
      <c r="H1530" s="176">
        <v>12.2012</v>
      </c>
      <c r="I1530" s="176">
        <v>5.6843000000000004</v>
      </c>
      <c r="J1530" s="176">
        <v>7.3582000000000001</v>
      </c>
      <c r="K1530" s="176">
        <v>10.3773</v>
      </c>
      <c r="L1530" s="176">
        <v>6.6136999999999997</v>
      </c>
      <c r="M1530" s="176">
        <v>9.1241000000000003</v>
      </c>
      <c r="N1530" s="176">
        <v>13.551399999999999</v>
      </c>
      <c r="O1530" s="176">
        <v>10.0838</v>
      </c>
      <c r="P1530" s="176">
        <v>10.504099999999999</v>
      </c>
      <c r="Q1530" s="176">
        <v>10.804500000000001</v>
      </c>
      <c r="R1530" s="176">
        <v>13.085100000000001</v>
      </c>
      <c r="S1530" s="118"/>
    </row>
    <row r="1531" spans="1:19" x14ac:dyDescent="0.3">
      <c r="A1531" s="172" t="s">
        <v>1431</v>
      </c>
      <c r="B1531" s="172" t="s">
        <v>1467</v>
      </c>
      <c r="C1531" s="172">
        <v>101001</v>
      </c>
      <c r="D1531" s="175">
        <v>44174</v>
      </c>
      <c r="E1531" s="176">
        <v>50.3932</v>
      </c>
      <c r="F1531" s="176">
        <v>61.088500000000003</v>
      </c>
      <c r="G1531" s="176">
        <v>0.23180000000000001</v>
      </c>
      <c r="H1531" s="176">
        <v>11.7186</v>
      </c>
      <c r="I1531" s="176">
        <v>5.2046999999999999</v>
      </c>
      <c r="J1531" s="176">
        <v>6.8076999999999996</v>
      </c>
      <c r="K1531" s="176">
        <v>9.8611000000000004</v>
      </c>
      <c r="L1531" s="176">
        <v>6.1203000000000003</v>
      </c>
      <c r="M1531" s="176">
        <v>8.6235999999999997</v>
      </c>
      <c r="N1531" s="176">
        <v>13.0261</v>
      </c>
      <c r="O1531" s="176">
        <v>9.5182000000000002</v>
      </c>
      <c r="P1531" s="176">
        <v>9.9247999999999994</v>
      </c>
      <c r="Q1531" s="176">
        <v>8.4330999999999996</v>
      </c>
      <c r="R1531" s="176">
        <v>12.579800000000001</v>
      </c>
      <c r="S1531" s="118"/>
    </row>
    <row r="1532" spans="1:19" x14ac:dyDescent="0.3">
      <c r="A1532" s="172" t="s">
        <v>1431</v>
      </c>
      <c r="B1532" s="172" t="s">
        <v>1468</v>
      </c>
      <c r="C1532" s="172">
        <v>119953</v>
      </c>
      <c r="D1532" s="175">
        <v>44174</v>
      </c>
      <c r="E1532" s="176">
        <v>66.819100000000006</v>
      </c>
      <c r="F1532" s="176">
        <v>46.6</v>
      </c>
      <c r="G1532" s="176">
        <v>-0.437</v>
      </c>
      <c r="H1532" s="176">
        <v>9.8198000000000008</v>
      </c>
      <c r="I1532" s="176">
        <v>4.4282000000000004</v>
      </c>
      <c r="J1532" s="176">
        <v>7.9909999999999997</v>
      </c>
      <c r="K1532" s="176">
        <v>8.4929000000000006</v>
      </c>
      <c r="L1532" s="176">
        <v>6.3716999999999997</v>
      </c>
      <c r="M1532" s="176">
        <v>7.3079999999999998</v>
      </c>
      <c r="N1532" s="176">
        <v>10.972099999999999</v>
      </c>
      <c r="O1532" s="176">
        <v>8.4202999999999992</v>
      </c>
      <c r="P1532" s="176">
        <v>9.0038</v>
      </c>
      <c r="Q1532" s="176">
        <v>9.4901999999999997</v>
      </c>
      <c r="R1532" s="176">
        <v>10.7515</v>
      </c>
      <c r="S1532" s="118"/>
    </row>
    <row r="1533" spans="1:19" x14ac:dyDescent="0.3">
      <c r="A1533" s="172" t="s">
        <v>1431</v>
      </c>
      <c r="B1533" s="172" t="s">
        <v>1469</v>
      </c>
      <c r="C1533" s="172">
        <v>101042</v>
      </c>
      <c r="D1533" s="175">
        <v>44174</v>
      </c>
      <c r="E1533" s="176">
        <v>62.331099999999999</v>
      </c>
      <c r="F1533" s="176">
        <v>45.791400000000003</v>
      </c>
      <c r="G1533" s="176">
        <v>-1.2881</v>
      </c>
      <c r="H1533" s="176">
        <v>8.9664000000000001</v>
      </c>
      <c r="I1533" s="176">
        <v>3.5224000000000002</v>
      </c>
      <c r="J1533" s="176">
        <v>7.1409000000000002</v>
      </c>
      <c r="K1533" s="176">
        <v>7.7304000000000004</v>
      </c>
      <c r="L1533" s="176">
        <v>5.6208</v>
      </c>
      <c r="M1533" s="176">
        <v>6.5579000000000001</v>
      </c>
      <c r="N1533" s="176">
        <v>10.2075</v>
      </c>
      <c r="O1533" s="176">
        <v>7.4720000000000004</v>
      </c>
      <c r="P1533" s="176">
        <v>8.0327000000000002</v>
      </c>
      <c r="Q1533" s="176">
        <v>8.9797999999999991</v>
      </c>
      <c r="R1533" s="176">
        <v>9.9380000000000006</v>
      </c>
      <c r="S1533" s="118"/>
    </row>
    <row r="1534" spans="1:19" x14ac:dyDescent="0.3">
      <c r="A1534" s="172" t="s">
        <v>1431</v>
      </c>
      <c r="B1534" s="172" t="s">
        <v>1470</v>
      </c>
      <c r="C1534" s="172">
        <v>120792</v>
      </c>
      <c r="D1534" s="175">
        <v>44174</v>
      </c>
      <c r="E1534" s="176">
        <v>50.398000000000003</v>
      </c>
      <c r="F1534" s="176">
        <v>68.205299999999994</v>
      </c>
      <c r="G1534" s="176">
        <v>1.0429999999999999</v>
      </c>
      <c r="H1534" s="176">
        <v>8.2590000000000003</v>
      </c>
      <c r="I1534" s="176">
        <v>2.6823999999999999</v>
      </c>
      <c r="J1534" s="176">
        <v>3.9039999999999999</v>
      </c>
      <c r="K1534" s="176">
        <v>7.1973000000000003</v>
      </c>
      <c r="L1534" s="176">
        <v>4.3598999999999997</v>
      </c>
      <c r="M1534" s="176">
        <v>7.5541</v>
      </c>
      <c r="N1534" s="176">
        <v>11.152100000000001</v>
      </c>
      <c r="O1534" s="176">
        <v>9.2624999999999993</v>
      </c>
      <c r="P1534" s="176">
        <v>9.8254000000000001</v>
      </c>
      <c r="Q1534" s="176">
        <v>9.8864000000000001</v>
      </c>
      <c r="R1534" s="176">
        <v>11.901300000000001</v>
      </c>
      <c r="S1534" s="118"/>
    </row>
    <row r="1535" spans="1:19" x14ac:dyDescent="0.3">
      <c r="A1535" s="172" t="s">
        <v>1431</v>
      </c>
      <c r="B1535" s="172" t="s">
        <v>1471</v>
      </c>
      <c r="C1535" s="172">
        <v>102510</v>
      </c>
      <c r="D1535" s="175">
        <v>44174</v>
      </c>
      <c r="E1535" s="176">
        <v>49.2851</v>
      </c>
      <c r="F1535" s="176">
        <v>67.815600000000003</v>
      </c>
      <c r="G1535" s="176">
        <v>0.74070000000000003</v>
      </c>
      <c r="H1535" s="176">
        <v>7.9576000000000002</v>
      </c>
      <c r="I1535" s="176">
        <v>2.3879000000000001</v>
      </c>
      <c r="J1535" s="176">
        <v>3.6099000000000001</v>
      </c>
      <c r="K1535" s="176">
        <v>6.9051</v>
      </c>
      <c r="L1535" s="176">
        <v>4.0616000000000003</v>
      </c>
      <c r="M1535" s="176">
        <v>7.2497999999999996</v>
      </c>
      <c r="N1535" s="176">
        <v>10.8345</v>
      </c>
      <c r="O1535" s="176">
        <v>8.9545999999999992</v>
      </c>
      <c r="P1535" s="176">
        <v>9.5210000000000008</v>
      </c>
      <c r="Q1535" s="176">
        <v>8.8077000000000005</v>
      </c>
      <c r="R1535" s="176">
        <v>11.585900000000001</v>
      </c>
      <c r="S1535" s="118"/>
    </row>
    <row r="1536" spans="1:19" x14ac:dyDescent="0.3">
      <c r="A1536" s="177" t="s">
        <v>27</v>
      </c>
      <c r="B1536" s="172"/>
      <c r="C1536" s="172"/>
      <c r="D1536" s="172"/>
      <c r="E1536" s="172"/>
      <c r="F1536" s="178">
        <v>51.052324999999996</v>
      </c>
      <c r="G1536" s="178">
        <v>-0.52500750000000018</v>
      </c>
      <c r="H1536" s="178">
        <v>12.0036</v>
      </c>
      <c r="I1536" s="178">
        <v>4.3026900000000001</v>
      </c>
      <c r="J1536" s="178">
        <v>6.8743874999999992</v>
      </c>
      <c r="K1536" s="178">
        <v>9.7926350000000006</v>
      </c>
      <c r="L1536" s="178">
        <v>6.4500600000000006</v>
      </c>
      <c r="M1536" s="178">
        <v>8.4786025000000009</v>
      </c>
      <c r="N1536" s="178">
        <v>12.189304999999996</v>
      </c>
      <c r="O1536" s="178">
        <v>9.100227499999999</v>
      </c>
      <c r="P1536" s="178">
        <v>9.2793724999999974</v>
      </c>
      <c r="Q1536" s="178">
        <v>9.0298874999999992</v>
      </c>
      <c r="R1536" s="178">
        <v>11.47345</v>
      </c>
      <c r="S1536" s="118"/>
    </row>
    <row r="1537" spans="1:19" x14ac:dyDescent="0.3">
      <c r="A1537" s="177" t="s">
        <v>408</v>
      </c>
      <c r="B1537" s="172"/>
      <c r="C1537" s="172"/>
      <c r="D1537" s="172"/>
      <c r="E1537" s="172"/>
      <c r="F1537" s="178">
        <v>52.81635</v>
      </c>
      <c r="G1537" s="178">
        <v>-0.95835000000000004</v>
      </c>
      <c r="H1537" s="178">
        <v>10.040099999999999</v>
      </c>
      <c r="I1537" s="178">
        <v>3.3743500000000002</v>
      </c>
      <c r="J1537" s="178">
        <v>6.3894000000000002</v>
      </c>
      <c r="K1537" s="178">
        <v>9.8540500000000009</v>
      </c>
      <c r="L1537" s="178">
        <v>6.5925499999999992</v>
      </c>
      <c r="M1537" s="178">
        <v>8.7120999999999995</v>
      </c>
      <c r="N1537" s="178">
        <v>12.0959</v>
      </c>
      <c r="O1537" s="178">
        <v>9.3753999999999991</v>
      </c>
      <c r="P1537" s="178">
        <v>9.4902000000000015</v>
      </c>
      <c r="Q1537" s="178">
        <v>8.9621499999999994</v>
      </c>
      <c r="R1537" s="178">
        <v>11.6934</v>
      </c>
      <c r="S1537" s="118"/>
    </row>
    <row r="1538" spans="1:19" x14ac:dyDescent="0.3">
      <c r="A1538" s="121"/>
      <c r="B1538" s="121"/>
      <c r="C1538" s="121"/>
      <c r="D1538" s="122"/>
      <c r="E1538" s="123"/>
      <c r="F1538" s="123"/>
      <c r="G1538" s="123"/>
      <c r="H1538" s="123"/>
      <c r="I1538" s="123"/>
      <c r="J1538" s="123"/>
      <c r="K1538" s="123"/>
      <c r="L1538" s="123"/>
      <c r="M1538" s="123"/>
      <c r="N1538" s="123"/>
      <c r="O1538" s="123"/>
      <c r="P1538" s="123"/>
      <c r="Q1538" s="123"/>
      <c r="R1538" s="123"/>
      <c r="S1538" s="118"/>
    </row>
    <row r="1539" spans="1:19" x14ac:dyDescent="0.3">
      <c r="A1539" s="174" t="s">
        <v>1472</v>
      </c>
      <c r="B1539" s="174"/>
      <c r="C1539" s="174"/>
      <c r="D1539" s="174"/>
      <c r="E1539" s="174"/>
      <c r="F1539" s="174"/>
      <c r="G1539" s="174"/>
      <c r="H1539" s="174"/>
      <c r="I1539" s="174"/>
      <c r="J1539" s="174"/>
      <c r="K1539" s="174"/>
      <c r="L1539" s="174"/>
      <c r="M1539" s="174"/>
      <c r="N1539" s="174"/>
      <c r="O1539" s="174"/>
      <c r="P1539" s="174"/>
      <c r="Q1539" s="174"/>
      <c r="R1539" s="174"/>
      <c r="S1539" s="120"/>
    </row>
    <row r="1540" spans="1:19" x14ac:dyDescent="0.3">
      <c r="A1540" s="172" t="s">
        <v>1473</v>
      </c>
      <c r="B1540" s="172" t="s">
        <v>1474</v>
      </c>
      <c r="C1540" s="172">
        <v>101844</v>
      </c>
      <c r="D1540" s="175">
        <v>44174</v>
      </c>
      <c r="E1540" s="176">
        <v>36.344900000000003</v>
      </c>
      <c r="F1540" s="176">
        <v>-4.0166000000000004</v>
      </c>
      <c r="G1540" s="176">
        <v>-0.1004</v>
      </c>
      <c r="H1540" s="176">
        <v>6.1908000000000003</v>
      </c>
      <c r="I1540" s="176">
        <v>2.4483999999999999</v>
      </c>
      <c r="J1540" s="176">
        <v>7.2874999999999996</v>
      </c>
      <c r="K1540" s="176">
        <v>11.481199999999999</v>
      </c>
      <c r="L1540" s="176">
        <v>14.297800000000001</v>
      </c>
      <c r="M1540" s="176">
        <v>12.240399999999999</v>
      </c>
      <c r="N1540" s="176">
        <v>10.7646</v>
      </c>
      <c r="O1540" s="176">
        <v>8.4469999999999992</v>
      </c>
      <c r="P1540" s="176">
        <v>8.5664999999999996</v>
      </c>
      <c r="Q1540" s="176">
        <v>7.6077000000000004</v>
      </c>
      <c r="R1540" s="176">
        <v>9.8751999999999995</v>
      </c>
      <c r="S1540" s="118" t="s">
        <v>1883</v>
      </c>
    </row>
    <row r="1541" spans="1:19" x14ac:dyDescent="0.3">
      <c r="A1541" s="172" t="s">
        <v>1473</v>
      </c>
      <c r="B1541" s="172" t="s">
        <v>1475</v>
      </c>
      <c r="C1541" s="172">
        <v>119498</v>
      </c>
      <c r="D1541" s="175">
        <v>44174</v>
      </c>
      <c r="E1541" s="176">
        <v>38.142699999999998</v>
      </c>
      <c r="F1541" s="176">
        <v>-3.3490000000000002</v>
      </c>
      <c r="G1541" s="176">
        <v>0.59330000000000005</v>
      </c>
      <c r="H1541" s="176">
        <v>6.899</v>
      </c>
      <c r="I1541" s="176">
        <v>3.1480000000000001</v>
      </c>
      <c r="J1541" s="176">
        <v>7.9946999999999999</v>
      </c>
      <c r="K1541" s="176">
        <v>12.215400000000001</v>
      </c>
      <c r="L1541" s="176">
        <v>15.057399999999999</v>
      </c>
      <c r="M1541" s="176">
        <v>13.005800000000001</v>
      </c>
      <c r="N1541" s="176">
        <v>11.5421</v>
      </c>
      <c r="O1541" s="176">
        <v>9.1755999999999993</v>
      </c>
      <c r="P1541" s="176">
        <v>9.3082999999999991</v>
      </c>
      <c r="Q1541" s="176">
        <v>9.7606000000000002</v>
      </c>
      <c r="R1541" s="176">
        <v>10.6341</v>
      </c>
      <c r="S1541" s="118" t="s">
        <v>1883</v>
      </c>
    </row>
    <row r="1542" spans="1:19" x14ac:dyDescent="0.3">
      <c r="A1542" s="172" t="s">
        <v>1473</v>
      </c>
      <c r="B1542" s="172" t="s">
        <v>1476</v>
      </c>
      <c r="C1542" s="172">
        <v>120510</v>
      </c>
      <c r="D1542" s="175">
        <v>44174</v>
      </c>
      <c r="E1542" s="176">
        <v>25.219100000000001</v>
      </c>
      <c r="F1542" s="176">
        <v>-3.3285</v>
      </c>
      <c r="G1542" s="176">
        <v>-0.1447</v>
      </c>
      <c r="H1542" s="176">
        <v>7.4539999999999997</v>
      </c>
      <c r="I1542" s="176">
        <v>2.1728000000000001</v>
      </c>
      <c r="J1542" s="176">
        <v>6.7675000000000001</v>
      </c>
      <c r="K1542" s="176">
        <v>9.0854999999999997</v>
      </c>
      <c r="L1542" s="176">
        <v>10.519</v>
      </c>
      <c r="M1542" s="176">
        <v>10.958</v>
      </c>
      <c r="N1542" s="176">
        <v>10.9413</v>
      </c>
      <c r="O1542" s="176">
        <v>9.2805</v>
      </c>
      <c r="P1542" s="176">
        <v>9.0852000000000004</v>
      </c>
      <c r="Q1542" s="176">
        <v>9.2131000000000007</v>
      </c>
      <c r="R1542" s="176">
        <v>10.7859</v>
      </c>
      <c r="S1542" s="118"/>
    </row>
    <row r="1543" spans="1:19" x14ac:dyDescent="0.3">
      <c r="A1543" s="172" t="s">
        <v>1473</v>
      </c>
      <c r="B1543" s="172" t="s">
        <v>1477</v>
      </c>
      <c r="C1543" s="172">
        <v>112354</v>
      </c>
      <c r="D1543" s="175">
        <v>44174</v>
      </c>
      <c r="E1543" s="176">
        <v>23.771000000000001</v>
      </c>
      <c r="F1543" s="176">
        <v>-4.1452999999999998</v>
      </c>
      <c r="G1543" s="176">
        <v>-0.85980000000000001</v>
      </c>
      <c r="H1543" s="176">
        <v>6.7428999999999997</v>
      </c>
      <c r="I1543" s="176">
        <v>1.4595</v>
      </c>
      <c r="J1543" s="176">
        <v>6.0541999999999998</v>
      </c>
      <c r="K1543" s="176">
        <v>8.3628999999999998</v>
      </c>
      <c r="L1543" s="176">
        <v>9.7809000000000008</v>
      </c>
      <c r="M1543" s="176">
        <v>10.211499999999999</v>
      </c>
      <c r="N1543" s="176">
        <v>10.1838</v>
      </c>
      <c r="O1543" s="176">
        <v>8.5555000000000003</v>
      </c>
      <c r="P1543" s="176">
        <v>8.3470999999999993</v>
      </c>
      <c r="Q1543" s="176">
        <v>8.2776999999999994</v>
      </c>
      <c r="R1543" s="176">
        <v>10.068099999999999</v>
      </c>
      <c r="S1543" s="118"/>
    </row>
    <row r="1544" spans="1:19" x14ac:dyDescent="0.3">
      <c r="A1544" s="172" t="s">
        <v>1473</v>
      </c>
      <c r="B1544" s="172" t="s">
        <v>1478</v>
      </c>
      <c r="C1544" s="172">
        <v>113036</v>
      </c>
      <c r="D1544" s="175">
        <v>44174</v>
      </c>
      <c r="E1544" s="176">
        <v>22.684999999999999</v>
      </c>
      <c r="F1544" s="176">
        <v>16.741199999999999</v>
      </c>
      <c r="G1544" s="176">
        <v>3.2837999999999998</v>
      </c>
      <c r="H1544" s="176">
        <v>6.9047999999999998</v>
      </c>
      <c r="I1544" s="176">
        <v>3.6368</v>
      </c>
      <c r="J1544" s="176">
        <v>5.1112000000000002</v>
      </c>
      <c r="K1544" s="176">
        <v>6.6158000000000001</v>
      </c>
      <c r="L1544" s="176">
        <v>8.0914000000000001</v>
      </c>
      <c r="M1544" s="176">
        <v>6.5936000000000003</v>
      </c>
      <c r="N1544" s="176">
        <v>7.8078000000000003</v>
      </c>
      <c r="O1544" s="176">
        <v>7.7544000000000004</v>
      </c>
      <c r="P1544" s="176">
        <v>8.1507000000000005</v>
      </c>
      <c r="Q1544" s="176">
        <v>8.1522000000000006</v>
      </c>
      <c r="R1544" s="176">
        <v>8.3956999999999997</v>
      </c>
      <c r="S1544" s="118" t="s">
        <v>1883</v>
      </c>
    </row>
    <row r="1545" spans="1:19" x14ac:dyDescent="0.3">
      <c r="A1545" s="172" t="s">
        <v>1473</v>
      </c>
      <c r="B1545" s="172" t="s">
        <v>1479</v>
      </c>
      <c r="C1545" s="172">
        <v>119400</v>
      </c>
      <c r="D1545" s="175">
        <v>44174</v>
      </c>
      <c r="E1545" s="176">
        <v>23.860800000000001</v>
      </c>
      <c r="F1545" s="176">
        <v>17.446999999999999</v>
      </c>
      <c r="G1545" s="176">
        <v>4.0407000000000002</v>
      </c>
      <c r="H1545" s="176">
        <v>7.6817000000000002</v>
      </c>
      <c r="I1545" s="176">
        <v>4.4108000000000001</v>
      </c>
      <c r="J1545" s="176">
        <v>5.8871000000000002</v>
      </c>
      <c r="K1545" s="176">
        <v>7.3853</v>
      </c>
      <c r="L1545" s="176">
        <v>8.8658999999999999</v>
      </c>
      <c r="M1545" s="176">
        <v>7.3611000000000004</v>
      </c>
      <c r="N1545" s="176">
        <v>8.5856999999999992</v>
      </c>
      <c r="O1545" s="176">
        <v>8.5042000000000009</v>
      </c>
      <c r="P1545" s="176">
        <v>8.9118999999999993</v>
      </c>
      <c r="Q1545" s="176">
        <v>9.0528999999999993</v>
      </c>
      <c r="R1545" s="176">
        <v>9.1372</v>
      </c>
      <c r="S1545" s="118" t="s">
        <v>1883</v>
      </c>
    </row>
    <row r="1546" spans="1:19" x14ac:dyDescent="0.3">
      <c r="A1546" s="172" t="s">
        <v>1473</v>
      </c>
      <c r="B1546" s="172" t="s">
        <v>1480</v>
      </c>
      <c r="C1546" s="172">
        <v>117953</v>
      </c>
      <c r="D1546" s="175">
        <v>44174</v>
      </c>
      <c r="E1546" s="176">
        <v>24.4405</v>
      </c>
      <c r="F1546" s="176">
        <v>-8.2119999999999997</v>
      </c>
      <c r="G1546" s="176">
        <v>-0.1195</v>
      </c>
      <c r="H1546" s="176">
        <v>6.8360000000000003</v>
      </c>
      <c r="I1546" s="176">
        <v>2.8191999999999999</v>
      </c>
      <c r="J1546" s="176">
        <v>8.1283999999999992</v>
      </c>
      <c r="K1546" s="176">
        <v>10.365500000000001</v>
      </c>
      <c r="L1546" s="176">
        <v>10.405099999999999</v>
      </c>
      <c r="M1546" s="176">
        <v>9.7255000000000003</v>
      </c>
      <c r="N1546" s="176">
        <v>10.3718</v>
      </c>
      <c r="O1546" s="176">
        <v>7.7964000000000002</v>
      </c>
      <c r="P1546" s="176">
        <v>7.7873999999999999</v>
      </c>
      <c r="Q1546" s="176">
        <v>5.6536999999999997</v>
      </c>
      <c r="R1546" s="176">
        <v>8.7527000000000008</v>
      </c>
      <c r="S1546" s="118" t="s">
        <v>1883</v>
      </c>
    </row>
    <row r="1547" spans="1:19" x14ac:dyDescent="0.3">
      <c r="A1547" s="172" t="s">
        <v>1473</v>
      </c>
      <c r="B1547" s="172" t="s">
        <v>1481</v>
      </c>
      <c r="C1547" s="172">
        <v>120131</v>
      </c>
      <c r="D1547" s="175">
        <v>44174</v>
      </c>
      <c r="E1547" s="176">
        <v>25.651700000000002</v>
      </c>
      <c r="F1547" s="176">
        <v>-7.5399000000000003</v>
      </c>
      <c r="G1547" s="176">
        <v>0.56920000000000004</v>
      </c>
      <c r="H1547" s="176">
        <v>7.5319000000000003</v>
      </c>
      <c r="I1547" s="176">
        <v>3.5213999999999999</v>
      </c>
      <c r="J1547" s="176">
        <v>8.8286999999999995</v>
      </c>
      <c r="K1547" s="176">
        <v>11.084</v>
      </c>
      <c r="L1547" s="176">
        <v>11.1008</v>
      </c>
      <c r="M1547" s="176">
        <v>10.4613</v>
      </c>
      <c r="N1547" s="176">
        <v>11.1722</v>
      </c>
      <c r="O1547" s="176">
        <v>8.6296999999999997</v>
      </c>
      <c r="P1547" s="176">
        <v>8.4747000000000003</v>
      </c>
      <c r="Q1547" s="176">
        <v>8.7792999999999992</v>
      </c>
      <c r="R1547" s="176">
        <v>9.6071000000000009</v>
      </c>
      <c r="S1547" s="118" t="s">
        <v>1883</v>
      </c>
    </row>
    <row r="1548" spans="1:19" x14ac:dyDescent="0.3">
      <c r="A1548" s="172" t="s">
        <v>1473</v>
      </c>
      <c r="B1548" s="172" t="s">
        <v>1482</v>
      </c>
      <c r="C1548" s="172">
        <v>119382</v>
      </c>
      <c r="D1548" s="175">
        <v>44174</v>
      </c>
      <c r="E1548" s="176">
        <v>18.049499999999998</v>
      </c>
      <c r="F1548" s="176">
        <v>8.6975999999999996</v>
      </c>
      <c r="G1548" s="176">
        <v>2.4275000000000002</v>
      </c>
      <c r="H1548" s="176">
        <v>7.3771000000000004</v>
      </c>
      <c r="I1548" s="176">
        <v>4.9058999999999999</v>
      </c>
      <c r="J1548" s="176">
        <v>3.8273000000000001</v>
      </c>
      <c r="K1548" s="176">
        <v>6.7403000000000004</v>
      </c>
      <c r="L1548" s="176">
        <v>6.9481000000000002</v>
      </c>
      <c r="M1548" s="176">
        <v>-6.4969999999999999</v>
      </c>
      <c r="N1548" s="176">
        <v>-0.21560000000000001</v>
      </c>
      <c r="O1548" s="176">
        <v>-2.6558999999999999</v>
      </c>
      <c r="P1548" s="176">
        <v>1.9834000000000001</v>
      </c>
      <c r="Q1548" s="176">
        <v>4.6931000000000003</v>
      </c>
      <c r="R1548" s="176">
        <v>-6.6939000000000002</v>
      </c>
      <c r="S1548" s="118" t="s">
        <v>1883</v>
      </c>
    </row>
    <row r="1549" spans="1:19" x14ac:dyDescent="0.3">
      <c r="A1549" s="172" t="s">
        <v>1473</v>
      </c>
      <c r="B1549" s="172" t="s">
        <v>1483</v>
      </c>
      <c r="C1549" s="172">
        <v>111585</v>
      </c>
      <c r="D1549" s="175">
        <v>44174</v>
      </c>
      <c r="E1549" s="176">
        <v>16.947299999999998</v>
      </c>
      <c r="F1549" s="176">
        <v>8.1859999999999999</v>
      </c>
      <c r="G1549" s="176">
        <v>1.8527</v>
      </c>
      <c r="H1549" s="176">
        <v>6.8085000000000004</v>
      </c>
      <c r="I1549" s="176">
        <v>4.33</v>
      </c>
      <c r="J1549" s="176">
        <v>3.2536</v>
      </c>
      <c r="K1549" s="176">
        <v>6.1737000000000002</v>
      </c>
      <c r="L1549" s="176">
        <v>6.3762999999999996</v>
      </c>
      <c r="M1549" s="176">
        <v>-7.02</v>
      </c>
      <c r="N1549" s="176">
        <v>-0.77480000000000004</v>
      </c>
      <c r="O1549" s="176">
        <v>-3.2</v>
      </c>
      <c r="P1549" s="176">
        <v>1.2679</v>
      </c>
      <c r="Q1549" s="176">
        <v>4.5004</v>
      </c>
      <c r="R1549" s="176">
        <v>-7.2031000000000001</v>
      </c>
      <c r="S1549" s="118" t="s">
        <v>1883</v>
      </c>
    </row>
    <row r="1550" spans="1:19" x14ac:dyDescent="0.3">
      <c r="A1550" s="172" t="s">
        <v>1473</v>
      </c>
      <c r="B1550" s="172" t="s">
        <v>1484</v>
      </c>
      <c r="C1550" s="172">
        <v>118320</v>
      </c>
      <c r="D1550" s="175">
        <v>44174</v>
      </c>
      <c r="E1550" s="176">
        <v>21.424700000000001</v>
      </c>
      <c r="F1550" s="176">
        <v>-1.8738999999999999</v>
      </c>
      <c r="G1550" s="176">
        <v>0.27260000000000001</v>
      </c>
      <c r="H1550" s="176">
        <v>4.8232999999999997</v>
      </c>
      <c r="I1550" s="176">
        <v>1.6803999999999999</v>
      </c>
      <c r="J1550" s="176">
        <v>6.9104000000000001</v>
      </c>
      <c r="K1550" s="176">
        <v>8.4627999999999997</v>
      </c>
      <c r="L1550" s="176">
        <v>9.2584999999999997</v>
      </c>
      <c r="M1550" s="176">
        <v>9.7304999999999993</v>
      </c>
      <c r="N1550" s="176">
        <v>9.7326999999999995</v>
      </c>
      <c r="O1550" s="176">
        <v>8.3232999999999997</v>
      </c>
      <c r="P1550" s="176">
        <v>8.6237999999999992</v>
      </c>
      <c r="Q1550" s="176">
        <v>8.1584000000000003</v>
      </c>
      <c r="R1550" s="176">
        <v>9.6434999999999995</v>
      </c>
      <c r="S1550" s="118" t="s">
        <v>1883</v>
      </c>
    </row>
    <row r="1551" spans="1:19" x14ac:dyDescent="0.3">
      <c r="A1551" s="172" t="s">
        <v>1473</v>
      </c>
      <c r="B1551" s="172" t="s">
        <v>1485</v>
      </c>
      <c r="C1551" s="172">
        <v>115077</v>
      </c>
      <c r="D1551" s="175">
        <v>44174</v>
      </c>
      <c r="E1551" s="176">
        <v>20.1906</v>
      </c>
      <c r="F1551" s="176">
        <v>-2.35</v>
      </c>
      <c r="G1551" s="176">
        <v>-0.32540000000000002</v>
      </c>
      <c r="H1551" s="176">
        <v>4.2129000000000003</v>
      </c>
      <c r="I1551" s="176">
        <v>1.0722</v>
      </c>
      <c r="J1551" s="176">
        <v>6.3055000000000003</v>
      </c>
      <c r="K1551" s="176">
        <v>7.8319999999999999</v>
      </c>
      <c r="L1551" s="176">
        <v>8.6022999999999996</v>
      </c>
      <c r="M1551" s="176">
        <v>9.0625999999999998</v>
      </c>
      <c r="N1551" s="176">
        <v>9.0381999999999998</v>
      </c>
      <c r="O1551" s="176">
        <v>7.5719000000000003</v>
      </c>
      <c r="P1551" s="176">
        <v>7.8258000000000001</v>
      </c>
      <c r="Q1551" s="176">
        <v>7.5667</v>
      </c>
      <c r="R1551" s="176">
        <v>8.9057999999999993</v>
      </c>
      <c r="S1551" s="118" t="s">
        <v>1883</v>
      </c>
    </row>
    <row r="1552" spans="1:19" x14ac:dyDescent="0.3">
      <c r="A1552" s="172" t="s">
        <v>1473</v>
      </c>
      <c r="B1552" s="172" t="s">
        <v>1486</v>
      </c>
      <c r="C1552" s="172">
        <v>119226</v>
      </c>
      <c r="D1552" s="175">
        <v>44174</v>
      </c>
      <c r="E1552" s="176">
        <v>38.691800000000001</v>
      </c>
      <c r="F1552" s="176">
        <v>-4.4332000000000003</v>
      </c>
      <c r="G1552" s="176">
        <v>-7.5499999999999998E-2</v>
      </c>
      <c r="H1552" s="176">
        <v>6.7605000000000004</v>
      </c>
      <c r="I1552" s="176">
        <v>1.7734000000000001</v>
      </c>
      <c r="J1552" s="176">
        <v>8.7667000000000002</v>
      </c>
      <c r="K1552" s="176">
        <v>10.0808</v>
      </c>
      <c r="L1552" s="176">
        <v>9.2270000000000003</v>
      </c>
      <c r="M1552" s="176">
        <v>10.0282</v>
      </c>
      <c r="N1552" s="176">
        <v>10.314500000000001</v>
      </c>
      <c r="O1552" s="176">
        <v>8.6897000000000002</v>
      </c>
      <c r="P1552" s="176">
        <v>8.6355000000000004</v>
      </c>
      <c r="Q1552" s="176">
        <v>8.9654000000000007</v>
      </c>
      <c r="R1552" s="176">
        <v>10.199299999999999</v>
      </c>
      <c r="S1552" s="118" t="s">
        <v>1883</v>
      </c>
    </row>
    <row r="1553" spans="1:19" x14ac:dyDescent="0.3">
      <c r="A1553" s="172" t="s">
        <v>1473</v>
      </c>
      <c r="B1553" s="172" t="s">
        <v>1487</v>
      </c>
      <c r="C1553" s="172">
        <v>101304</v>
      </c>
      <c r="D1553" s="175">
        <v>44174</v>
      </c>
      <c r="E1553" s="176">
        <v>36.631399999999999</v>
      </c>
      <c r="F1553" s="176">
        <v>-4.9813999999999998</v>
      </c>
      <c r="G1553" s="176">
        <v>-0.71730000000000005</v>
      </c>
      <c r="H1553" s="176">
        <v>6.1136999999999997</v>
      </c>
      <c r="I1553" s="176">
        <v>1.1321000000000001</v>
      </c>
      <c r="J1553" s="176">
        <v>8.1214999999999993</v>
      </c>
      <c r="K1553" s="176">
        <v>9.4467999999999996</v>
      </c>
      <c r="L1553" s="176">
        <v>8.5812000000000008</v>
      </c>
      <c r="M1553" s="176">
        <v>9.3870000000000005</v>
      </c>
      <c r="N1553" s="176">
        <v>9.6189999999999998</v>
      </c>
      <c r="O1553" s="176">
        <v>7.9203999999999999</v>
      </c>
      <c r="P1553" s="176">
        <v>7.8091999999999997</v>
      </c>
      <c r="Q1553" s="176">
        <v>7.3677999999999999</v>
      </c>
      <c r="R1553" s="176">
        <v>9.4398999999999997</v>
      </c>
      <c r="S1553" s="118" t="s">
        <v>1883</v>
      </c>
    </row>
    <row r="1554" spans="1:19" x14ac:dyDescent="0.3">
      <c r="A1554" s="172" t="s">
        <v>1473</v>
      </c>
      <c r="B1554" s="172" t="s">
        <v>1488</v>
      </c>
      <c r="C1554" s="172">
        <v>140251</v>
      </c>
      <c r="D1554" s="175"/>
      <c r="E1554" s="176"/>
      <c r="F1554" s="176"/>
      <c r="G1554" s="176"/>
      <c r="H1554" s="176"/>
      <c r="I1554" s="176"/>
      <c r="J1554" s="176"/>
      <c r="K1554" s="176"/>
      <c r="L1554" s="176"/>
      <c r="M1554" s="176"/>
      <c r="N1554" s="176"/>
      <c r="O1554" s="176"/>
      <c r="P1554" s="176"/>
      <c r="Q1554" s="176"/>
      <c r="R1554" s="176"/>
      <c r="S1554" s="118"/>
    </row>
    <row r="1555" spans="1:19" x14ac:dyDescent="0.3">
      <c r="A1555" s="172" t="s">
        <v>1473</v>
      </c>
      <c r="B1555" s="172" t="s">
        <v>1489</v>
      </c>
      <c r="C1555" s="172">
        <v>140244</v>
      </c>
      <c r="D1555" s="175"/>
      <c r="E1555" s="176"/>
      <c r="F1555" s="176"/>
      <c r="G1555" s="176"/>
      <c r="H1555" s="176"/>
      <c r="I1555" s="176"/>
      <c r="J1555" s="176"/>
      <c r="K1555" s="176"/>
      <c r="L1555" s="176"/>
      <c r="M1555" s="176"/>
      <c r="N1555" s="176"/>
      <c r="O1555" s="176"/>
      <c r="P1555" s="176"/>
      <c r="Q1555" s="176"/>
      <c r="R1555" s="176"/>
      <c r="S1555" s="118"/>
    </row>
    <row r="1556" spans="1:19" x14ac:dyDescent="0.3">
      <c r="A1556" s="172" t="s">
        <v>1473</v>
      </c>
      <c r="B1556" s="172" t="s">
        <v>1490</v>
      </c>
      <c r="C1556" s="172">
        <v>148002</v>
      </c>
      <c r="D1556" s="175"/>
      <c r="E1556" s="176"/>
      <c r="F1556" s="176"/>
      <c r="G1556" s="176"/>
      <c r="H1556" s="176"/>
      <c r="I1556" s="176"/>
      <c r="J1556" s="176"/>
      <c r="K1556" s="176"/>
      <c r="L1556" s="176"/>
      <c r="M1556" s="176"/>
      <c r="N1556" s="176"/>
      <c r="O1556" s="176"/>
      <c r="P1556" s="176"/>
      <c r="Q1556" s="176"/>
      <c r="R1556" s="176"/>
      <c r="S1556" s="118" t="s">
        <v>1883</v>
      </c>
    </row>
    <row r="1557" spans="1:19" x14ac:dyDescent="0.3">
      <c r="A1557" s="172" t="s">
        <v>1473</v>
      </c>
      <c r="B1557" s="172" t="s">
        <v>1491</v>
      </c>
      <c r="C1557" s="172">
        <v>148010</v>
      </c>
      <c r="D1557" s="175"/>
      <c r="E1557" s="176"/>
      <c r="F1557" s="176"/>
      <c r="G1557" s="176"/>
      <c r="H1557" s="176"/>
      <c r="I1557" s="176"/>
      <c r="J1557" s="176"/>
      <c r="K1557" s="176"/>
      <c r="L1557" s="176"/>
      <c r="M1557" s="176"/>
      <c r="N1557" s="176"/>
      <c r="O1557" s="176"/>
      <c r="P1557" s="176"/>
      <c r="Q1557" s="176"/>
      <c r="R1557" s="176"/>
      <c r="S1557" s="118" t="s">
        <v>1883</v>
      </c>
    </row>
    <row r="1558" spans="1:19" x14ac:dyDescent="0.3">
      <c r="A1558" s="172" t="s">
        <v>1473</v>
      </c>
      <c r="B1558" s="172" t="s">
        <v>1492</v>
      </c>
      <c r="C1558" s="172">
        <v>148015</v>
      </c>
      <c r="D1558" s="175"/>
      <c r="E1558" s="176"/>
      <c r="F1558" s="176"/>
      <c r="G1558" s="176"/>
      <c r="H1558" s="176"/>
      <c r="I1558" s="176"/>
      <c r="J1558" s="176"/>
      <c r="K1558" s="176"/>
      <c r="L1558" s="176"/>
      <c r="M1558" s="176"/>
      <c r="N1558" s="176"/>
      <c r="O1558" s="176"/>
      <c r="P1558" s="176"/>
      <c r="Q1558" s="176"/>
      <c r="R1558" s="176"/>
      <c r="S1558" s="118" t="s">
        <v>1883</v>
      </c>
    </row>
    <row r="1559" spans="1:19" x14ac:dyDescent="0.3">
      <c r="A1559" s="172" t="s">
        <v>1473</v>
      </c>
      <c r="B1559" s="172" t="s">
        <v>1493</v>
      </c>
      <c r="C1559" s="172">
        <v>148318</v>
      </c>
      <c r="D1559" s="175"/>
      <c r="E1559" s="176"/>
      <c r="F1559" s="176"/>
      <c r="G1559" s="176"/>
      <c r="H1559" s="176"/>
      <c r="I1559" s="176"/>
      <c r="J1559" s="176"/>
      <c r="K1559" s="176"/>
      <c r="L1559" s="176"/>
      <c r="M1559" s="176"/>
      <c r="N1559" s="176"/>
      <c r="O1559" s="176"/>
      <c r="P1559" s="176"/>
      <c r="Q1559" s="176"/>
      <c r="R1559" s="176"/>
      <c r="S1559" s="118" t="s">
        <v>1883</v>
      </c>
    </row>
    <row r="1560" spans="1:19" x14ac:dyDescent="0.3">
      <c r="A1560" s="172" t="s">
        <v>1473</v>
      </c>
      <c r="B1560" s="172" t="s">
        <v>1494</v>
      </c>
      <c r="C1560" s="172">
        <v>148313</v>
      </c>
      <c r="D1560" s="175"/>
      <c r="E1560" s="176"/>
      <c r="F1560" s="176"/>
      <c r="G1560" s="176"/>
      <c r="H1560" s="176"/>
      <c r="I1560" s="176"/>
      <c r="J1560" s="176"/>
      <c r="K1560" s="176"/>
      <c r="L1560" s="176"/>
      <c r="M1560" s="176"/>
      <c r="N1560" s="176"/>
      <c r="O1560" s="176"/>
      <c r="P1560" s="176"/>
      <c r="Q1560" s="176"/>
      <c r="R1560" s="176"/>
      <c r="S1560" s="118" t="s">
        <v>1883</v>
      </c>
    </row>
    <row r="1561" spans="1:19" x14ac:dyDescent="0.3">
      <c r="A1561" s="172" t="s">
        <v>1473</v>
      </c>
      <c r="B1561" s="172" t="s">
        <v>1495</v>
      </c>
      <c r="C1561" s="172">
        <v>101232</v>
      </c>
      <c r="D1561" s="175">
        <v>44174</v>
      </c>
      <c r="E1561" s="176">
        <v>3811.2835341365499</v>
      </c>
      <c r="F1561" s="176">
        <v>88.303600000000003</v>
      </c>
      <c r="G1561" s="176">
        <v>35.074300000000001</v>
      </c>
      <c r="H1561" s="176">
        <v>33.265500000000003</v>
      </c>
      <c r="I1561" s="176">
        <v>31.991099999999999</v>
      </c>
      <c r="J1561" s="176">
        <v>28.581</v>
      </c>
      <c r="K1561" s="176">
        <v>24.181999999999999</v>
      </c>
      <c r="L1561" s="176">
        <v>2.7671999999999999</v>
      </c>
      <c r="M1561" s="176">
        <v>-0.83979999999999999</v>
      </c>
      <c r="N1561" s="176">
        <v>-6.8247</v>
      </c>
      <c r="O1561" s="176">
        <v>1.8293999999999999</v>
      </c>
      <c r="P1561" s="176">
        <v>4.5324999999999998</v>
      </c>
      <c r="Q1561" s="176">
        <v>7.3484999999999996</v>
      </c>
      <c r="R1561" s="176">
        <v>-0.73960000000000004</v>
      </c>
      <c r="S1561" s="118" t="s">
        <v>1883</v>
      </c>
    </row>
    <row r="1562" spans="1:19" x14ac:dyDescent="0.3">
      <c r="A1562" s="172" t="s">
        <v>1473</v>
      </c>
      <c r="B1562" s="172" t="s">
        <v>1496</v>
      </c>
      <c r="C1562" s="172">
        <v>118565</v>
      </c>
      <c r="D1562" s="175">
        <v>44174</v>
      </c>
      <c r="E1562" s="176">
        <v>4035.5417000000002</v>
      </c>
      <c r="F1562" s="176">
        <v>89.055899999999994</v>
      </c>
      <c r="G1562" s="176">
        <v>35.827800000000003</v>
      </c>
      <c r="H1562" s="176">
        <v>34.020299999999999</v>
      </c>
      <c r="I1562" s="176">
        <v>32.750399999999999</v>
      </c>
      <c r="J1562" s="176">
        <v>29.348800000000001</v>
      </c>
      <c r="K1562" s="176">
        <v>24.977900000000002</v>
      </c>
      <c r="L1562" s="176">
        <v>3.5289999999999999</v>
      </c>
      <c r="M1562" s="176">
        <v>-0.1012</v>
      </c>
      <c r="N1562" s="176">
        <v>-6.1387</v>
      </c>
      <c r="O1562" s="176">
        <v>2.5954999999999999</v>
      </c>
      <c r="P1562" s="176">
        <v>5.2957000000000001</v>
      </c>
      <c r="Q1562" s="176">
        <v>7.3144</v>
      </c>
      <c r="R1562" s="176">
        <v>1.24E-2</v>
      </c>
      <c r="S1562" s="118" t="s">
        <v>1883</v>
      </c>
    </row>
    <row r="1563" spans="1:19" x14ac:dyDescent="0.3">
      <c r="A1563" s="172" t="s">
        <v>1473</v>
      </c>
      <c r="B1563" s="172" t="s">
        <v>1497</v>
      </c>
      <c r="C1563" s="172">
        <v>113047</v>
      </c>
      <c r="D1563" s="175">
        <v>44174</v>
      </c>
      <c r="E1563" s="176">
        <v>24.458300000000001</v>
      </c>
      <c r="F1563" s="176">
        <v>4.6268000000000002</v>
      </c>
      <c r="G1563" s="176">
        <v>2.8067000000000002</v>
      </c>
      <c r="H1563" s="176">
        <v>8.9908000000000001</v>
      </c>
      <c r="I1563" s="176">
        <v>5.1479999999999997</v>
      </c>
      <c r="J1563" s="176">
        <v>8.4098000000000006</v>
      </c>
      <c r="K1563" s="176">
        <v>9.8338000000000001</v>
      </c>
      <c r="L1563" s="176">
        <v>11.3393</v>
      </c>
      <c r="M1563" s="176">
        <v>10.849399999999999</v>
      </c>
      <c r="N1563" s="176">
        <v>11.088200000000001</v>
      </c>
      <c r="O1563" s="176">
        <v>9.0486000000000004</v>
      </c>
      <c r="P1563" s="176">
        <v>8.6843000000000004</v>
      </c>
      <c r="Q1563" s="176">
        <v>8.9215999999999998</v>
      </c>
      <c r="R1563" s="176">
        <v>10.435</v>
      </c>
      <c r="S1563" s="118" t="s">
        <v>1883</v>
      </c>
    </row>
    <row r="1564" spans="1:19" x14ac:dyDescent="0.3">
      <c r="A1564" s="172" t="s">
        <v>1473</v>
      </c>
      <c r="B1564" s="172" t="s">
        <v>1498</v>
      </c>
      <c r="C1564" s="172">
        <v>119016</v>
      </c>
      <c r="D1564" s="175">
        <v>44174</v>
      </c>
      <c r="E1564" s="176">
        <v>24.7973</v>
      </c>
      <c r="F1564" s="176">
        <v>5.0053000000000001</v>
      </c>
      <c r="G1564" s="176">
        <v>3.3281000000000001</v>
      </c>
      <c r="H1564" s="176">
        <v>9.5218000000000007</v>
      </c>
      <c r="I1564" s="176">
        <v>5.6792999999999996</v>
      </c>
      <c r="J1564" s="176">
        <v>8.9309999999999992</v>
      </c>
      <c r="K1564" s="176">
        <v>10.3606</v>
      </c>
      <c r="L1564" s="176">
        <v>11.8659</v>
      </c>
      <c r="M1564" s="176">
        <v>11.2752</v>
      </c>
      <c r="N1564" s="176">
        <v>11.472200000000001</v>
      </c>
      <c r="O1564" s="176">
        <v>9.2843999999999998</v>
      </c>
      <c r="P1564" s="176">
        <v>8.8925000000000001</v>
      </c>
      <c r="Q1564" s="176">
        <v>9.0649999999999995</v>
      </c>
      <c r="R1564" s="176">
        <v>10.71</v>
      </c>
      <c r="S1564" s="118" t="s">
        <v>1883</v>
      </c>
    </row>
    <row r="1565" spans="1:19" x14ac:dyDescent="0.3">
      <c r="A1565" s="172" t="s">
        <v>1473</v>
      </c>
      <c r="B1565" s="172" t="s">
        <v>1499</v>
      </c>
      <c r="C1565" s="172">
        <v>101599</v>
      </c>
      <c r="D1565" s="175">
        <v>44174</v>
      </c>
      <c r="E1565" s="176">
        <v>30.967300000000002</v>
      </c>
      <c r="F1565" s="176">
        <v>-3.6535000000000002</v>
      </c>
      <c r="G1565" s="176">
        <v>0.58940000000000003</v>
      </c>
      <c r="H1565" s="176">
        <v>4.3815999999999997</v>
      </c>
      <c r="I1565" s="176">
        <v>1.6006</v>
      </c>
      <c r="J1565" s="176">
        <v>7.7576000000000001</v>
      </c>
      <c r="K1565" s="176">
        <v>7.9775</v>
      </c>
      <c r="L1565" s="176">
        <v>24.342199999999998</v>
      </c>
      <c r="M1565" s="176">
        <v>4.8804999999999996</v>
      </c>
      <c r="N1565" s="176">
        <v>5.5842999999999998</v>
      </c>
      <c r="O1565" s="176">
        <v>3.3626999999999998</v>
      </c>
      <c r="P1565" s="176">
        <v>4.9481999999999999</v>
      </c>
      <c r="Q1565" s="176">
        <v>6.4770000000000003</v>
      </c>
      <c r="R1565" s="176">
        <v>2.5112999999999999</v>
      </c>
      <c r="S1565" s="118" t="s">
        <v>1883</v>
      </c>
    </row>
    <row r="1566" spans="1:19" x14ac:dyDescent="0.3">
      <c r="A1566" s="172" t="s">
        <v>1473</v>
      </c>
      <c r="B1566" s="172" t="s">
        <v>1500</v>
      </c>
      <c r="C1566" s="172">
        <v>120062</v>
      </c>
      <c r="D1566" s="175">
        <v>44174</v>
      </c>
      <c r="E1566" s="176">
        <v>33.289299999999997</v>
      </c>
      <c r="F1566" s="176">
        <v>-2.6313</v>
      </c>
      <c r="G1566" s="176">
        <v>1.6012</v>
      </c>
      <c r="H1566" s="176">
        <v>5.3780999999999999</v>
      </c>
      <c r="I1566" s="176">
        <v>2.6027</v>
      </c>
      <c r="J1566" s="176">
        <v>8.7647999999999993</v>
      </c>
      <c r="K1566" s="176">
        <v>8.9992000000000001</v>
      </c>
      <c r="L1566" s="176">
        <v>25.481999999999999</v>
      </c>
      <c r="M1566" s="176">
        <v>5.9208999999999996</v>
      </c>
      <c r="N1566" s="176">
        <v>6.6318000000000001</v>
      </c>
      <c r="O1566" s="176">
        <v>4.3613999999999997</v>
      </c>
      <c r="P1566" s="176">
        <v>5.9501999999999997</v>
      </c>
      <c r="Q1566" s="176">
        <v>7.14</v>
      </c>
      <c r="R1566" s="176">
        <v>3.5082</v>
      </c>
      <c r="S1566" s="118" t="s">
        <v>1883</v>
      </c>
    </row>
    <row r="1567" spans="1:19" x14ac:dyDescent="0.3">
      <c r="A1567" s="172" t="s">
        <v>1473</v>
      </c>
      <c r="B1567" s="172" t="s">
        <v>1501</v>
      </c>
      <c r="C1567" s="172">
        <v>101758</v>
      </c>
      <c r="D1567" s="175">
        <v>44174</v>
      </c>
      <c r="E1567" s="176">
        <v>45.569299999999998</v>
      </c>
      <c r="F1567" s="176">
        <v>6.8897000000000004</v>
      </c>
      <c r="G1567" s="176">
        <v>2.7724000000000002</v>
      </c>
      <c r="H1567" s="176">
        <v>7.5860000000000003</v>
      </c>
      <c r="I1567" s="176">
        <v>4.8663999999999996</v>
      </c>
      <c r="J1567" s="176">
        <v>8.5526999999999997</v>
      </c>
      <c r="K1567" s="176">
        <v>9.7507000000000001</v>
      </c>
      <c r="L1567" s="176">
        <v>10.8713</v>
      </c>
      <c r="M1567" s="176">
        <v>10.512600000000001</v>
      </c>
      <c r="N1567" s="176">
        <v>10.8512</v>
      </c>
      <c r="O1567" s="176">
        <v>8.4769000000000005</v>
      </c>
      <c r="P1567" s="176">
        <v>8.6206999999999994</v>
      </c>
      <c r="Q1567" s="176">
        <v>8.2477</v>
      </c>
      <c r="R1567" s="176">
        <v>10.277900000000001</v>
      </c>
      <c r="S1567" s="118" t="s">
        <v>1883</v>
      </c>
    </row>
    <row r="1568" spans="1:19" x14ac:dyDescent="0.3">
      <c r="A1568" s="172" t="s">
        <v>1473</v>
      </c>
      <c r="B1568" s="172" t="s">
        <v>1502</v>
      </c>
      <c r="C1568" s="172">
        <v>120754</v>
      </c>
      <c r="D1568" s="175">
        <v>44174</v>
      </c>
      <c r="E1568" s="176">
        <v>48.194899999999997</v>
      </c>
      <c r="F1568" s="176">
        <v>7.5750000000000002</v>
      </c>
      <c r="G1568" s="176">
        <v>3.5308999999999999</v>
      </c>
      <c r="H1568" s="176">
        <v>8.3331999999999997</v>
      </c>
      <c r="I1568" s="176">
        <v>5.6218000000000004</v>
      </c>
      <c r="J1568" s="176">
        <v>9.3154000000000003</v>
      </c>
      <c r="K1568" s="176">
        <v>10.5284</v>
      </c>
      <c r="L1568" s="176">
        <v>11.671799999999999</v>
      </c>
      <c r="M1568" s="176">
        <v>11.329700000000001</v>
      </c>
      <c r="N1568" s="176">
        <v>11.689500000000001</v>
      </c>
      <c r="O1568" s="176">
        <v>9.3415999999999997</v>
      </c>
      <c r="P1568" s="176">
        <v>9.4776000000000007</v>
      </c>
      <c r="Q1568" s="176">
        <v>9.5012000000000008</v>
      </c>
      <c r="R1568" s="176">
        <v>11.103300000000001</v>
      </c>
      <c r="S1568" s="118" t="s">
        <v>1883</v>
      </c>
    </row>
    <row r="1569" spans="1:19" x14ac:dyDescent="0.3">
      <c r="A1569" s="172" t="s">
        <v>1473</v>
      </c>
      <c r="B1569" s="172" t="s">
        <v>1503</v>
      </c>
      <c r="C1569" s="172">
        <v>115005</v>
      </c>
      <c r="D1569" s="175">
        <v>44174</v>
      </c>
      <c r="E1569" s="176">
        <v>19.8581</v>
      </c>
      <c r="F1569" s="176">
        <v>-17.269400000000001</v>
      </c>
      <c r="G1569" s="176">
        <v>-1.8008</v>
      </c>
      <c r="H1569" s="176">
        <v>9.5754000000000001</v>
      </c>
      <c r="I1569" s="176">
        <v>3.7997999999999998</v>
      </c>
      <c r="J1569" s="176">
        <v>9.4156999999999993</v>
      </c>
      <c r="K1569" s="176">
        <v>7.6656000000000004</v>
      </c>
      <c r="L1569" s="176">
        <v>10.698</v>
      </c>
      <c r="M1569" s="176">
        <v>9.8970000000000002</v>
      </c>
      <c r="N1569" s="176">
        <v>10.1219</v>
      </c>
      <c r="O1569" s="176">
        <v>5.2462</v>
      </c>
      <c r="P1569" s="176">
        <v>5.9762000000000004</v>
      </c>
      <c r="Q1569" s="176">
        <v>7.3103999999999996</v>
      </c>
      <c r="R1569" s="176">
        <v>4.9734999999999996</v>
      </c>
      <c r="S1569" s="118" t="s">
        <v>1883</v>
      </c>
    </row>
    <row r="1570" spans="1:19" x14ac:dyDescent="0.3">
      <c r="A1570" s="172" t="s">
        <v>1473</v>
      </c>
      <c r="B1570" s="172" t="s">
        <v>1504</v>
      </c>
      <c r="C1570" s="172">
        <v>118349</v>
      </c>
      <c r="D1570" s="175">
        <v>44174</v>
      </c>
      <c r="E1570" s="176">
        <v>21.230399999999999</v>
      </c>
      <c r="F1570" s="176">
        <v>-17.012499999999999</v>
      </c>
      <c r="G1570" s="176">
        <v>-1.5125999999999999</v>
      </c>
      <c r="H1570" s="176">
        <v>9.8919999999999995</v>
      </c>
      <c r="I1570" s="176">
        <v>4.0956999999999999</v>
      </c>
      <c r="J1570" s="176">
        <v>9.7161000000000008</v>
      </c>
      <c r="K1570" s="176">
        <v>8.0675000000000008</v>
      </c>
      <c r="L1570" s="176">
        <v>11.180400000000001</v>
      </c>
      <c r="M1570" s="176">
        <v>10.505800000000001</v>
      </c>
      <c r="N1570" s="176">
        <v>10.804600000000001</v>
      </c>
      <c r="O1570" s="176">
        <v>6.1448</v>
      </c>
      <c r="P1570" s="176">
        <v>6.9627999999999997</v>
      </c>
      <c r="Q1570" s="176">
        <v>7.7348999999999997</v>
      </c>
      <c r="R1570" s="176">
        <v>5.681</v>
      </c>
      <c r="S1570" s="118" t="s">
        <v>1883</v>
      </c>
    </row>
    <row r="1571" spans="1:19" x14ac:dyDescent="0.3">
      <c r="A1571" s="172" t="s">
        <v>1473</v>
      </c>
      <c r="B1571" s="172" t="s">
        <v>1505</v>
      </c>
      <c r="C1571" s="172">
        <v>118407</v>
      </c>
      <c r="D1571" s="175">
        <v>44174</v>
      </c>
      <c r="E1571" s="176">
        <v>46.6203</v>
      </c>
      <c r="F1571" s="176">
        <v>-2.1920000000000002</v>
      </c>
      <c r="G1571" s="176">
        <v>2.7883</v>
      </c>
      <c r="H1571" s="176">
        <v>5.8897000000000004</v>
      </c>
      <c r="I1571" s="176">
        <v>3.6960999999999999</v>
      </c>
      <c r="J1571" s="176">
        <v>7.5759999999999996</v>
      </c>
      <c r="K1571" s="176">
        <v>8.5066000000000006</v>
      </c>
      <c r="L1571" s="176">
        <v>9.6951999999999998</v>
      </c>
      <c r="M1571" s="176">
        <v>10.528700000000001</v>
      </c>
      <c r="N1571" s="176">
        <v>10.3667</v>
      </c>
      <c r="O1571" s="176">
        <v>9.0295000000000005</v>
      </c>
      <c r="P1571" s="176">
        <v>8.6919000000000004</v>
      </c>
      <c r="Q1571" s="176">
        <v>8.9663000000000004</v>
      </c>
      <c r="R1571" s="176">
        <v>10.457599999999999</v>
      </c>
      <c r="S1571" s="118"/>
    </row>
    <row r="1572" spans="1:19" x14ac:dyDescent="0.3">
      <c r="A1572" s="172" t="s">
        <v>1473</v>
      </c>
      <c r="B1572" s="172" t="s">
        <v>1506</v>
      </c>
      <c r="C1572" s="172">
        <v>108768</v>
      </c>
      <c r="D1572" s="175">
        <v>44174</v>
      </c>
      <c r="E1572" s="176">
        <v>44.503300000000003</v>
      </c>
      <c r="F1572" s="176">
        <v>-2.7883</v>
      </c>
      <c r="G1572" s="176">
        <v>2.2644000000000002</v>
      </c>
      <c r="H1572" s="176">
        <v>5.3716999999999997</v>
      </c>
      <c r="I1572" s="176">
        <v>3.1732</v>
      </c>
      <c r="J1572" s="176">
        <v>7.0530999999999997</v>
      </c>
      <c r="K1572" s="176">
        <v>7.9749999999999996</v>
      </c>
      <c r="L1572" s="176">
        <v>9.1507000000000005</v>
      </c>
      <c r="M1572" s="176">
        <v>9.9701000000000004</v>
      </c>
      <c r="N1572" s="176">
        <v>9.7981999999999996</v>
      </c>
      <c r="O1572" s="176">
        <v>8.4849999999999994</v>
      </c>
      <c r="P1572" s="176">
        <v>8.1350999999999996</v>
      </c>
      <c r="Q1572" s="176">
        <v>7.7506000000000004</v>
      </c>
      <c r="R1572" s="176">
        <v>9.9053000000000004</v>
      </c>
      <c r="S1572" s="118"/>
    </row>
    <row r="1573" spans="1:19" x14ac:dyDescent="0.3">
      <c r="A1573" s="172" t="s">
        <v>1473</v>
      </c>
      <c r="B1573" s="172" t="s">
        <v>1507</v>
      </c>
      <c r="C1573" s="172">
        <v>123708</v>
      </c>
      <c r="D1573" s="175">
        <v>44174</v>
      </c>
      <c r="E1573" s="176">
        <v>1692.4067</v>
      </c>
      <c r="F1573" s="176">
        <v>4.53E-2</v>
      </c>
      <c r="G1573" s="176">
        <v>5.1996000000000002</v>
      </c>
      <c r="H1573" s="176">
        <v>6.5223000000000004</v>
      </c>
      <c r="I1573" s="176">
        <v>1.9452</v>
      </c>
      <c r="J1573" s="176">
        <v>7.6064999999999996</v>
      </c>
      <c r="K1573" s="176">
        <v>9.0033999999999992</v>
      </c>
      <c r="L1573" s="176">
        <v>6.6477000000000004</v>
      </c>
      <c r="M1573" s="176">
        <v>6.3051000000000004</v>
      </c>
      <c r="N1573" s="176">
        <v>6.8155000000000001</v>
      </c>
      <c r="O1573" s="176">
        <v>6.2161</v>
      </c>
      <c r="P1573" s="176">
        <v>6.7416999999999998</v>
      </c>
      <c r="Q1573" s="176">
        <v>7.5336999999999996</v>
      </c>
      <c r="R1573" s="176">
        <v>6.0612000000000004</v>
      </c>
      <c r="S1573" s="118" t="s">
        <v>1883</v>
      </c>
    </row>
    <row r="1574" spans="1:19" x14ac:dyDescent="0.3">
      <c r="A1574" s="172" t="s">
        <v>1473</v>
      </c>
      <c r="B1574" s="172" t="s">
        <v>1508</v>
      </c>
      <c r="C1574" s="172">
        <v>123704</v>
      </c>
      <c r="D1574" s="175">
        <v>44174</v>
      </c>
      <c r="E1574" s="176">
        <v>1841.7601999999999</v>
      </c>
      <c r="F1574" s="176">
        <v>1.3456999999999999</v>
      </c>
      <c r="G1574" s="176">
        <v>6.5004999999999997</v>
      </c>
      <c r="H1574" s="176">
        <v>7.8244999999999996</v>
      </c>
      <c r="I1574" s="176">
        <v>3.2511999999999999</v>
      </c>
      <c r="J1574" s="176">
        <v>8.9143000000000008</v>
      </c>
      <c r="K1574" s="176">
        <v>10.334099999999999</v>
      </c>
      <c r="L1574" s="176">
        <v>7.9958999999999998</v>
      </c>
      <c r="M1574" s="176">
        <v>7.6726999999999999</v>
      </c>
      <c r="N1574" s="176">
        <v>8.1540999999999997</v>
      </c>
      <c r="O1574" s="176">
        <v>7.4264000000000001</v>
      </c>
      <c r="P1574" s="176">
        <v>7.9146000000000001</v>
      </c>
      <c r="Q1574" s="176">
        <v>8.7695000000000007</v>
      </c>
      <c r="R1574" s="176">
        <v>7.2923</v>
      </c>
      <c r="S1574" s="118" t="s">
        <v>1883</v>
      </c>
    </row>
    <row r="1575" spans="1:19" x14ac:dyDescent="0.3">
      <c r="A1575" s="172" t="s">
        <v>1473</v>
      </c>
      <c r="B1575" s="172" t="s">
        <v>1509</v>
      </c>
      <c r="C1575" s="172">
        <v>105185</v>
      </c>
      <c r="D1575" s="175">
        <v>44174</v>
      </c>
      <c r="E1575" s="176">
        <v>2823.7195999999999</v>
      </c>
      <c r="F1575" s="176">
        <v>2.6177000000000001</v>
      </c>
      <c r="G1575" s="176">
        <v>5.8400000000000001E-2</v>
      </c>
      <c r="H1575" s="176">
        <v>5.4789000000000003</v>
      </c>
      <c r="I1575" s="176">
        <v>3.0501999999999998</v>
      </c>
      <c r="J1575" s="176">
        <v>6.9920999999999998</v>
      </c>
      <c r="K1575" s="176">
        <v>8.1415000000000006</v>
      </c>
      <c r="L1575" s="176">
        <v>8.8297000000000008</v>
      </c>
      <c r="M1575" s="176">
        <v>9.1377000000000006</v>
      </c>
      <c r="N1575" s="176">
        <v>9.6491000000000007</v>
      </c>
      <c r="O1575" s="176">
        <v>7.8811</v>
      </c>
      <c r="P1575" s="176">
        <v>7.7008999999999999</v>
      </c>
      <c r="Q1575" s="176">
        <v>7.8575999999999997</v>
      </c>
      <c r="R1575" s="176">
        <v>9.5185999999999993</v>
      </c>
      <c r="S1575" s="118" t="s">
        <v>1883</v>
      </c>
    </row>
    <row r="1576" spans="1:19" x14ac:dyDescent="0.3">
      <c r="A1576" s="172" t="s">
        <v>1473</v>
      </c>
      <c r="B1576" s="172" t="s">
        <v>1510</v>
      </c>
      <c r="C1576" s="172">
        <v>120560</v>
      </c>
      <c r="D1576" s="175">
        <v>44174</v>
      </c>
      <c r="E1576" s="176">
        <v>3019.8622999999998</v>
      </c>
      <c r="F1576" s="176">
        <v>3.4691999999999998</v>
      </c>
      <c r="G1576" s="176">
        <v>0.90849999999999997</v>
      </c>
      <c r="H1576" s="176">
        <v>6.3299000000000003</v>
      </c>
      <c r="I1576" s="176">
        <v>3.9009</v>
      </c>
      <c r="J1576" s="176">
        <v>7.8468</v>
      </c>
      <c r="K1576" s="176">
        <v>9.0094999999999992</v>
      </c>
      <c r="L1576" s="176">
        <v>9.7184000000000008</v>
      </c>
      <c r="M1576" s="176">
        <v>10.0482</v>
      </c>
      <c r="N1576" s="176">
        <v>10.5832</v>
      </c>
      <c r="O1576" s="176">
        <v>8.8000000000000007</v>
      </c>
      <c r="P1576" s="176">
        <v>8.5150000000000006</v>
      </c>
      <c r="Q1576" s="176">
        <v>8.6524000000000001</v>
      </c>
      <c r="R1576" s="176">
        <v>10.4511</v>
      </c>
      <c r="S1576" s="118" t="s">
        <v>1883</v>
      </c>
    </row>
    <row r="1577" spans="1:19" x14ac:dyDescent="0.3">
      <c r="A1577" s="172" t="s">
        <v>1473</v>
      </c>
      <c r="B1577" s="172" t="s">
        <v>1511</v>
      </c>
      <c r="C1577" s="172">
        <v>101521</v>
      </c>
      <c r="D1577" s="175"/>
      <c r="E1577" s="176"/>
      <c r="F1577" s="176"/>
      <c r="G1577" s="176"/>
      <c r="H1577" s="176"/>
      <c r="I1577" s="176"/>
      <c r="J1577" s="176"/>
      <c r="K1577" s="176"/>
      <c r="L1577" s="176"/>
      <c r="M1577" s="176"/>
      <c r="N1577" s="176"/>
      <c r="O1577" s="176"/>
      <c r="P1577" s="176"/>
      <c r="Q1577" s="176"/>
      <c r="R1577" s="176"/>
      <c r="S1577" s="118" t="s">
        <v>1883</v>
      </c>
    </row>
    <row r="1578" spans="1:19" x14ac:dyDescent="0.3">
      <c r="A1578" s="172" t="s">
        <v>1473</v>
      </c>
      <c r="B1578" s="172" t="s">
        <v>1512</v>
      </c>
      <c r="C1578" s="172">
        <v>120471</v>
      </c>
      <c r="D1578" s="175"/>
      <c r="E1578" s="176"/>
      <c r="F1578" s="176"/>
      <c r="G1578" s="176"/>
      <c r="H1578" s="176"/>
      <c r="I1578" s="176"/>
      <c r="J1578" s="176"/>
      <c r="K1578" s="176"/>
      <c r="L1578" s="176"/>
      <c r="M1578" s="176"/>
      <c r="N1578" s="176"/>
      <c r="O1578" s="176"/>
      <c r="P1578" s="176"/>
      <c r="Q1578" s="176"/>
      <c r="R1578" s="176"/>
      <c r="S1578" s="118" t="s">
        <v>1883</v>
      </c>
    </row>
    <row r="1579" spans="1:19" x14ac:dyDescent="0.3">
      <c r="A1579" s="172" t="s">
        <v>1473</v>
      </c>
      <c r="B1579" s="172" t="s">
        <v>1513</v>
      </c>
      <c r="C1579" s="172">
        <v>101373</v>
      </c>
      <c r="D1579" s="175">
        <v>44174</v>
      </c>
      <c r="E1579" s="176">
        <v>40.802300000000002</v>
      </c>
      <c r="F1579" s="176">
        <v>0.26840000000000003</v>
      </c>
      <c r="G1579" s="176">
        <v>-1.3952</v>
      </c>
      <c r="H1579" s="176">
        <v>5.5650000000000004</v>
      </c>
      <c r="I1579" s="176">
        <v>1.5152000000000001</v>
      </c>
      <c r="J1579" s="176">
        <v>6.9212999999999996</v>
      </c>
      <c r="K1579" s="176">
        <v>9.0704999999999991</v>
      </c>
      <c r="L1579" s="176">
        <v>9.8333999999999993</v>
      </c>
      <c r="M1579" s="176">
        <v>9.7309999999999999</v>
      </c>
      <c r="N1579" s="176">
        <v>10.111599999999999</v>
      </c>
      <c r="O1579" s="176">
        <v>8.4276999999999997</v>
      </c>
      <c r="P1579" s="176">
        <v>8.1821999999999999</v>
      </c>
      <c r="Q1579" s="176">
        <v>7.8446999999999996</v>
      </c>
      <c r="R1579" s="176">
        <v>9.9255999999999993</v>
      </c>
      <c r="S1579" s="118"/>
    </row>
    <row r="1580" spans="1:19" x14ac:dyDescent="0.3">
      <c r="A1580" s="172" t="s">
        <v>1473</v>
      </c>
      <c r="B1580" s="172" t="s">
        <v>1514</v>
      </c>
      <c r="C1580" s="172">
        <v>119739</v>
      </c>
      <c r="D1580" s="175">
        <v>44174</v>
      </c>
      <c r="E1580" s="176">
        <v>43.313800000000001</v>
      </c>
      <c r="F1580" s="176">
        <v>1.0113000000000001</v>
      </c>
      <c r="G1580" s="176">
        <v>-0.58979999999999999</v>
      </c>
      <c r="H1580" s="176">
        <v>6.3639999999999999</v>
      </c>
      <c r="I1580" s="176">
        <v>2.3195000000000001</v>
      </c>
      <c r="J1580" s="176">
        <v>7.7285000000000004</v>
      </c>
      <c r="K1580" s="176">
        <v>9.8889999999999993</v>
      </c>
      <c r="L1580" s="176">
        <v>10.680400000000001</v>
      </c>
      <c r="M1580" s="176">
        <v>10.6031</v>
      </c>
      <c r="N1580" s="176">
        <v>11.009499999999999</v>
      </c>
      <c r="O1580" s="176">
        <v>9.3277999999999999</v>
      </c>
      <c r="P1580" s="176">
        <v>9.1202000000000005</v>
      </c>
      <c r="Q1580" s="176">
        <v>9.1263000000000005</v>
      </c>
      <c r="R1580" s="176">
        <v>10.8256</v>
      </c>
      <c r="S1580" s="118"/>
    </row>
    <row r="1581" spans="1:19" x14ac:dyDescent="0.3">
      <c r="A1581" s="172" t="s">
        <v>1473</v>
      </c>
      <c r="B1581" s="172" t="s">
        <v>1515</v>
      </c>
      <c r="C1581" s="172">
        <v>119856</v>
      </c>
      <c r="D1581" s="175">
        <v>44174</v>
      </c>
      <c r="E1581" s="176">
        <v>21.590699999999998</v>
      </c>
      <c r="F1581" s="176">
        <v>8.2855000000000008</v>
      </c>
      <c r="G1581" s="176">
        <v>0.37190000000000001</v>
      </c>
      <c r="H1581" s="176">
        <v>7.8608000000000002</v>
      </c>
      <c r="I1581" s="176">
        <v>2.7198000000000002</v>
      </c>
      <c r="J1581" s="176">
        <v>8.4090000000000007</v>
      </c>
      <c r="K1581" s="176">
        <v>9.4835999999999991</v>
      </c>
      <c r="L1581" s="176">
        <v>8.4878999999999998</v>
      </c>
      <c r="M1581" s="176">
        <v>10.208399999999999</v>
      </c>
      <c r="N1581" s="176">
        <v>10.341699999999999</v>
      </c>
      <c r="O1581" s="176">
        <v>8.9056999999999995</v>
      </c>
      <c r="P1581" s="176">
        <v>8.5564</v>
      </c>
      <c r="Q1581" s="176">
        <v>8.8491999999999997</v>
      </c>
      <c r="R1581" s="176">
        <v>10.2258</v>
      </c>
      <c r="S1581" s="118"/>
    </row>
    <row r="1582" spans="1:19" x14ac:dyDescent="0.3">
      <c r="A1582" s="172" t="s">
        <v>1473</v>
      </c>
      <c r="B1582" s="172" t="s">
        <v>1516</v>
      </c>
      <c r="C1582" s="172">
        <v>116299</v>
      </c>
      <c r="D1582" s="175">
        <v>44174</v>
      </c>
      <c r="E1582" s="176">
        <v>20.8142</v>
      </c>
      <c r="F1582" s="176">
        <v>7.8929999999999998</v>
      </c>
      <c r="G1582" s="176">
        <v>-0.1052</v>
      </c>
      <c r="H1582" s="176">
        <v>7.3505000000000003</v>
      </c>
      <c r="I1582" s="176">
        <v>2.2189999999999999</v>
      </c>
      <c r="J1582" s="176">
        <v>7.9071999999999996</v>
      </c>
      <c r="K1582" s="176">
        <v>8.9741</v>
      </c>
      <c r="L1582" s="176">
        <v>7.9672999999999998</v>
      </c>
      <c r="M1582" s="176">
        <v>9.6753999999999998</v>
      </c>
      <c r="N1582" s="176">
        <v>9.8002000000000002</v>
      </c>
      <c r="O1582" s="176">
        <v>8.3634000000000004</v>
      </c>
      <c r="P1582" s="176">
        <v>8.0155999999999992</v>
      </c>
      <c r="Q1582" s="176">
        <v>8.5264000000000006</v>
      </c>
      <c r="R1582" s="176">
        <v>9.6857000000000006</v>
      </c>
      <c r="S1582" s="118"/>
    </row>
    <row r="1583" spans="1:19" x14ac:dyDescent="0.3">
      <c r="A1583" s="172" t="s">
        <v>1473</v>
      </c>
      <c r="B1583" s="172" t="s">
        <v>1517</v>
      </c>
      <c r="C1583" s="172">
        <v>145954</v>
      </c>
      <c r="D1583" s="175">
        <v>44174</v>
      </c>
      <c r="E1583" s="176">
        <v>11.9483</v>
      </c>
      <c r="F1583" s="176">
        <v>6.7218999999999998</v>
      </c>
      <c r="G1583" s="176">
        <v>0.79430000000000001</v>
      </c>
      <c r="H1583" s="176">
        <v>8.0860000000000003</v>
      </c>
      <c r="I1583" s="176">
        <v>2.4024000000000001</v>
      </c>
      <c r="J1583" s="176">
        <v>8.2734000000000005</v>
      </c>
      <c r="K1583" s="176">
        <v>8.8696000000000002</v>
      </c>
      <c r="L1583" s="176">
        <v>8.5348000000000006</v>
      </c>
      <c r="M1583" s="176">
        <v>9.4747000000000003</v>
      </c>
      <c r="N1583" s="176">
        <v>9.5861000000000001</v>
      </c>
      <c r="O1583" s="176"/>
      <c r="P1583" s="176"/>
      <c r="Q1583" s="176">
        <v>10.0726</v>
      </c>
      <c r="R1583" s="176"/>
      <c r="S1583" s="118" t="s">
        <v>1883</v>
      </c>
    </row>
    <row r="1584" spans="1:19" x14ac:dyDescent="0.3">
      <c r="A1584" s="172" t="s">
        <v>1473</v>
      </c>
      <c r="B1584" s="172" t="s">
        <v>1518</v>
      </c>
      <c r="C1584" s="172">
        <v>145952</v>
      </c>
      <c r="D1584" s="175">
        <v>44174</v>
      </c>
      <c r="E1584" s="176">
        <v>11.7171</v>
      </c>
      <c r="F1584" s="176">
        <v>5.6081000000000003</v>
      </c>
      <c r="G1584" s="176">
        <v>-0.2492</v>
      </c>
      <c r="H1584" s="176">
        <v>7.0407000000000002</v>
      </c>
      <c r="I1584" s="176">
        <v>1.3357000000000001</v>
      </c>
      <c r="J1584" s="176">
        <v>7.2072000000000003</v>
      </c>
      <c r="K1584" s="176">
        <v>7.7961</v>
      </c>
      <c r="L1584" s="176">
        <v>7.4409000000000001</v>
      </c>
      <c r="M1584" s="176">
        <v>8.3474000000000004</v>
      </c>
      <c r="N1584" s="176">
        <v>8.4364000000000008</v>
      </c>
      <c r="O1584" s="176"/>
      <c r="P1584" s="176"/>
      <c r="Q1584" s="176">
        <v>8.9191000000000003</v>
      </c>
      <c r="R1584" s="176"/>
      <c r="S1584" s="118" t="s">
        <v>1883</v>
      </c>
    </row>
    <row r="1585" spans="1:19" x14ac:dyDescent="0.3">
      <c r="A1585" s="172" t="s">
        <v>1473</v>
      </c>
      <c r="B1585" s="172" t="s">
        <v>1519</v>
      </c>
      <c r="C1585" s="172">
        <v>142642</v>
      </c>
      <c r="D1585" s="175">
        <v>44174</v>
      </c>
      <c r="E1585" s="176">
        <v>12.365600000000001</v>
      </c>
      <c r="F1585" s="176">
        <v>2.6568000000000001</v>
      </c>
      <c r="G1585" s="176">
        <v>1.0628</v>
      </c>
      <c r="H1585" s="176">
        <v>5.4875999999999996</v>
      </c>
      <c r="I1585" s="176">
        <v>2.9973000000000001</v>
      </c>
      <c r="J1585" s="176">
        <v>6.9165999999999999</v>
      </c>
      <c r="K1585" s="176">
        <v>7.7096</v>
      </c>
      <c r="L1585" s="176">
        <v>7.5758999999999999</v>
      </c>
      <c r="M1585" s="176">
        <v>8.2241</v>
      </c>
      <c r="N1585" s="176">
        <v>8.6981000000000002</v>
      </c>
      <c r="O1585" s="176"/>
      <c r="P1585" s="176"/>
      <c r="Q1585" s="176">
        <v>8.0668000000000006</v>
      </c>
      <c r="R1585" s="176">
        <v>9.1072000000000006</v>
      </c>
      <c r="S1585" s="118" t="s">
        <v>1883</v>
      </c>
    </row>
    <row r="1586" spans="1:19" x14ac:dyDescent="0.3">
      <c r="A1586" s="172" t="s">
        <v>1473</v>
      </c>
      <c r="B1586" s="172" t="s">
        <v>1520</v>
      </c>
      <c r="C1586" s="172">
        <v>142641</v>
      </c>
      <c r="D1586" s="175">
        <v>44174</v>
      </c>
      <c r="E1586" s="176">
        <v>12.629</v>
      </c>
      <c r="F1586" s="176">
        <v>3.7576000000000001</v>
      </c>
      <c r="G1586" s="176">
        <v>1.9658</v>
      </c>
      <c r="H1586" s="176">
        <v>6.3661000000000003</v>
      </c>
      <c r="I1586" s="176">
        <v>3.8662000000000001</v>
      </c>
      <c r="J1586" s="176">
        <v>7.7758000000000003</v>
      </c>
      <c r="K1586" s="176">
        <v>8.5637000000000008</v>
      </c>
      <c r="L1586" s="176">
        <v>8.4260999999999999</v>
      </c>
      <c r="M1586" s="176">
        <v>9.1418999999999997</v>
      </c>
      <c r="N1586" s="176">
        <v>9.6022999999999996</v>
      </c>
      <c r="O1586" s="176"/>
      <c r="P1586" s="176"/>
      <c r="Q1586" s="176">
        <v>8.9022000000000006</v>
      </c>
      <c r="R1586" s="176">
        <v>9.9507999999999992</v>
      </c>
      <c r="S1586" s="118" t="s">
        <v>1883</v>
      </c>
    </row>
    <row r="1587" spans="1:19" x14ac:dyDescent="0.3">
      <c r="A1587" s="172" t="s">
        <v>1473</v>
      </c>
      <c r="B1587" s="172" t="s">
        <v>1521</v>
      </c>
      <c r="C1587" s="172">
        <v>101665</v>
      </c>
      <c r="D1587" s="175">
        <v>44174</v>
      </c>
      <c r="E1587" s="176">
        <v>40.463700000000003</v>
      </c>
      <c r="F1587" s="176">
        <v>-3.2471000000000001</v>
      </c>
      <c r="G1587" s="176">
        <v>2.1655000000000002</v>
      </c>
      <c r="H1587" s="176">
        <v>7.8467000000000002</v>
      </c>
      <c r="I1587" s="176">
        <v>3.3289</v>
      </c>
      <c r="J1587" s="176">
        <v>8.2583000000000002</v>
      </c>
      <c r="K1587" s="176">
        <v>9.5997000000000003</v>
      </c>
      <c r="L1587" s="176">
        <v>9.9984999999999999</v>
      </c>
      <c r="M1587" s="176">
        <v>9.2652000000000001</v>
      </c>
      <c r="N1587" s="176">
        <v>9.5131999999999994</v>
      </c>
      <c r="O1587" s="176">
        <v>7.8799000000000001</v>
      </c>
      <c r="P1587" s="176">
        <v>7.9577999999999998</v>
      </c>
      <c r="Q1587" s="176">
        <v>8.0802999999999994</v>
      </c>
      <c r="R1587" s="176">
        <v>9.5640999999999998</v>
      </c>
      <c r="S1587" s="118" t="s">
        <v>1883</v>
      </c>
    </row>
    <row r="1588" spans="1:19" x14ac:dyDescent="0.3">
      <c r="A1588" s="172" t="s">
        <v>1473</v>
      </c>
      <c r="B1588" s="172" t="s">
        <v>1522</v>
      </c>
      <c r="C1588" s="172">
        <v>118796</v>
      </c>
      <c r="D1588" s="175">
        <v>44174</v>
      </c>
      <c r="E1588" s="176">
        <v>42.594900000000003</v>
      </c>
      <c r="F1588" s="176">
        <v>-2.3992</v>
      </c>
      <c r="G1588" s="176">
        <v>3.0175999999999998</v>
      </c>
      <c r="H1588" s="176">
        <v>8.7182999999999993</v>
      </c>
      <c r="I1588" s="176">
        <v>4.2055999999999996</v>
      </c>
      <c r="J1588" s="176">
        <v>9.1138999999999992</v>
      </c>
      <c r="K1588" s="176">
        <v>10.4504</v>
      </c>
      <c r="L1588" s="176">
        <v>10.8736</v>
      </c>
      <c r="M1588" s="176">
        <v>10.145899999999999</v>
      </c>
      <c r="N1588" s="176">
        <v>10.409700000000001</v>
      </c>
      <c r="O1588" s="176">
        <v>8.6747999999999994</v>
      </c>
      <c r="P1588" s="176">
        <v>8.6951000000000001</v>
      </c>
      <c r="Q1588" s="176">
        <v>9.0427999999999997</v>
      </c>
      <c r="R1588" s="176">
        <v>10.414899999999999</v>
      </c>
      <c r="S1588" s="118" t="s">
        <v>1883</v>
      </c>
    </row>
    <row r="1589" spans="1:19" x14ac:dyDescent="0.3">
      <c r="A1589" s="172" t="s">
        <v>1473</v>
      </c>
      <c r="B1589" s="172" t="s">
        <v>1523</v>
      </c>
      <c r="C1589" s="172">
        <v>138256</v>
      </c>
      <c r="D1589" s="175">
        <v>44174</v>
      </c>
      <c r="E1589" s="176">
        <v>35.295299999999997</v>
      </c>
      <c r="F1589" s="176">
        <v>4.3438999999999997</v>
      </c>
      <c r="G1589" s="176">
        <v>-1.861</v>
      </c>
      <c r="H1589" s="176">
        <v>3.4592000000000001</v>
      </c>
      <c r="I1589" s="176">
        <v>-0.14030000000000001</v>
      </c>
      <c r="J1589" s="176">
        <v>5.5682999999999998</v>
      </c>
      <c r="K1589" s="176">
        <v>7.0457999999999998</v>
      </c>
      <c r="L1589" s="176">
        <v>7.8211000000000004</v>
      </c>
      <c r="M1589" s="176">
        <v>8.4948999999999995</v>
      </c>
      <c r="N1589" s="176">
        <v>7.9081000000000001</v>
      </c>
      <c r="O1589" s="176">
        <v>4.0438000000000001</v>
      </c>
      <c r="P1589" s="176">
        <v>5.9012000000000002</v>
      </c>
      <c r="Q1589" s="176">
        <v>7.3083999999999998</v>
      </c>
      <c r="R1589" s="176">
        <v>3.71</v>
      </c>
      <c r="S1589" s="118" t="s">
        <v>1883</v>
      </c>
    </row>
    <row r="1590" spans="1:19" x14ac:dyDescent="0.3">
      <c r="A1590" s="172" t="s">
        <v>1473</v>
      </c>
      <c r="B1590" s="172" t="s">
        <v>1524</v>
      </c>
      <c r="C1590" s="172">
        <v>138270</v>
      </c>
      <c r="D1590" s="175">
        <v>44174</v>
      </c>
      <c r="E1590" s="176">
        <v>37.729199999999999</v>
      </c>
      <c r="F1590" s="176">
        <v>5.0312999999999999</v>
      </c>
      <c r="G1590" s="176">
        <v>-1.1607000000000001</v>
      </c>
      <c r="H1590" s="176">
        <v>4.1494</v>
      </c>
      <c r="I1590" s="176">
        <v>0.55979999999999996</v>
      </c>
      <c r="J1590" s="176">
        <v>6.2850999999999999</v>
      </c>
      <c r="K1590" s="176">
        <v>7.7611999999999997</v>
      </c>
      <c r="L1590" s="176">
        <v>8.6918000000000006</v>
      </c>
      <c r="M1590" s="176">
        <v>9.3567</v>
      </c>
      <c r="N1590" s="176">
        <v>8.7712000000000003</v>
      </c>
      <c r="O1590" s="176">
        <v>4.9229000000000003</v>
      </c>
      <c r="P1590" s="176">
        <v>6.7980999999999998</v>
      </c>
      <c r="Q1590" s="176">
        <v>7.9386000000000001</v>
      </c>
      <c r="R1590" s="176">
        <v>4.5255999999999998</v>
      </c>
      <c r="S1590" s="118" t="s">
        <v>1883</v>
      </c>
    </row>
    <row r="1591" spans="1:19" x14ac:dyDescent="0.3">
      <c r="A1591" s="172" t="s">
        <v>1473</v>
      </c>
      <c r="B1591" s="172" t="s">
        <v>1525</v>
      </c>
      <c r="C1591" s="172">
        <v>101465</v>
      </c>
      <c r="D1591" s="175">
        <v>44174</v>
      </c>
      <c r="E1591" s="176">
        <v>34.361199999999997</v>
      </c>
      <c r="F1591" s="176">
        <v>-2.2305999999999999</v>
      </c>
      <c r="G1591" s="176">
        <v>-4.7133000000000003</v>
      </c>
      <c r="H1591" s="176">
        <v>3.7660999999999998</v>
      </c>
      <c r="I1591" s="176">
        <v>0.59199999999999997</v>
      </c>
      <c r="J1591" s="176">
        <v>7.27</v>
      </c>
      <c r="K1591" s="176">
        <v>8.6562999999999999</v>
      </c>
      <c r="L1591" s="176">
        <v>22.299800000000001</v>
      </c>
      <c r="M1591" s="176">
        <v>9.827</v>
      </c>
      <c r="N1591" s="176">
        <v>10.4299</v>
      </c>
      <c r="O1591" s="176">
        <v>4.5747999999999998</v>
      </c>
      <c r="P1591" s="176">
        <v>5.9291999999999998</v>
      </c>
      <c r="Q1591" s="176">
        <v>7.2605000000000004</v>
      </c>
      <c r="R1591" s="176">
        <v>4.2567000000000004</v>
      </c>
      <c r="S1591" s="118" t="s">
        <v>1883</v>
      </c>
    </row>
    <row r="1592" spans="1:19" x14ac:dyDescent="0.3">
      <c r="A1592" s="172" t="s">
        <v>1473</v>
      </c>
      <c r="B1592" s="172" t="s">
        <v>1526</v>
      </c>
      <c r="C1592" s="172">
        <v>119462</v>
      </c>
      <c r="D1592" s="175">
        <v>44174</v>
      </c>
      <c r="E1592" s="176">
        <v>36.286799999999999</v>
      </c>
      <c r="F1592" s="176">
        <v>-1.8105</v>
      </c>
      <c r="G1592" s="176">
        <v>-4.3026</v>
      </c>
      <c r="H1592" s="176">
        <v>4.1848999999999998</v>
      </c>
      <c r="I1592" s="176">
        <v>0.99909999999999999</v>
      </c>
      <c r="J1592" s="176">
        <v>7.7031999999999998</v>
      </c>
      <c r="K1592" s="176">
        <v>9.1</v>
      </c>
      <c r="L1592" s="176">
        <v>22.767900000000001</v>
      </c>
      <c r="M1592" s="176">
        <v>10.3027</v>
      </c>
      <c r="N1592" s="176">
        <v>10.9009</v>
      </c>
      <c r="O1592" s="176">
        <v>5.2035</v>
      </c>
      <c r="P1592" s="176">
        <v>6.6550000000000002</v>
      </c>
      <c r="Q1592" s="176">
        <v>7.6447000000000003</v>
      </c>
      <c r="R1592" s="176">
        <v>4.7514000000000003</v>
      </c>
      <c r="S1592" s="118" t="s">
        <v>1883</v>
      </c>
    </row>
    <row r="1593" spans="1:19" x14ac:dyDescent="0.3">
      <c r="A1593" s="172" t="s">
        <v>1473</v>
      </c>
      <c r="B1593" s="172" t="s">
        <v>1527</v>
      </c>
      <c r="C1593" s="172">
        <v>119816</v>
      </c>
      <c r="D1593" s="175">
        <v>44174</v>
      </c>
      <c r="E1593" s="176">
        <v>25.997699999999998</v>
      </c>
      <c r="F1593" s="176">
        <v>5.3358999999999996</v>
      </c>
      <c r="G1593" s="176">
        <v>-0.58960000000000001</v>
      </c>
      <c r="H1593" s="176">
        <v>9.0411999999999999</v>
      </c>
      <c r="I1593" s="176">
        <v>3.9371</v>
      </c>
      <c r="J1593" s="176">
        <v>7.8612000000000002</v>
      </c>
      <c r="K1593" s="176">
        <v>10.092499999999999</v>
      </c>
      <c r="L1593" s="176">
        <v>9.2277000000000005</v>
      </c>
      <c r="M1593" s="176">
        <v>10.1265</v>
      </c>
      <c r="N1593" s="176">
        <v>10.4565</v>
      </c>
      <c r="O1593" s="176">
        <v>8.8305000000000007</v>
      </c>
      <c r="P1593" s="176">
        <v>8.7771000000000008</v>
      </c>
      <c r="Q1593" s="176">
        <v>8.8957999999999995</v>
      </c>
      <c r="R1593" s="176">
        <v>10.327999999999999</v>
      </c>
      <c r="S1593" s="118" t="s">
        <v>1883</v>
      </c>
    </row>
    <row r="1594" spans="1:19" x14ac:dyDescent="0.3">
      <c r="A1594" s="172" t="s">
        <v>1473</v>
      </c>
      <c r="B1594" s="172" t="s">
        <v>1528</v>
      </c>
      <c r="C1594" s="172">
        <v>106231</v>
      </c>
      <c r="D1594" s="175">
        <v>44174</v>
      </c>
      <c r="E1594" s="176">
        <v>25.030799999999999</v>
      </c>
      <c r="F1594" s="176">
        <v>4.9585999999999997</v>
      </c>
      <c r="G1594" s="176">
        <v>-1.0498000000000001</v>
      </c>
      <c r="H1594" s="176">
        <v>8.5548999999999999</v>
      </c>
      <c r="I1594" s="176">
        <v>3.4417</v>
      </c>
      <c r="J1594" s="176">
        <v>7.3547000000000002</v>
      </c>
      <c r="K1594" s="176">
        <v>9.5767000000000007</v>
      </c>
      <c r="L1594" s="176">
        <v>8.7052999999999994</v>
      </c>
      <c r="M1594" s="176">
        <v>9.5888000000000009</v>
      </c>
      <c r="N1594" s="176">
        <v>9.9040999999999997</v>
      </c>
      <c r="O1594" s="176">
        <v>8.2425999999999995</v>
      </c>
      <c r="P1594" s="176">
        <v>8.1813000000000002</v>
      </c>
      <c r="Q1594" s="176">
        <v>7.0960000000000001</v>
      </c>
      <c r="R1594" s="176">
        <v>9.7751999999999999</v>
      </c>
      <c r="S1594" s="118" t="s">
        <v>1883</v>
      </c>
    </row>
    <row r="1595" spans="1:19" x14ac:dyDescent="0.3">
      <c r="A1595" s="172" t="s">
        <v>1473</v>
      </c>
      <c r="B1595" s="172" t="s">
        <v>1529</v>
      </c>
      <c r="C1595" s="172">
        <v>101563</v>
      </c>
      <c r="D1595" s="175">
        <v>44174</v>
      </c>
      <c r="E1595" s="176">
        <v>32.192100000000003</v>
      </c>
      <c r="F1595" s="176">
        <v>17.469200000000001</v>
      </c>
      <c r="G1595" s="176">
        <v>2.3591000000000002</v>
      </c>
      <c r="H1595" s="176">
        <v>7.1691000000000003</v>
      </c>
      <c r="I1595" s="176">
        <v>2.2128000000000001</v>
      </c>
      <c r="J1595" s="176">
        <v>5.0170000000000003</v>
      </c>
      <c r="K1595" s="176">
        <v>6.2342000000000004</v>
      </c>
      <c r="L1595" s="176">
        <v>8.6325000000000003</v>
      </c>
      <c r="M1595" s="176">
        <v>8.7569999999999997</v>
      </c>
      <c r="N1595" s="176">
        <v>9.3701000000000008</v>
      </c>
      <c r="O1595" s="176">
        <v>3.1652999999999998</v>
      </c>
      <c r="P1595" s="176">
        <v>4.9028999999999998</v>
      </c>
      <c r="Q1595" s="176">
        <v>6.6059000000000001</v>
      </c>
      <c r="R1595" s="176">
        <v>1.9655</v>
      </c>
      <c r="S1595" s="118" t="s">
        <v>1883</v>
      </c>
    </row>
    <row r="1596" spans="1:19" x14ac:dyDescent="0.3">
      <c r="A1596" s="172" t="s">
        <v>1473</v>
      </c>
      <c r="B1596" s="172" t="s">
        <v>1530</v>
      </c>
      <c r="C1596" s="172">
        <v>119664</v>
      </c>
      <c r="D1596" s="175">
        <v>44174</v>
      </c>
      <c r="E1596" s="176">
        <v>34.3414</v>
      </c>
      <c r="F1596" s="176">
        <v>18.290299999999998</v>
      </c>
      <c r="G1596" s="176">
        <v>3.1049000000000002</v>
      </c>
      <c r="H1596" s="176">
        <v>7.8922999999999996</v>
      </c>
      <c r="I1596" s="176">
        <v>2.9489999999999998</v>
      </c>
      <c r="J1596" s="176">
        <v>5.7523</v>
      </c>
      <c r="K1596" s="176">
        <v>6.9752000000000001</v>
      </c>
      <c r="L1596" s="176">
        <v>9.3954000000000004</v>
      </c>
      <c r="M1596" s="176">
        <v>9.4968000000000004</v>
      </c>
      <c r="N1596" s="176">
        <v>10.121</v>
      </c>
      <c r="O1596" s="176">
        <v>3.9432</v>
      </c>
      <c r="P1596" s="176">
        <v>5.8078000000000003</v>
      </c>
      <c r="Q1596" s="176">
        <v>7.3129</v>
      </c>
      <c r="R1596" s="176">
        <v>2.6379000000000001</v>
      </c>
      <c r="S1596" s="118" t="s">
        <v>1883</v>
      </c>
    </row>
    <row r="1597" spans="1:19" x14ac:dyDescent="0.3">
      <c r="A1597" s="172" t="s">
        <v>1473</v>
      </c>
      <c r="B1597" s="172" t="s">
        <v>1531</v>
      </c>
      <c r="C1597" s="172">
        <v>101548</v>
      </c>
      <c r="D1597" s="175">
        <v>44174</v>
      </c>
      <c r="E1597" s="176">
        <v>37.885899999999999</v>
      </c>
      <c r="F1597" s="176">
        <v>3.3723000000000001</v>
      </c>
      <c r="G1597" s="176">
        <v>0.11559999999999999</v>
      </c>
      <c r="H1597" s="176">
        <v>5.6075999999999997</v>
      </c>
      <c r="I1597" s="176">
        <v>1.2667999999999999</v>
      </c>
      <c r="J1597" s="176">
        <v>5.86</v>
      </c>
      <c r="K1597" s="176">
        <v>8.2990999999999993</v>
      </c>
      <c r="L1597" s="176">
        <v>9.3939000000000004</v>
      </c>
      <c r="M1597" s="176">
        <v>9.5833999999999993</v>
      </c>
      <c r="N1597" s="176">
        <v>9.8458000000000006</v>
      </c>
      <c r="O1597" s="176">
        <v>5.9371</v>
      </c>
      <c r="P1597" s="176">
        <v>6.6139000000000001</v>
      </c>
      <c r="Q1597" s="176">
        <v>7.5285000000000002</v>
      </c>
      <c r="R1597" s="176">
        <v>9.5633999999999997</v>
      </c>
      <c r="S1597" s="118" t="s">
        <v>1883</v>
      </c>
    </row>
    <row r="1598" spans="1:19" x14ac:dyDescent="0.3">
      <c r="A1598" s="172" t="s">
        <v>1473</v>
      </c>
      <c r="B1598" s="172" t="s">
        <v>1532</v>
      </c>
      <c r="C1598" s="172">
        <v>119949</v>
      </c>
      <c r="D1598" s="175">
        <v>44174</v>
      </c>
      <c r="E1598" s="176">
        <v>40.319200000000002</v>
      </c>
      <c r="F1598" s="176">
        <v>4.3457999999999997</v>
      </c>
      <c r="G1598" s="176">
        <v>1.177</v>
      </c>
      <c r="H1598" s="176">
        <v>6.6428000000000003</v>
      </c>
      <c r="I1598" s="176">
        <v>2.3105000000000002</v>
      </c>
      <c r="J1598" s="176">
        <v>6.907</v>
      </c>
      <c r="K1598" s="176">
        <v>9.3191000000000006</v>
      </c>
      <c r="L1598" s="176">
        <v>10.4068</v>
      </c>
      <c r="M1598" s="176">
        <v>10.6112</v>
      </c>
      <c r="N1598" s="176">
        <v>10.893800000000001</v>
      </c>
      <c r="O1598" s="176">
        <v>6.8948</v>
      </c>
      <c r="P1598" s="176">
        <v>7.5456000000000003</v>
      </c>
      <c r="Q1598" s="176">
        <v>8.4565999999999999</v>
      </c>
      <c r="R1598" s="176">
        <v>10.559699999999999</v>
      </c>
      <c r="S1598" s="118" t="s">
        <v>1883</v>
      </c>
    </row>
    <row r="1599" spans="1:19" x14ac:dyDescent="0.3">
      <c r="A1599" s="172" t="s">
        <v>1473</v>
      </c>
      <c r="B1599" s="172" t="s">
        <v>1533</v>
      </c>
      <c r="C1599" s="172">
        <v>120718</v>
      </c>
      <c r="D1599" s="175">
        <v>44174</v>
      </c>
      <c r="E1599" s="176">
        <v>24.2149</v>
      </c>
      <c r="F1599" s="176">
        <v>-0.75370000000000004</v>
      </c>
      <c r="G1599" s="176">
        <v>3.0461</v>
      </c>
      <c r="H1599" s="176">
        <v>6.6623000000000001</v>
      </c>
      <c r="I1599" s="176">
        <v>2.8671000000000002</v>
      </c>
      <c r="J1599" s="176">
        <v>7.1208999999999998</v>
      </c>
      <c r="K1599" s="176">
        <v>9.2439999999999998</v>
      </c>
      <c r="L1599" s="176">
        <v>10.139099999999999</v>
      </c>
      <c r="M1599" s="176">
        <v>11.328200000000001</v>
      </c>
      <c r="N1599" s="176">
        <v>11.0158</v>
      </c>
      <c r="O1599" s="176">
        <v>4.3331</v>
      </c>
      <c r="P1599" s="176">
        <v>6.1375999999999999</v>
      </c>
      <c r="Q1599" s="176">
        <v>7.4962</v>
      </c>
      <c r="R1599" s="176">
        <v>3.5956000000000001</v>
      </c>
      <c r="S1599" s="118" t="s">
        <v>1883</v>
      </c>
    </row>
    <row r="1600" spans="1:19" x14ac:dyDescent="0.3">
      <c r="A1600" s="172" t="s">
        <v>1473</v>
      </c>
      <c r="B1600" s="172" t="s">
        <v>1534</v>
      </c>
      <c r="C1600" s="172">
        <v>106624</v>
      </c>
      <c r="D1600" s="175">
        <v>44174</v>
      </c>
      <c r="E1600" s="176">
        <v>23.3491</v>
      </c>
      <c r="F1600" s="176">
        <v>-1.2504999999999999</v>
      </c>
      <c r="G1600" s="176">
        <v>2.5019999999999998</v>
      </c>
      <c r="H1600" s="176">
        <v>6.1485000000000003</v>
      </c>
      <c r="I1600" s="176">
        <v>2.347</v>
      </c>
      <c r="J1600" s="176">
        <v>6.5959000000000003</v>
      </c>
      <c r="K1600" s="176">
        <v>8.7108000000000008</v>
      </c>
      <c r="L1600" s="176">
        <v>9.6158000000000001</v>
      </c>
      <c r="M1600" s="176">
        <v>10.8329</v>
      </c>
      <c r="N1600" s="176">
        <v>10.5298</v>
      </c>
      <c r="O1600" s="176">
        <v>3.8515000000000001</v>
      </c>
      <c r="P1600" s="176">
        <v>5.6356000000000002</v>
      </c>
      <c r="Q1600" s="176">
        <v>6.6163999999999996</v>
      </c>
      <c r="R1600" s="176">
        <v>3.1425000000000001</v>
      </c>
      <c r="S1600" s="118" t="s">
        <v>1883</v>
      </c>
    </row>
    <row r="1601" spans="1:19" x14ac:dyDescent="0.3">
      <c r="A1601" s="177" t="s">
        <v>27</v>
      </c>
      <c r="B1601" s="172"/>
      <c r="C1601" s="172"/>
      <c r="D1601" s="172"/>
      <c r="E1601" s="172"/>
      <c r="F1601" s="178">
        <v>4.9593750000000023</v>
      </c>
      <c r="G1601" s="178">
        <v>2.2365480769230772</v>
      </c>
      <c r="H1601" s="178">
        <v>7.7819769230769245</v>
      </c>
      <c r="I1601" s="178">
        <v>3.9603019230769223</v>
      </c>
      <c r="J1601" s="178">
        <v>8.1890923076923059</v>
      </c>
      <c r="K1601" s="178">
        <v>9.4628173076923066</v>
      </c>
      <c r="L1601" s="178">
        <v>10.38100576923077</v>
      </c>
      <c r="M1601" s="178">
        <v>8.5820057692307685</v>
      </c>
      <c r="N1601" s="178">
        <v>8.7958884615384623</v>
      </c>
      <c r="O1601" s="178">
        <v>6.6217645833333334</v>
      </c>
      <c r="P1601" s="178">
        <v>7.3172895833333333</v>
      </c>
      <c r="Q1601" s="178">
        <v>7.9602057692307699</v>
      </c>
      <c r="R1601" s="178">
        <v>7.2443559999999989</v>
      </c>
      <c r="S1601" s="118"/>
    </row>
    <row r="1602" spans="1:19" x14ac:dyDescent="0.3">
      <c r="A1602" s="177" t="s">
        <v>408</v>
      </c>
      <c r="B1602" s="172"/>
      <c r="C1602" s="172"/>
      <c r="D1602" s="172"/>
      <c r="E1602" s="172"/>
      <c r="F1602" s="178">
        <v>1.9817</v>
      </c>
      <c r="G1602" s="178">
        <v>0.69379999999999997</v>
      </c>
      <c r="H1602" s="178">
        <v>6.8222500000000004</v>
      </c>
      <c r="I1602" s="178">
        <v>2.9080500000000002</v>
      </c>
      <c r="J1602" s="178">
        <v>7.6548499999999997</v>
      </c>
      <c r="K1602" s="178">
        <v>9.0013000000000005</v>
      </c>
      <c r="L1602" s="178">
        <v>9.3946500000000004</v>
      </c>
      <c r="M1602" s="178">
        <v>9.7279999999999998</v>
      </c>
      <c r="N1602" s="178">
        <v>10.007849999999999</v>
      </c>
      <c r="O1602" s="178">
        <v>7.8804999999999996</v>
      </c>
      <c r="P1602" s="178">
        <v>7.9361999999999995</v>
      </c>
      <c r="Q1602" s="178">
        <v>8.0027000000000008</v>
      </c>
      <c r="R1602" s="178">
        <v>9.5410000000000004</v>
      </c>
      <c r="S1602" s="118"/>
    </row>
    <row r="1603" spans="1:19" x14ac:dyDescent="0.3">
      <c r="A1603" s="121"/>
      <c r="B1603" s="121"/>
      <c r="C1603" s="121"/>
      <c r="D1603" s="122"/>
      <c r="E1603" s="123"/>
      <c r="F1603" s="123"/>
      <c r="G1603" s="123"/>
      <c r="H1603" s="123"/>
      <c r="I1603" s="123"/>
      <c r="J1603" s="123"/>
      <c r="K1603" s="123"/>
      <c r="L1603" s="123"/>
      <c r="M1603" s="123"/>
      <c r="N1603" s="123"/>
      <c r="O1603" s="123"/>
      <c r="P1603" s="123"/>
      <c r="Q1603" s="123"/>
      <c r="R1603" s="123"/>
      <c r="S1603" s="118"/>
    </row>
    <row r="1604" spans="1:19" x14ac:dyDescent="0.3">
      <c r="A1604" s="174" t="s">
        <v>1535</v>
      </c>
      <c r="B1604" s="174"/>
      <c r="C1604" s="174"/>
      <c r="D1604" s="174"/>
      <c r="E1604" s="174"/>
      <c r="F1604" s="174"/>
      <c r="G1604" s="174"/>
      <c r="H1604" s="174"/>
      <c r="I1604" s="174"/>
      <c r="J1604" s="174"/>
      <c r="K1604" s="174"/>
      <c r="L1604" s="174"/>
      <c r="M1604" s="174"/>
      <c r="N1604" s="174"/>
      <c r="O1604" s="174"/>
      <c r="P1604" s="174"/>
      <c r="Q1604" s="174"/>
      <c r="R1604" s="174"/>
      <c r="S1604" s="120"/>
    </row>
    <row r="1605" spans="1:19" x14ac:dyDescent="0.3">
      <c r="A1605" s="172" t="s">
        <v>1536</v>
      </c>
      <c r="B1605" s="172" t="s">
        <v>1537</v>
      </c>
      <c r="C1605" s="172">
        <v>105804</v>
      </c>
      <c r="D1605" s="175">
        <v>44174</v>
      </c>
      <c r="E1605" s="176">
        <v>35.309699999999999</v>
      </c>
      <c r="F1605" s="176">
        <v>0.28799999999999998</v>
      </c>
      <c r="G1605" s="176">
        <v>0.35239999999999999</v>
      </c>
      <c r="H1605" s="176">
        <v>0.96389999999999998</v>
      </c>
      <c r="I1605" s="176">
        <v>5.7324999999999999</v>
      </c>
      <c r="J1605" s="176">
        <v>12.8178</v>
      </c>
      <c r="K1605" s="176">
        <v>24.261199999999999</v>
      </c>
      <c r="L1605" s="176">
        <v>47.484499999999997</v>
      </c>
      <c r="M1605" s="176">
        <v>26.0732</v>
      </c>
      <c r="N1605" s="176">
        <v>18.583200000000001</v>
      </c>
      <c r="O1605" s="176">
        <v>-6.2541000000000002</v>
      </c>
      <c r="P1605" s="176">
        <v>7.6605999999999996</v>
      </c>
      <c r="Q1605" s="176">
        <v>9.6707999999999998</v>
      </c>
      <c r="R1605" s="176">
        <v>3.5710000000000002</v>
      </c>
      <c r="S1605" s="118" t="s">
        <v>1913</v>
      </c>
    </row>
    <row r="1606" spans="1:19" x14ac:dyDescent="0.3">
      <c r="A1606" s="172" t="s">
        <v>1536</v>
      </c>
      <c r="B1606" s="172" t="s">
        <v>1538</v>
      </c>
      <c r="C1606" s="172">
        <v>119556</v>
      </c>
      <c r="D1606" s="175">
        <v>44174</v>
      </c>
      <c r="E1606" s="176">
        <v>38.248399999999997</v>
      </c>
      <c r="F1606" s="176">
        <v>0.29110000000000003</v>
      </c>
      <c r="G1606" s="176">
        <v>0.36899999999999999</v>
      </c>
      <c r="H1606" s="176">
        <v>0.98670000000000002</v>
      </c>
      <c r="I1606" s="176">
        <v>5.7804000000000002</v>
      </c>
      <c r="J1606" s="176">
        <v>12.924099999999999</v>
      </c>
      <c r="K1606" s="176">
        <v>24.6233</v>
      </c>
      <c r="L1606" s="176">
        <v>48.4176</v>
      </c>
      <c r="M1606" s="176">
        <v>27.224900000000002</v>
      </c>
      <c r="N1606" s="176">
        <v>20.012699999999999</v>
      </c>
      <c r="O1606" s="176">
        <v>-5.1231999999999998</v>
      </c>
      <c r="P1606" s="176">
        <v>8.8657000000000004</v>
      </c>
      <c r="Q1606" s="176">
        <v>14.257899999999999</v>
      </c>
      <c r="R1606" s="176">
        <v>4.8190999999999997</v>
      </c>
      <c r="S1606" s="118" t="s">
        <v>1913</v>
      </c>
    </row>
    <row r="1607" spans="1:19" x14ac:dyDescent="0.3">
      <c r="A1607" s="172" t="s">
        <v>1536</v>
      </c>
      <c r="B1607" s="172" t="s">
        <v>1539</v>
      </c>
      <c r="C1607" s="172">
        <v>125354</v>
      </c>
      <c r="D1607" s="175">
        <v>44174</v>
      </c>
      <c r="E1607" s="176">
        <v>41.63</v>
      </c>
      <c r="F1607" s="176">
        <v>4.8099999999999997E-2</v>
      </c>
      <c r="G1607" s="176">
        <v>0.31330000000000002</v>
      </c>
      <c r="H1607" s="176">
        <v>1.3142</v>
      </c>
      <c r="I1607" s="176">
        <v>4.3097000000000003</v>
      </c>
      <c r="J1607" s="176">
        <v>9.8706999999999994</v>
      </c>
      <c r="K1607" s="176">
        <v>22.0106</v>
      </c>
      <c r="L1607" s="176">
        <v>41.070799999999998</v>
      </c>
      <c r="M1607" s="176">
        <v>20.666699999999999</v>
      </c>
      <c r="N1607" s="176">
        <v>24.8276</v>
      </c>
      <c r="O1607" s="176">
        <v>11.8908</v>
      </c>
      <c r="P1607" s="176">
        <v>16.0991</v>
      </c>
      <c r="Q1607" s="176">
        <v>22.482199999999999</v>
      </c>
      <c r="R1607" s="176">
        <v>23.313099999999999</v>
      </c>
      <c r="S1607" s="118" t="s">
        <v>1913</v>
      </c>
    </row>
    <row r="1608" spans="1:19" x14ac:dyDescent="0.3">
      <c r="A1608" s="172" t="s">
        <v>1536</v>
      </c>
      <c r="B1608" s="172" t="s">
        <v>1540</v>
      </c>
      <c r="C1608" s="172">
        <v>125350</v>
      </c>
      <c r="D1608" s="175">
        <v>44174</v>
      </c>
      <c r="E1608" s="176">
        <v>38.229999999999997</v>
      </c>
      <c r="F1608" s="176">
        <v>5.2299999999999999E-2</v>
      </c>
      <c r="G1608" s="176">
        <v>0.31490000000000001</v>
      </c>
      <c r="H1608" s="176">
        <v>1.2715000000000001</v>
      </c>
      <c r="I1608" s="176">
        <v>4.2542</v>
      </c>
      <c r="J1608" s="176">
        <v>9.6987000000000005</v>
      </c>
      <c r="K1608" s="176">
        <v>21.480799999999999</v>
      </c>
      <c r="L1608" s="176">
        <v>39.831699999999998</v>
      </c>
      <c r="M1608" s="176">
        <v>19.096599999999999</v>
      </c>
      <c r="N1608" s="176">
        <v>22.65</v>
      </c>
      <c r="O1608" s="176">
        <v>10.395200000000001</v>
      </c>
      <c r="P1608" s="176">
        <v>14.667199999999999</v>
      </c>
      <c r="Q1608" s="176">
        <v>21.007300000000001</v>
      </c>
      <c r="R1608" s="176">
        <v>21.513400000000001</v>
      </c>
      <c r="S1608" s="118" t="s">
        <v>1913</v>
      </c>
    </row>
    <row r="1609" spans="1:19" x14ac:dyDescent="0.3">
      <c r="A1609" s="172" t="s">
        <v>1536</v>
      </c>
      <c r="B1609" s="172" t="s">
        <v>1541</v>
      </c>
      <c r="C1609" s="172">
        <v>145678</v>
      </c>
      <c r="D1609" s="175">
        <v>44174</v>
      </c>
      <c r="E1609" s="176">
        <v>15.9</v>
      </c>
      <c r="F1609" s="176">
        <v>0.25219999999999998</v>
      </c>
      <c r="G1609" s="176">
        <v>0.56930000000000003</v>
      </c>
      <c r="H1609" s="176">
        <v>1.4678</v>
      </c>
      <c r="I1609" s="176">
        <v>4.6052999999999997</v>
      </c>
      <c r="J1609" s="176">
        <v>9.4288000000000007</v>
      </c>
      <c r="K1609" s="176">
        <v>18.7453</v>
      </c>
      <c r="L1609" s="176">
        <v>51.284500000000001</v>
      </c>
      <c r="M1609" s="176">
        <v>39.964799999999997</v>
      </c>
      <c r="N1609" s="176">
        <v>53.9206</v>
      </c>
      <c r="O1609" s="176"/>
      <c r="P1609" s="176"/>
      <c r="Q1609" s="176">
        <v>26.460699999999999</v>
      </c>
      <c r="R1609" s="176"/>
      <c r="S1609" s="118" t="s">
        <v>1913</v>
      </c>
    </row>
    <row r="1610" spans="1:19" x14ac:dyDescent="0.3">
      <c r="A1610" s="172" t="s">
        <v>1536</v>
      </c>
      <c r="B1610" s="172" t="s">
        <v>1542</v>
      </c>
      <c r="C1610" s="172">
        <v>145677</v>
      </c>
      <c r="D1610" s="175">
        <v>44174</v>
      </c>
      <c r="E1610" s="176">
        <v>15.33</v>
      </c>
      <c r="F1610" s="176">
        <v>0.2616</v>
      </c>
      <c r="G1610" s="176">
        <v>0.59060000000000001</v>
      </c>
      <c r="H1610" s="176">
        <v>1.3889</v>
      </c>
      <c r="I1610" s="176">
        <v>4.5702999999999996</v>
      </c>
      <c r="J1610" s="176">
        <v>9.2659000000000002</v>
      </c>
      <c r="K1610" s="176">
        <v>18.195799999999998</v>
      </c>
      <c r="L1610" s="176">
        <v>50</v>
      </c>
      <c r="M1610" s="176">
        <v>38.1081</v>
      </c>
      <c r="N1610" s="176">
        <v>51.034500000000001</v>
      </c>
      <c r="O1610" s="176"/>
      <c r="P1610" s="176"/>
      <c r="Q1610" s="176">
        <v>24.145</v>
      </c>
      <c r="R1610" s="176"/>
      <c r="S1610" s="118" t="s">
        <v>1913</v>
      </c>
    </row>
    <row r="1611" spans="1:19" x14ac:dyDescent="0.3">
      <c r="A1611" s="172" t="s">
        <v>1536</v>
      </c>
      <c r="B1611" s="172" t="s">
        <v>1543</v>
      </c>
      <c r="C1611" s="172">
        <v>146130</v>
      </c>
      <c r="D1611" s="175">
        <v>44174</v>
      </c>
      <c r="E1611" s="176">
        <v>13.42</v>
      </c>
      <c r="F1611" s="176">
        <v>0.374</v>
      </c>
      <c r="G1611" s="176">
        <v>0.67520000000000002</v>
      </c>
      <c r="H1611" s="176">
        <v>1.5128999999999999</v>
      </c>
      <c r="I1611" s="176">
        <v>5.0077999999999996</v>
      </c>
      <c r="J1611" s="176">
        <v>10.090199999999999</v>
      </c>
      <c r="K1611" s="176">
        <v>18.4466</v>
      </c>
      <c r="L1611" s="176">
        <v>47.960299999999997</v>
      </c>
      <c r="M1611" s="176">
        <v>33.932099999999998</v>
      </c>
      <c r="N1611" s="176">
        <v>41.710700000000003</v>
      </c>
      <c r="O1611" s="176"/>
      <c r="P1611" s="176"/>
      <c r="Q1611" s="176">
        <v>17.5794</v>
      </c>
      <c r="R1611" s="176"/>
      <c r="S1611" s="118" t="s">
        <v>1914</v>
      </c>
    </row>
    <row r="1612" spans="1:19" x14ac:dyDescent="0.3">
      <c r="A1612" s="172" t="s">
        <v>1536</v>
      </c>
      <c r="B1612" s="172" t="s">
        <v>1544</v>
      </c>
      <c r="C1612" s="172">
        <v>146127</v>
      </c>
      <c r="D1612" s="175">
        <v>44174</v>
      </c>
      <c r="E1612" s="176">
        <v>13</v>
      </c>
      <c r="F1612" s="176">
        <v>0.3861</v>
      </c>
      <c r="G1612" s="176">
        <v>0.61919999999999997</v>
      </c>
      <c r="H1612" s="176">
        <v>1.4832000000000001</v>
      </c>
      <c r="I1612" s="176">
        <v>4.9233000000000002</v>
      </c>
      <c r="J1612" s="176">
        <v>9.8901000000000003</v>
      </c>
      <c r="K1612" s="176">
        <v>17.967300000000002</v>
      </c>
      <c r="L1612" s="176">
        <v>46.726900000000001</v>
      </c>
      <c r="M1612" s="176">
        <v>32.248199999999997</v>
      </c>
      <c r="N1612" s="176">
        <v>39.335500000000003</v>
      </c>
      <c r="O1612" s="176"/>
      <c r="P1612" s="176"/>
      <c r="Q1612" s="176">
        <v>15.539099999999999</v>
      </c>
      <c r="R1612" s="176"/>
      <c r="S1612" s="118" t="s">
        <v>1914</v>
      </c>
    </row>
    <row r="1613" spans="1:19" x14ac:dyDescent="0.3">
      <c r="A1613" s="172" t="s">
        <v>1536</v>
      </c>
      <c r="B1613" s="172" t="s">
        <v>1545</v>
      </c>
      <c r="C1613" s="172">
        <v>119212</v>
      </c>
      <c r="D1613" s="175">
        <v>44174</v>
      </c>
      <c r="E1613" s="176">
        <v>73.456999999999994</v>
      </c>
      <c r="F1613" s="176">
        <v>0.36209999999999998</v>
      </c>
      <c r="G1613" s="176">
        <v>0.91080000000000005</v>
      </c>
      <c r="H1613" s="176">
        <v>2.0703999999999998</v>
      </c>
      <c r="I1613" s="176">
        <v>6.7022000000000004</v>
      </c>
      <c r="J1613" s="176">
        <v>12.156700000000001</v>
      </c>
      <c r="K1613" s="176">
        <v>22.1129</v>
      </c>
      <c r="L1613" s="176">
        <v>50.209600000000002</v>
      </c>
      <c r="M1613" s="176">
        <v>33.550899999999999</v>
      </c>
      <c r="N1613" s="176">
        <v>36.857700000000001</v>
      </c>
      <c r="O1613" s="176">
        <v>1.9806999999999999</v>
      </c>
      <c r="P1613" s="176">
        <v>11.866</v>
      </c>
      <c r="Q1613" s="176">
        <v>19.765999999999998</v>
      </c>
      <c r="R1613" s="176">
        <v>16.976199999999999</v>
      </c>
      <c r="S1613" s="118" t="s">
        <v>1915</v>
      </c>
    </row>
    <row r="1614" spans="1:19" x14ac:dyDescent="0.3">
      <c r="A1614" s="172" t="s">
        <v>1536</v>
      </c>
      <c r="B1614" s="172" t="s">
        <v>1546</v>
      </c>
      <c r="C1614" s="172">
        <v>105989</v>
      </c>
      <c r="D1614" s="175">
        <v>44174</v>
      </c>
      <c r="E1614" s="176">
        <v>69.643000000000001</v>
      </c>
      <c r="F1614" s="176">
        <v>0.36170000000000002</v>
      </c>
      <c r="G1614" s="176">
        <v>0.9012</v>
      </c>
      <c r="H1614" s="176">
        <v>2.056</v>
      </c>
      <c r="I1614" s="176">
        <v>6.6688000000000001</v>
      </c>
      <c r="J1614" s="176">
        <v>12.077999999999999</v>
      </c>
      <c r="K1614" s="176">
        <v>21.849399999999999</v>
      </c>
      <c r="L1614" s="176">
        <v>49.554400000000001</v>
      </c>
      <c r="M1614" s="176">
        <v>32.655900000000003</v>
      </c>
      <c r="N1614" s="176">
        <v>35.655799999999999</v>
      </c>
      <c r="O1614" s="176">
        <v>1.2439</v>
      </c>
      <c r="P1614" s="176">
        <v>11.1175</v>
      </c>
      <c r="Q1614" s="176">
        <v>15.4627</v>
      </c>
      <c r="R1614" s="176">
        <v>15.953099999999999</v>
      </c>
      <c r="S1614" s="118" t="s">
        <v>1915</v>
      </c>
    </row>
    <row r="1615" spans="1:19" x14ac:dyDescent="0.3">
      <c r="A1615" s="172" t="s">
        <v>1536</v>
      </c>
      <c r="B1615" s="172" t="s">
        <v>1547</v>
      </c>
      <c r="C1615" s="172">
        <v>146196</v>
      </c>
      <c r="D1615" s="175">
        <v>44174</v>
      </c>
      <c r="E1615" s="176">
        <v>14.837</v>
      </c>
      <c r="F1615" s="176">
        <v>7.4200000000000002E-2</v>
      </c>
      <c r="G1615" s="176">
        <v>0.71960000000000002</v>
      </c>
      <c r="H1615" s="176">
        <v>1.6719999999999999</v>
      </c>
      <c r="I1615" s="176">
        <v>6.2821999999999996</v>
      </c>
      <c r="J1615" s="176">
        <v>11.8086</v>
      </c>
      <c r="K1615" s="176">
        <v>21.217300000000002</v>
      </c>
      <c r="L1615" s="176">
        <v>47.323999999999998</v>
      </c>
      <c r="M1615" s="176">
        <v>32.0488</v>
      </c>
      <c r="N1615" s="176">
        <v>36.986400000000003</v>
      </c>
      <c r="O1615" s="176"/>
      <c r="P1615" s="176"/>
      <c r="Q1615" s="176">
        <v>23.938500000000001</v>
      </c>
      <c r="R1615" s="176"/>
      <c r="S1615" s="118" t="s">
        <v>1916</v>
      </c>
    </row>
    <row r="1616" spans="1:19" x14ac:dyDescent="0.3">
      <c r="A1616" s="172" t="s">
        <v>1536</v>
      </c>
      <c r="B1616" s="172" t="s">
        <v>1548</v>
      </c>
      <c r="C1616" s="172">
        <v>146193</v>
      </c>
      <c r="D1616" s="175">
        <v>44174</v>
      </c>
      <c r="E1616" s="176">
        <v>14.423999999999999</v>
      </c>
      <c r="F1616" s="176">
        <v>6.9400000000000003E-2</v>
      </c>
      <c r="G1616" s="176">
        <v>0.70520000000000005</v>
      </c>
      <c r="H1616" s="176">
        <v>1.6418999999999999</v>
      </c>
      <c r="I1616" s="176">
        <v>6.2228000000000003</v>
      </c>
      <c r="J1616" s="176">
        <v>11.6668</v>
      </c>
      <c r="K1616" s="176">
        <v>20.753499999999999</v>
      </c>
      <c r="L1616" s="176">
        <v>46.1843</v>
      </c>
      <c r="M1616" s="176">
        <v>30.4985</v>
      </c>
      <c r="N1616" s="176">
        <v>34.854199999999999</v>
      </c>
      <c r="O1616" s="176"/>
      <c r="P1616" s="176"/>
      <c r="Q1616" s="176">
        <v>22.049800000000001</v>
      </c>
      <c r="R1616" s="176"/>
      <c r="S1616" s="118" t="s">
        <v>1916</v>
      </c>
    </row>
    <row r="1617" spans="1:19" x14ac:dyDescent="0.3">
      <c r="A1617" s="172" t="s">
        <v>1536</v>
      </c>
      <c r="B1617" s="172" t="s">
        <v>1549</v>
      </c>
      <c r="C1617" s="172">
        <v>103360</v>
      </c>
      <c r="D1617" s="175">
        <v>44174</v>
      </c>
      <c r="E1617" s="176">
        <v>56.737699999999997</v>
      </c>
      <c r="F1617" s="176">
        <v>0.87190000000000001</v>
      </c>
      <c r="G1617" s="176">
        <v>1.3428</v>
      </c>
      <c r="H1617" s="176">
        <v>2.4662000000000002</v>
      </c>
      <c r="I1617" s="176">
        <v>6.5331000000000001</v>
      </c>
      <c r="J1617" s="176">
        <v>12.737399999999999</v>
      </c>
      <c r="K1617" s="176">
        <v>25.2469</v>
      </c>
      <c r="L1617" s="176">
        <v>47.250599999999999</v>
      </c>
      <c r="M1617" s="176">
        <v>23.763400000000001</v>
      </c>
      <c r="N1617" s="176">
        <v>16.820399999999999</v>
      </c>
      <c r="O1617" s="176">
        <v>-2.427</v>
      </c>
      <c r="P1617" s="176">
        <v>8.0667000000000009</v>
      </c>
      <c r="Q1617" s="176">
        <v>12.342599999999999</v>
      </c>
      <c r="R1617" s="176">
        <v>5.8624000000000001</v>
      </c>
      <c r="S1617" s="118" t="s">
        <v>1916</v>
      </c>
    </row>
    <row r="1618" spans="1:19" x14ac:dyDescent="0.3">
      <c r="A1618" s="172" t="s">
        <v>1536</v>
      </c>
      <c r="B1618" s="172" t="s">
        <v>1550</v>
      </c>
      <c r="C1618" s="172">
        <v>118525</v>
      </c>
      <c r="D1618" s="175">
        <v>44174</v>
      </c>
      <c r="E1618" s="176">
        <v>61.783299999999997</v>
      </c>
      <c r="F1618" s="176">
        <v>0.874</v>
      </c>
      <c r="G1618" s="176">
        <v>1.3544</v>
      </c>
      <c r="H1618" s="176">
        <v>2.4820000000000002</v>
      </c>
      <c r="I1618" s="176">
        <v>6.5663</v>
      </c>
      <c r="J1618" s="176">
        <v>12.8132</v>
      </c>
      <c r="K1618" s="176">
        <v>25.504899999999999</v>
      </c>
      <c r="L1618" s="176">
        <v>47.866399999999999</v>
      </c>
      <c r="M1618" s="176">
        <v>24.573699999999999</v>
      </c>
      <c r="N1618" s="176">
        <v>17.835599999999999</v>
      </c>
      <c r="O1618" s="176">
        <v>-1.4197</v>
      </c>
      <c r="P1618" s="176">
        <v>9.2720000000000002</v>
      </c>
      <c r="Q1618" s="176">
        <v>17.467199999999998</v>
      </c>
      <c r="R1618" s="176">
        <v>6.8792999999999997</v>
      </c>
      <c r="S1618" s="118" t="s">
        <v>1916</v>
      </c>
    </row>
    <row r="1619" spans="1:19" x14ac:dyDescent="0.3">
      <c r="A1619" s="172" t="s">
        <v>1536</v>
      </c>
      <c r="B1619" s="172" t="s">
        <v>1551</v>
      </c>
      <c r="C1619" s="172">
        <v>130503</v>
      </c>
      <c r="D1619" s="175">
        <v>44174</v>
      </c>
      <c r="E1619" s="176">
        <v>48.49</v>
      </c>
      <c r="F1619" s="176">
        <v>0.44540000000000002</v>
      </c>
      <c r="G1619" s="176">
        <v>1.2338</v>
      </c>
      <c r="H1619" s="176">
        <v>2.9140000000000001</v>
      </c>
      <c r="I1619" s="176">
        <v>6.9404000000000003</v>
      </c>
      <c r="J1619" s="176">
        <v>14.5686</v>
      </c>
      <c r="K1619" s="176">
        <v>21.996600000000001</v>
      </c>
      <c r="L1619" s="176">
        <v>45.053699999999999</v>
      </c>
      <c r="M1619" s="176">
        <v>27.380700000000001</v>
      </c>
      <c r="N1619" s="176">
        <v>19.2866</v>
      </c>
      <c r="O1619" s="176">
        <v>1.8019000000000001</v>
      </c>
      <c r="P1619" s="176">
        <v>12.7195</v>
      </c>
      <c r="Q1619" s="176">
        <v>15.064</v>
      </c>
      <c r="R1619" s="176">
        <v>5.1372999999999998</v>
      </c>
      <c r="S1619" s="118" t="s">
        <v>1913</v>
      </c>
    </row>
    <row r="1620" spans="1:19" x14ac:dyDescent="0.3">
      <c r="A1620" s="172" t="s">
        <v>1536</v>
      </c>
      <c r="B1620" s="172" t="s">
        <v>1552</v>
      </c>
      <c r="C1620" s="172">
        <v>130502</v>
      </c>
      <c r="D1620" s="175">
        <v>44174</v>
      </c>
      <c r="E1620" s="176">
        <v>44.526000000000003</v>
      </c>
      <c r="F1620" s="176">
        <v>0.44209999999999999</v>
      </c>
      <c r="G1620" s="176">
        <v>1.2208000000000001</v>
      </c>
      <c r="H1620" s="176">
        <v>2.8932000000000002</v>
      </c>
      <c r="I1620" s="176">
        <v>6.8948999999999998</v>
      </c>
      <c r="J1620" s="176">
        <v>14.4657</v>
      </c>
      <c r="K1620" s="176">
        <v>21.692299999999999</v>
      </c>
      <c r="L1620" s="176">
        <v>44.330599999999997</v>
      </c>
      <c r="M1620" s="176">
        <v>26.426100000000002</v>
      </c>
      <c r="N1620" s="176">
        <v>18.090399999999999</v>
      </c>
      <c r="O1620" s="176">
        <v>0.57599999999999996</v>
      </c>
      <c r="P1620" s="176">
        <v>11.3569</v>
      </c>
      <c r="Q1620" s="176">
        <v>12.4863</v>
      </c>
      <c r="R1620" s="176">
        <v>4.0068999999999999</v>
      </c>
      <c r="S1620" s="118" t="s">
        <v>1913</v>
      </c>
    </row>
    <row r="1621" spans="1:19" x14ac:dyDescent="0.3">
      <c r="A1621" s="172" t="s">
        <v>1536</v>
      </c>
      <c r="B1621" s="172" t="s">
        <v>1553</v>
      </c>
      <c r="C1621" s="172">
        <v>103006</v>
      </c>
      <c r="D1621" s="175">
        <v>44174</v>
      </c>
      <c r="E1621" s="176">
        <v>54.096600000000002</v>
      </c>
      <c r="F1621" s="176">
        <v>0.4919</v>
      </c>
      <c r="G1621" s="176">
        <v>1.083</v>
      </c>
      <c r="H1621" s="176">
        <v>1.4618</v>
      </c>
      <c r="I1621" s="176">
        <v>6.1966999999999999</v>
      </c>
      <c r="J1621" s="176">
        <v>11.303900000000001</v>
      </c>
      <c r="K1621" s="176">
        <v>21.6004</v>
      </c>
      <c r="L1621" s="176">
        <v>45.154899999999998</v>
      </c>
      <c r="M1621" s="176">
        <v>29.119299999999999</v>
      </c>
      <c r="N1621" s="176">
        <v>27.213699999999999</v>
      </c>
      <c r="O1621" s="176">
        <v>-4.2514000000000003</v>
      </c>
      <c r="P1621" s="176">
        <v>7.4878999999999998</v>
      </c>
      <c r="Q1621" s="176">
        <v>11.452299999999999</v>
      </c>
      <c r="R1621" s="176">
        <v>7.1890999999999998</v>
      </c>
      <c r="S1621" s="118" t="s">
        <v>1917</v>
      </c>
    </row>
    <row r="1622" spans="1:19" x14ac:dyDescent="0.3">
      <c r="A1622" s="172" t="s">
        <v>1536</v>
      </c>
      <c r="B1622" s="172" t="s">
        <v>1554</v>
      </c>
      <c r="C1622" s="172">
        <v>120069</v>
      </c>
      <c r="D1622" s="175">
        <v>44174</v>
      </c>
      <c r="E1622" s="176">
        <v>58.010599999999997</v>
      </c>
      <c r="F1622" s="176">
        <v>0.496</v>
      </c>
      <c r="G1622" s="176">
        <v>1.1027</v>
      </c>
      <c r="H1622" s="176">
        <v>1.4893000000000001</v>
      </c>
      <c r="I1622" s="176">
        <v>6.2538999999999998</v>
      </c>
      <c r="J1622" s="176">
        <v>11.4337</v>
      </c>
      <c r="K1622" s="176">
        <v>22.0307</v>
      </c>
      <c r="L1622" s="176">
        <v>46.189399999999999</v>
      </c>
      <c r="M1622" s="176">
        <v>30.513100000000001</v>
      </c>
      <c r="N1622" s="176">
        <v>29.041799999999999</v>
      </c>
      <c r="O1622" s="176">
        <v>-3.1974999999999998</v>
      </c>
      <c r="P1622" s="176">
        <v>8.5146999999999995</v>
      </c>
      <c r="Q1622" s="176">
        <v>13.863200000000001</v>
      </c>
      <c r="R1622" s="176">
        <v>8.5625999999999998</v>
      </c>
      <c r="S1622" s="118" t="s">
        <v>1917</v>
      </c>
    </row>
    <row r="1623" spans="1:19" x14ac:dyDescent="0.3">
      <c r="A1623" s="172" t="s">
        <v>1536</v>
      </c>
      <c r="B1623" s="172" t="s">
        <v>1555</v>
      </c>
      <c r="C1623" s="172">
        <v>106823</v>
      </c>
      <c r="D1623" s="175">
        <v>44174</v>
      </c>
      <c r="E1623" s="176">
        <v>30.51</v>
      </c>
      <c r="F1623" s="176">
        <v>3.2800000000000003E-2</v>
      </c>
      <c r="G1623" s="176">
        <v>0.5272</v>
      </c>
      <c r="H1623" s="176">
        <v>2.6581000000000001</v>
      </c>
      <c r="I1623" s="176">
        <v>6.3807999999999998</v>
      </c>
      <c r="J1623" s="176">
        <v>14.4841</v>
      </c>
      <c r="K1623" s="176">
        <v>23.7226</v>
      </c>
      <c r="L1623" s="176">
        <v>50.9649</v>
      </c>
      <c r="M1623" s="176">
        <v>25.503900000000002</v>
      </c>
      <c r="N1623" s="176">
        <v>22.088799999999999</v>
      </c>
      <c r="O1623" s="176">
        <v>1.5984</v>
      </c>
      <c r="P1623" s="176">
        <v>9.4337</v>
      </c>
      <c r="Q1623" s="176">
        <v>8.8504000000000005</v>
      </c>
      <c r="R1623" s="176">
        <v>16.3749</v>
      </c>
      <c r="S1623" s="118" t="s">
        <v>1916</v>
      </c>
    </row>
    <row r="1624" spans="1:19" x14ac:dyDescent="0.3">
      <c r="A1624" s="172" t="s">
        <v>1536</v>
      </c>
      <c r="B1624" s="172" t="s">
        <v>1556</v>
      </c>
      <c r="C1624" s="172">
        <v>120591</v>
      </c>
      <c r="D1624" s="175">
        <v>44174</v>
      </c>
      <c r="E1624" s="176">
        <v>32.380000000000003</v>
      </c>
      <c r="F1624" s="176">
        <v>3.09E-2</v>
      </c>
      <c r="G1624" s="176">
        <v>0.52780000000000005</v>
      </c>
      <c r="H1624" s="176">
        <v>2.6958000000000002</v>
      </c>
      <c r="I1624" s="176">
        <v>6.4081000000000001</v>
      </c>
      <c r="J1624" s="176">
        <v>14.6195</v>
      </c>
      <c r="K1624" s="176">
        <v>24.2041</v>
      </c>
      <c r="L1624" s="176">
        <v>52.161700000000003</v>
      </c>
      <c r="M1624" s="176">
        <v>26.980399999999999</v>
      </c>
      <c r="N1624" s="176">
        <v>24.0138</v>
      </c>
      <c r="O1624" s="176">
        <v>2.7439</v>
      </c>
      <c r="P1624" s="176">
        <v>10.3812</v>
      </c>
      <c r="Q1624" s="176">
        <v>12.977</v>
      </c>
      <c r="R1624" s="176">
        <v>17.9575</v>
      </c>
      <c r="S1624" s="118" t="s">
        <v>1916</v>
      </c>
    </row>
    <row r="1625" spans="1:19" x14ac:dyDescent="0.3">
      <c r="A1625" s="172" t="s">
        <v>1536</v>
      </c>
      <c r="B1625" s="172" t="s">
        <v>1557</v>
      </c>
      <c r="C1625" s="172">
        <v>141462</v>
      </c>
      <c r="D1625" s="175">
        <v>44174</v>
      </c>
      <c r="E1625" s="176">
        <v>10.27</v>
      </c>
      <c r="F1625" s="176">
        <v>0.8841</v>
      </c>
      <c r="G1625" s="176">
        <v>1.4822</v>
      </c>
      <c r="H1625" s="176">
        <v>2.1890999999999998</v>
      </c>
      <c r="I1625" s="176">
        <v>4.9029999999999996</v>
      </c>
      <c r="J1625" s="176">
        <v>10.430099999999999</v>
      </c>
      <c r="K1625" s="176">
        <v>17.910399999999999</v>
      </c>
      <c r="L1625" s="176">
        <v>39.537999999999997</v>
      </c>
      <c r="M1625" s="176">
        <v>19.976600000000001</v>
      </c>
      <c r="N1625" s="176">
        <v>17.237400000000001</v>
      </c>
      <c r="O1625" s="176">
        <v>-1.2324999999999999</v>
      </c>
      <c r="P1625" s="176"/>
      <c r="Q1625" s="176">
        <v>0.77049999999999996</v>
      </c>
      <c r="R1625" s="176">
        <v>5.8034999999999997</v>
      </c>
      <c r="S1625" s="118" t="s">
        <v>1916</v>
      </c>
    </row>
    <row r="1626" spans="1:19" x14ac:dyDescent="0.3">
      <c r="A1626" s="172" t="s">
        <v>1536</v>
      </c>
      <c r="B1626" s="172" t="s">
        <v>1558</v>
      </c>
      <c r="C1626" s="172">
        <v>141475</v>
      </c>
      <c r="D1626" s="175">
        <v>44174</v>
      </c>
      <c r="E1626" s="176">
        <v>10.96</v>
      </c>
      <c r="F1626" s="176">
        <v>0.92079999999999995</v>
      </c>
      <c r="G1626" s="176">
        <v>1.4815</v>
      </c>
      <c r="H1626" s="176">
        <v>2.1435</v>
      </c>
      <c r="I1626" s="176">
        <v>4.9808000000000003</v>
      </c>
      <c r="J1626" s="176">
        <v>10.4839</v>
      </c>
      <c r="K1626" s="176">
        <v>18.230899999999998</v>
      </c>
      <c r="L1626" s="176">
        <v>40.332900000000002</v>
      </c>
      <c r="M1626" s="176">
        <v>20.837900000000001</v>
      </c>
      <c r="N1626" s="176">
        <v>18.358499999999999</v>
      </c>
      <c r="O1626" s="176">
        <v>0.52149999999999996</v>
      </c>
      <c r="P1626" s="176"/>
      <c r="Q1626" s="176">
        <v>2.6758999999999999</v>
      </c>
      <c r="R1626" s="176">
        <v>7.1538000000000004</v>
      </c>
      <c r="S1626" s="118" t="s">
        <v>1916</v>
      </c>
    </row>
    <row r="1627" spans="1:19" x14ac:dyDescent="0.3">
      <c r="A1627" s="172" t="s">
        <v>1536</v>
      </c>
      <c r="B1627" s="172" t="s">
        <v>1559</v>
      </c>
      <c r="C1627" s="172">
        <v>147946</v>
      </c>
      <c r="D1627" s="175">
        <v>44174</v>
      </c>
      <c r="E1627" s="176">
        <v>14.44</v>
      </c>
      <c r="F1627" s="176">
        <v>0.48709999999999998</v>
      </c>
      <c r="G1627" s="176">
        <v>1.5470999999999999</v>
      </c>
      <c r="H1627" s="176">
        <v>2.5568</v>
      </c>
      <c r="I1627" s="176">
        <v>6.3327999999999998</v>
      </c>
      <c r="J1627" s="176">
        <v>11.3338</v>
      </c>
      <c r="K1627" s="176">
        <v>20.937999999999999</v>
      </c>
      <c r="L1627" s="176">
        <v>46.006100000000004</v>
      </c>
      <c r="M1627" s="176">
        <v>47.799399999999999</v>
      </c>
      <c r="N1627" s="176"/>
      <c r="O1627" s="176"/>
      <c r="P1627" s="176"/>
      <c r="Q1627" s="176">
        <v>44.4</v>
      </c>
      <c r="R1627" s="176"/>
      <c r="S1627" s="118" t="s">
        <v>1915</v>
      </c>
    </row>
    <row r="1628" spans="1:19" x14ac:dyDescent="0.3">
      <c r="A1628" s="172" t="s">
        <v>1536</v>
      </c>
      <c r="B1628" s="172" t="s">
        <v>1560</v>
      </c>
      <c r="C1628" s="172">
        <v>147944</v>
      </c>
      <c r="D1628" s="175">
        <v>44174</v>
      </c>
      <c r="E1628" s="176">
        <v>14.22</v>
      </c>
      <c r="F1628" s="176">
        <v>0.49469999999999997</v>
      </c>
      <c r="G1628" s="176">
        <v>1.4988999999999999</v>
      </c>
      <c r="H1628" s="176">
        <v>2.4496000000000002</v>
      </c>
      <c r="I1628" s="176">
        <v>6.2779999999999996</v>
      </c>
      <c r="J1628" s="176">
        <v>11.1806</v>
      </c>
      <c r="K1628" s="176">
        <v>20.304600000000001</v>
      </c>
      <c r="L1628" s="176">
        <v>44.659199999999998</v>
      </c>
      <c r="M1628" s="176">
        <v>45.6967</v>
      </c>
      <c r="N1628" s="176"/>
      <c r="O1628" s="176"/>
      <c r="P1628" s="176"/>
      <c r="Q1628" s="176">
        <v>42.2</v>
      </c>
      <c r="R1628" s="176"/>
      <c r="S1628" s="118" t="s">
        <v>1915</v>
      </c>
    </row>
    <row r="1629" spans="1:19" x14ac:dyDescent="0.3">
      <c r="A1629" s="172" t="s">
        <v>1536</v>
      </c>
      <c r="B1629" s="172" t="s">
        <v>1561</v>
      </c>
      <c r="C1629" s="172">
        <v>145137</v>
      </c>
      <c r="D1629" s="175">
        <v>44174</v>
      </c>
      <c r="E1629" s="176">
        <v>13.31</v>
      </c>
      <c r="F1629" s="176">
        <v>0.52869999999999995</v>
      </c>
      <c r="G1629" s="176">
        <v>1.4481999999999999</v>
      </c>
      <c r="H1629" s="176">
        <v>2.0706000000000002</v>
      </c>
      <c r="I1629" s="176">
        <v>6.6505999999999998</v>
      </c>
      <c r="J1629" s="176">
        <v>14.543900000000001</v>
      </c>
      <c r="K1629" s="176">
        <v>17.268699999999999</v>
      </c>
      <c r="L1629" s="176">
        <v>35.539700000000003</v>
      </c>
      <c r="M1629" s="176">
        <v>20.343599999999999</v>
      </c>
      <c r="N1629" s="176">
        <v>24.625499999999999</v>
      </c>
      <c r="O1629" s="176"/>
      <c r="P1629" s="176"/>
      <c r="Q1629" s="176">
        <v>14.495200000000001</v>
      </c>
      <c r="R1629" s="176">
        <v>14.958500000000001</v>
      </c>
      <c r="S1629" s="118" t="s">
        <v>1917</v>
      </c>
    </row>
    <row r="1630" spans="1:19" x14ac:dyDescent="0.3">
      <c r="A1630" s="172" t="s">
        <v>1536</v>
      </c>
      <c r="B1630" s="172" t="s">
        <v>1562</v>
      </c>
      <c r="C1630" s="172">
        <v>145139</v>
      </c>
      <c r="D1630" s="175">
        <v>44174</v>
      </c>
      <c r="E1630" s="176">
        <v>12.86</v>
      </c>
      <c r="F1630" s="176">
        <v>0.46870000000000001</v>
      </c>
      <c r="G1630" s="176">
        <v>1.4196</v>
      </c>
      <c r="H1630" s="176">
        <v>1.9825999999999999</v>
      </c>
      <c r="I1630" s="176">
        <v>6.5452000000000004</v>
      </c>
      <c r="J1630" s="176">
        <v>14.3111</v>
      </c>
      <c r="K1630" s="176">
        <v>16.802900000000001</v>
      </c>
      <c r="L1630" s="176">
        <v>34.378300000000003</v>
      </c>
      <c r="M1630" s="176">
        <v>18.853999999999999</v>
      </c>
      <c r="N1630" s="176">
        <v>22.5929</v>
      </c>
      <c r="O1630" s="176"/>
      <c r="P1630" s="176"/>
      <c r="Q1630" s="176">
        <v>12.646000000000001</v>
      </c>
      <c r="R1630" s="176">
        <v>13.0624</v>
      </c>
      <c r="S1630" s="118" t="s">
        <v>1917</v>
      </c>
    </row>
    <row r="1631" spans="1:19" x14ac:dyDescent="0.3">
      <c r="A1631" s="172" t="s">
        <v>1536</v>
      </c>
      <c r="B1631" s="172" t="s">
        <v>1563</v>
      </c>
      <c r="C1631" s="172">
        <v>147919</v>
      </c>
      <c r="D1631" s="175">
        <v>44174</v>
      </c>
      <c r="E1631" s="176">
        <v>11.3056</v>
      </c>
      <c r="F1631" s="176">
        <v>0.81769999999999998</v>
      </c>
      <c r="G1631" s="176">
        <v>1.4802</v>
      </c>
      <c r="H1631" s="176">
        <v>3.4363999999999999</v>
      </c>
      <c r="I1631" s="176">
        <v>8.0356000000000005</v>
      </c>
      <c r="J1631" s="176">
        <v>15.404500000000001</v>
      </c>
      <c r="K1631" s="176">
        <v>20.622699999999998</v>
      </c>
      <c r="L1631" s="176">
        <v>43.523099999999999</v>
      </c>
      <c r="M1631" s="176">
        <v>27.463200000000001</v>
      </c>
      <c r="N1631" s="176"/>
      <c r="O1631" s="176"/>
      <c r="P1631" s="176"/>
      <c r="Q1631" s="176">
        <v>13.055999999999999</v>
      </c>
      <c r="R1631" s="176"/>
      <c r="S1631" s="118" t="s">
        <v>1913</v>
      </c>
    </row>
    <row r="1632" spans="1:19" x14ac:dyDescent="0.3">
      <c r="A1632" s="172" t="s">
        <v>1536</v>
      </c>
      <c r="B1632" s="172" t="s">
        <v>1564</v>
      </c>
      <c r="C1632" s="172">
        <v>147920</v>
      </c>
      <c r="D1632" s="175">
        <v>44174</v>
      </c>
      <c r="E1632" s="176">
        <v>11.1038</v>
      </c>
      <c r="F1632" s="176">
        <v>0.81169999999999998</v>
      </c>
      <c r="G1632" s="176">
        <v>1.4490000000000001</v>
      </c>
      <c r="H1632" s="176">
        <v>3.3931</v>
      </c>
      <c r="I1632" s="176">
        <v>7.9443000000000001</v>
      </c>
      <c r="J1632" s="176">
        <v>15.195399999999999</v>
      </c>
      <c r="K1632" s="176">
        <v>19.962</v>
      </c>
      <c r="L1632" s="176">
        <v>41.934199999999997</v>
      </c>
      <c r="M1632" s="176">
        <v>25.3505</v>
      </c>
      <c r="N1632" s="176"/>
      <c r="O1632" s="176"/>
      <c r="P1632" s="176"/>
      <c r="Q1632" s="176">
        <v>11.038</v>
      </c>
      <c r="R1632" s="176"/>
      <c r="S1632" s="118" t="s">
        <v>1913</v>
      </c>
    </row>
    <row r="1633" spans="1:19" x14ac:dyDescent="0.3">
      <c r="A1633" s="172" t="s">
        <v>1536</v>
      </c>
      <c r="B1633" s="172" t="s">
        <v>1565</v>
      </c>
      <c r="C1633" s="172">
        <v>102875</v>
      </c>
      <c r="D1633" s="175">
        <v>44174</v>
      </c>
      <c r="E1633" s="176">
        <v>95.176000000000002</v>
      </c>
      <c r="F1633" s="176">
        <v>0.26340000000000002</v>
      </c>
      <c r="G1633" s="176">
        <v>-4.9399999999999999E-2</v>
      </c>
      <c r="H1633" s="176">
        <v>1.4691000000000001</v>
      </c>
      <c r="I1633" s="176">
        <v>6.4298999999999999</v>
      </c>
      <c r="J1633" s="176">
        <v>13.7761</v>
      </c>
      <c r="K1633" s="176">
        <v>25.370100000000001</v>
      </c>
      <c r="L1633" s="176">
        <v>54.103700000000003</v>
      </c>
      <c r="M1633" s="176">
        <v>33.456699999999998</v>
      </c>
      <c r="N1633" s="176">
        <v>33.460500000000003</v>
      </c>
      <c r="O1633" s="176">
        <v>5.8266999999999998</v>
      </c>
      <c r="P1633" s="176">
        <v>13.0001</v>
      </c>
      <c r="Q1633" s="176">
        <v>15.327299999999999</v>
      </c>
      <c r="R1633" s="176">
        <v>19.139700000000001</v>
      </c>
      <c r="S1633" s="118" t="s">
        <v>1913</v>
      </c>
    </row>
    <row r="1634" spans="1:19" x14ac:dyDescent="0.3">
      <c r="A1634" s="172" t="s">
        <v>1536</v>
      </c>
      <c r="B1634" s="172" t="s">
        <v>1566</v>
      </c>
      <c r="C1634" s="172">
        <v>120164</v>
      </c>
      <c r="D1634" s="175">
        <v>44174</v>
      </c>
      <c r="E1634" s="176">
        <v>105.19499999999999</v>
      </c>
      <c r="F1634" s="176">
        <v>0.26779999999999998</v>
      </c>
      <c r="G1634" s="176">
        <v>-3.04E-2</v>
      </c>
      <c r="H1634" s="176">
        <v>1.4974000000000001</v>
      </c>
      <c r="I1634" s="176">
        <v>6.4878</v>
      </c>
      <c r="J1634" s="176">
        <v>13.910299999999999</v>
      </c>
      <c r="K1634" s="176">
        <v>25.823799999999999</v>
      </c>
      <c r="L1634" s="176">
        <v>55.216700000000003</v>
      </c>
      <c r="M1634" s="176">
        <v>34.903399999999998</v>
      </c>
      <c r="N1634" s="176">
        <v>35.372199999999999</v>
      </c>
      <c r="O1634" s="176">
        <v>7.2457000000000003</v>
      </c>
      <c r="P1634" s="176">
        <v>14.610300000000001</v>
      </c>
      <c r="Q1634" s="176">
        <v>16.9056</v>
      </c>
      <c r="R1634" s="176">
        <v>20.809899999999999</v>
      </c>
      <c r="S1634" s="118" t="s">
        <v>1913</v>
      </c>
    </row>
    <row r="1635" spans="1:19" x14ac:dyDescent="0.3">
      <c r="A1635" s="172" t="s">
        <v>1536</v>
      </c>
      <c r="B1635" s="172" t="s">
        <v>1567</v>
      </c>
      <c r="C1635" s="172">
        <v>129220</v>
      </c>
      <c r="D1635" s="175">
        <v>44174</v>
      </c>
      <c r="E1635" s="176">
        <v>26.948</v>
      </c>
      <c r="F1635" s="176">
        <v>3.3399999999999999E-2</v>
      </c>
      <c r="G1635" s="176">
        <v>0.58979999999999999</v>
      </c>
      <c r="H1635" s="176">
        <v>1.2854000000000001</v>
      </c>
      <c r="I1635" s="176">
        <v>5.5500999999999996</v>
      </c>
      <c r="J1635" s="176">
        <v>12.4567</v>
      </c>
      <c r="K1635" s="176">
        <v>20.919</v>
      </c>
      <c r="L1635" s="176">
        <v>44.570799999999998</v>
      </c>
      <c r="M1635" s="176">
        <v>24.6554</v>
      </c>
      <c r="N1635" s="176">
        <v>15.0984</v>
      </c>
      <c r="O1635" s="176">
        <v>-1.5078</v>
      </c>
      <c r="P1635" s="176">
        <v>12.2826</v>
      </c>
      <c r="Q1635" s="176">
        <v>16.250299999999999</v>
      </c>
      <c r="R1635" s="176">
        <v>4.3215000000000003</v>
      </c>
      <c r="S1635" s="118" t="s">
        <v>1915</v>
      </c>
    </row>
    <row r="1636" spans="1:19" x14ac:dyDescent="0.3">
      <c r="A1636" s="172" t="s">
        <v>1536</v>
      </c>
      <c r="B1636" s="172" t="s">
        <v>1568</v>
      </c>
      <c r="C1636" s="172">
        <v>129223</v>
      </c>
      <c r="D1636" s="175">
        <v>44174</v>
      </c>
      <c r="E1636" s="176">
        <v>25.445</v>
      </c>
      <c r="F1636" s="176">
        <v>2.75E-2</v>
      </c>
      <c r="G1636" s="176">
        <v>0.57709999999999995</v>
      </c>
      <c r="H1636" s="176">
        <v>1.2656000000000001</v>
      </c>
      <c r="I1636" s="176">
        <v>5.5065</v>
      </c>
      <c r="J1636" s="176">
        <v>12.354799999999999</v>
      </c>
      <c r="K1636" s="176">
        <v>20.592400000000001</v>
      </c>
      <c r="L1636" s="176">
        <v>43.7896</v>
      </c>
      <c r="M1636" s="176">
        <v>23.621400000000001</v>
      </c>
      <c r="N1636" s="176">
        <v>13.802</v>
      </c>
      <c r="O1636" s="176">
        <v>-2.5464000000000002</v>
      </c>
      <c r="P1636" s="176">
        <v>11.2332</v>
      </c>
      <c r="Q1636" s="176">
        <v>15.241400000000001</v>
      </c>
      <c r="R1636" s="176">
        <v>3.1254</v>
      </c>
      <c r="S1636" s="118" t="s">
        <v>1915</v>
      </c>
    </row>
    <row r="1637" spans="1:19" x14ac:dyDescent="0.3">
      <c r="A1637" s="172" t="s">
        <v>1536</v>
      </c>
      <c r="B1637" s="172" t="s">
        <v>1569</v>
      </c>
      <c r="C1637" s="172">
        <v>113177</v>
      </c>
      <c r="D1637" s="175">
        <v>44174</v>
      </c>
      <c r="E1637" s="176">
        <v>48.197000000000003</v>
      </c>
      <c r="F1637" s="176">
        <v>0.55940000000000001</v>
      </c>
      <c r="G1637" s="176">
        <v>0.68200000000000005</v>
      </c>
      <c r="H1637" s="176">
        <v>1.9562999999999999</v>
      </c>
      <c r="I1637" s="176">
        <v>6.3609</v>
      </c>
      <c r="J1637" s="176">
        <v>12.737</v>
      </c>
      <c r="K1637" s="176">
        <v>19.8218</v>
      </c>
      <c r="L1637" s="176">
        <v>46.148099999999999</v>
      </c>
      <c r="M1637" s="176">
        <v>32.445</v>
      </c>
      <c r="N1637" s="176">
        <v>28.682500000000001</v>
      </c>
      <c r="O1637" s="176">
        <v>2.0379</v>
      </c>
      <c r="P1637" s="176">
        <v>12.970700000000001</v>
      </c>
      <c r="Q1637" s="176">
        <v>16.6036</v>
      </c>
      <c r="R1637" s="176">
        <v>11.7087</v>
      </c>
      <c r="S1637" s="118" t="s">
        <v>1916</v>
      </c>
    </row>
    <row r="1638" spans="1:19" x14ac:dyDescent="0.3">
      <c r="A1638" s="172" t="s">
        <v>1536</v>
      </c>
      <c r="B1638" s="172" t="s">
        <v>1570</v>
      </c>
      <c r="C1638" s="172">
        <v>118778</v>
      </c>
      <c r="D1638" s="175">
        <v>44174</v>
      </c>
      <c r="E1638" s="176">
        <v>51.951099999999997</v>
      </c>
      <c r="F1638" s="176">
        <v>0.56189999999999996</v>
      </c>
      <c r="G1638" s="176">
        <v>0.69599999999999995</v>
      </c>
      <c r="H1638" s="176">
        <v>1.9744999999999999</v>
      </c>
      <c r="I1638" s="176">
        <v>6.3936999999999999</v>
      </c>
      <c r="J1638" s="176">
        <v>12.815300000000001</v>
      </c>
      <c r="K1638" s="176">
        <v>20.0657</v>
      </c>
      <c r="L1638" s="176">
        <v>46.766500000000001</v>
      </c>
      <c r="M1638" s="176">
        <v>33.298499999999997</v>
      </c>
      <c r="N1638" s="176">
        <v>29.776199999999999</v>
      </c>
      <c r="O1638" s="176">
        <v>3.0604</v>
      </c>
      <c r="P1638" s="176">
        <v>14.1731</v>
      </c>
      <c r="Q1638" s="176">
        <v>21.5959</v>
      </c>
      <c r="R1638" s="176">
        <v>12.717700000000001</v>
      </c>
      <c r="S1638" s="118" t="s">
        <v>1916</v>
      </c>
    </row>
    <row r="1639" spans="1:19" x14ac:dyDescent="0.3">
      <c r="A1639" s="172" t="s">
        <v>1536</v>
      </c>
      <c r="B1639" s="172" t="s">
        <v>1571</v>
      </c>
      <c r="C1639" s="172">
        <v>147131</v>
      </c>
      <c r="D1639" s="175">
        <v>44174</v>
      </c>
      <c r="E1639" s="176">
        <v>14.04</v>
      </c>
      <c r="F1639" s="176">
        <v>0.57310000000000005</v>
      </c>
      <c r="G1639" s="176">
        <v>1.0072000000000001</v>
      </c>
      <c r="H1639" s="176">
        <v>1.8868</v>
      </c>
      <c r="I1639" s="176">
        <v>5.3262999999999998</v>
      </c>
      <c r="J1639" s="176">
        <v>11.517099999999999</v>
      </c>
      <c r="K1639" s="176">
        <v>20.205500000000001</v>
      </c>
      <c r="L1639" s="176">
        <v>48.414400000000001</v>
      </c>
      <c r="M1639" s="176">
        <v>36.575899999999997</v>
      </c>
      <c r="N1639" s="176">
        <v>37.917499999999997</v>
      </c>
      <c r="O1639" s="176"/>
      <c r="P1639" s="176"/>
      <c r="Q1639" s="176">
        <v>23.989100000000001</v>
      </c>
      <c r="R1639" s="176"/>
      <c r="S1639" s="118" t="s">
        <v>1897</v>
      </c>
    </row>
    <row r="1640" spans="1:19" x14ac:dyDescent="0.3">
      <c r="A1640" s="172" t="s">
        <v>1536</v>
      </c>
      <c r="B1640" s="172" t="s">
        <v>1572</v>
      </c>
      <c r="C1640" s="172">
        <v>147129</v>
      </c>
      <c r="D1640" s="175">
        <v>44174</v>
      </c>
      <c r="E1640" s="176">
        <v>13.65</v>
      </c>
      <c r="F1640" s="176">
        <v>0.51549999999999996</v>
      </c>
      <c r="G1640" s="176">
        <v>0.96150000000000002</v>
      </c>
      <c r="H1640" s="176">
        <v>1.8656999999999999</v>
      </c>
      <c r="I1640" s="176">
        <v>5.3240999999999996</v>
      </c>
      <c r="J1640" s="176">
        <v>11.428599999999999</v>
      </c>
      <c r="K1640" s="176">
        <v>19.736799999999999</v>
      </c>
      <c r="L1640" s="176">
        <v>47.090499999999999</v>
      </c>
      <c r="M1640" s="176">
        <v>34.881399999999999</v>
      </c>
      <c r="N1640" s="176">
        <v>35.551099999999998</v>
      </c>
      <c r="O1640" s="176"/>
      <c r="P1640" s="176"/>
      <c r="Q1640" s="176">
        <v>21.795400000000001</v>
      </c>
      <c r="R1640" s="176"/>
      <c r="S1640" s="118" t="s">
        <v>1897</v>
      </c>
    </row>
    <row r="1641" spans="1:19" x14ac:dyDescent="0.3">
      <c r="A1641" s="172" t="s">
        <v>1536</v>
      </c>
      <c r="B1641" s="172" t="s">
        <v>1573</v>
      </c>
      <c r="C1641" s="172">
        <v>100177</v>
      </c>
      <c r="D1641" s="175">
        <v>44174</v>
      </c>
      <c r="E1641" s="176">
        <v>78.132945895182701</v>
      </c>
      <c r="F1641" s="176">
        <v>8.2500000000000004E-2</v>
      </c>
      <c r="G1641" s="176">
        <v>2.4365000000000001</v>
      </c>
      <c r="H1641" s="176">
        <v>3.9474999999999998</v>
      </c>
      <c r="I1641" s="176">
        <v>8.2148000000000003</v>
      </c>
      <c r="J1641" s="176">
        <v>12.1182</v>
      </c>
      <c r="K1641" s="176">
        <v>26.265999999999998</v>
      </c>
      <c r="L1641" s="176">
        <v>85.015900000000002</v>
      </c>
      <c r="M1641" s="176">
        <v>78.998500000000007</v>
      </c>
      <c r="N1641" s="176">
        <v>75.002399999999994</v>
      </c>
      <c r="O1641" s="176">
        <v>10.719799999999999</v>
      </c>
      <c r="P1641" s="176">
        <v>9.5937999999999999</v>
      </c>
      <c r="Q1641" s="176">
        <v>8.8801000000000005</v>
      </c>
      <c r="R1641" s="176">
        <v>18.065999999999999</v>
      </c>
      <c r="S1641" s="118" t="s">
        <v>1914</v>
      </c>
    </row>
    <row r="1642" spans="1:19" x14ac:dyDescent="0.3">
      <c r="A1642" s="172" t="s">
        <v>1536</v>
      </c>
      <c r="B1642" s="172" t="s">
        <v>1574</v>
      </c>
      <c r="C1642" s="172">
        <v>120828</v>
      </c>
      <c r="D1642" s="175">
        <v>44174</v>
      </c>
      <c r="E1642" s="176">
        <v>71.050700000000006</v>
      </c>
      <c r="F1642" s="176">
        <v>8.9599999999999999E-2</v>
      </c>
      <c r="G1642" s="176">
        <v>2.4599000000000002</v>
      </c>
      <c r="H1642" s="176">
        <v>3.9777999999999998</v>
      </c>
      <c r="I1642" s="176">
        <v>8.2743000000000002</v>
      </c>
      <c r="J1642" s="176">
        <v>12.242599999999999</v>
      </c>
      <c r="K1642" s="176">
        <v>26.514800000000001</v>
      </c>
      <c r="L1642" s="176">
        <v>85.871499999999997</v>
      </c>
      <c r="M1642" s="176">
        <v>79.878399999999999</v>
      </c>
      <c r="N1642" s="176">
        <v>75.907700000000006</v>
      </c>
      <c r="O1642" s="176">
        <v>11.199400000000001</v>
      </c>
      <c r="P1642" s="176">
        <v>9.8781999999999996</v>
      </c>
      <c r="Q1642" s="176">
        <v>9.7003000000000004</v>
      </c>
      <c r="R1642" s="176">
        <v>18.596699999999998</v>
      </c>
      <c r="S1642" s="118" t="s">
        <v>1914</v>
      </c>
    </row>
    <row r="1643" spans="1:19" x14ac:dyDescent="0.3">
      <c r="A1643" s="172" t="s">
        <v>1536</v>
      </c>
      <c r="B1643" s="172" t="s">
        <v>1575</v>
      </c>
      <c r="C1643" s="172">
        <v>125497</v>
      </c>
      <c r="D1643" s="175">
        <v>44174</v>
      </c>
      <c r="E1643" s="176">
        <v>76.363299999999995</v>
      </c>
      <c r="F1643" s="176">
        <v>0.43219999999999997</v>
      </c>
      <c r="G1643" s="176">
        <v>1.4753000000000001</v>
      </c>
      <c r="H1643" s="176">
        <v>3.0598000000000001</v>
      </c>
      <c r="I1643" s="176">
        <v>7.1226000000000003</v>
      </c>
      <c r="J1643" s="176">
        <v>14.710100000000001</v>
      </c>
      <c r="K1643" s="176">
        <v>23.171399999999998</v>
      </c>
      <c r="L1643" s="176">
        <v>49.230400000000003</v>
      </c>
      <c r="M1643" s="176">
        <v>34.513199999999998</v>
      </c>
      <c r="N1643" s="176">
        <v>33.259099999999997</v>
      </c>
      <c r="O1643" s="176">
        <v>6.6980000000000004</v>
      </c>
      <c r="P1643" s="176">
        <v>18.340699999999998</v>
      </c>
      <c r="Q1643" s="176">
        <v>25.241199999999999</v>
      </c>
      <c r="R1643" s="176">
        <v>21.078399999999998</v>
      </c>
      <c r="S1643" s="118" t="s">
        <v>1915</v>
      </c>
    </row>
    <row r="1644" spans="1:19" x14ac:dyDescent="0.3">
      <c r="A1644" s="172" t="s">
        <v>1536</v>
      </c>
      <c r="B1644" s="172" t="s">
        <v>1576</v>
      </c>
      <c r="C1644" s="172">
        <v>125494</v>
      </c>
      <c r="D1644" s="175">
        <v>44174</v>
      </c>
      <c r="E1644" s="176">
        <v>69.870699999999999</v>
      </c>
      <c r="F1644" s="176">
        <v>0.42949999999999999</v>
      </c>
      <c r="G1644" s="176">
        <v>1.4613</v>
      </c>
      <c r="H1644" s="176">
        <v>3.0394999999999999</v>
      </c>
      <c r="I1644" s="176">
        <v>7.0804999999999998</v>
      </c>
      <c r="J1644" s="176">
        <v>14.6135</v>
      </c>
      <c r="K1644" s="176">
        <v>22.878299999999999</v>
      </c>
      <c r="L1644" s="176">
        <v>48.436799999999998</v>
      </c>
      <c r="M1644" s="176">
        <v>33.369999999999997</v>
      </c>
      <c r="N1644" s="176">
        <v>31.711200000000002</v>
      </c>
      <c r="O1644" s="176">
        <v>5.4337999999999997</v>
      </c>
      <c r="P1644" s="176">
        <v>16.943200000000001</v>
      </c>
      <c r="Q1644" s="176">
        <v>18.849699999999999</v>
      </c>
      <c r="R1644" s="176">
        <v>19.645700000000001</v>
      </c>
      <c r="S1644" s="118" t="s">
        <v>1915</v>
      </c>
    </row>
    <row r="1645" spans="1:19" x14ac:dyDescent="0.3">
      <c r="A1645" s="172" t="s">
        <v>1536</v>
      </c>
      <c r="B1645" s="172" t="s">
        <v>1577</v>
      </c>
      <c r="C1645" s="172">
        <v>100795</v>
      </c>
      <c r="D1645" s="175">
        <v>44174</v>
      </c>
      <c r="E1645" s="176">
        <v>91.330200000000005</v>
      </c>
      <c r="F1645" s="176">
        <v>0.93130000000000002</v>
      </c>
      <c r="G1645" s="176">
        <v>2.0836999999999999</v>
      </c>
      <c r="H1645" s="176">
        <v>2.8914</v>
      </c>
      <c r="I1645" s="176">
        <v>6.5537000000000001</v>
      </c>
      <c r="J1645" s="176">
        <v>13.2842</v>
      </c>
      <c r="K1645" s="176">
        <v>23.7349</v>
      </c>
      <c r="L1645" s="176">
        <v>48.188299999999998</v>
      </c>
      <c r="M1645" s="176">
        <v>26.389199999999999</v>
      </c>
      <c r="N1645" s="176">
        <v>23.611999999999998</v>
      </c>
      <c r="O1645" s="176">
        <v>-5.0949</v>
      </c>
      <c r="P1645" s="176">
        <v>5.3464</v>
      </c>
      <c r="Q1645" s="176">
        <v>15.0015</v>
      </c>
      <c r="R1645" s="176">
        <v>9.3615999999999993</v>
      </c>
      <c r="S1645" s="118" t="s">
        <v>1913</v>
      </c>
    </row>
    <row r="1646" spans="1:19" x14ac:dyDescent="0.3">
      <c r="A1646" s="172" t="s">
        <v>1536</v>
      </c>
      <c r="B1646" s="172" t="s">
        <v>1578</v>
      </c>
      <c r="C1646" s="172">
        <v>119589</v>
      </c>
      <c r="D1646" s="175">
        <v>44174</v>
      </c>
      <c r="E1646" s="176">
        <v>96.09</v>
      </c>
      <c r="F1646" s="176">
        <v>0.93400000000000005</v>
      </c>
      <c r="G1646" s="176">
        <v>2.0969000000000002</v>
      </c>
      <c r="H1646" s="176">
        <v>2.9098999999999999</v>
      </c>
      <c r="I1646" s="176">
        <v>6.5941000000000001</v>
      </c>
      <c r="J1646" s="176">
        <v>13.3764</v>
      </c>
      <c r="K1646" s="176">
        <v>24.043800000000001</v>
      </c>
      <c r="L1646" s="176">
        <v>48.930999999999997</v>
      </c>
      <c r="M1646" s="176">
        <v>27.319099999999999</v>
      </c>
      <c r="N1646" s="176">
        <v>24.7989</v>
      </c>
      <c r="O1646" s="176">
        <v>-4.2496</v>
      </c>
      <c r="P1646" s="176">
        <v>6.1093000000000002</v>
      </c>
      <c r="Q1646" s="176">
        <v>13.760300000000001</v>
      </c>
      <c r="R1646" s="176">
        <v>10.411199999999999</v>
      </c>
      <c r="S1646" s="118" t="s">
        <v>1913</v>
      </c>
    </row>
    <row r="1647" spans="1:19" x14ac:dyDescent="0.3">
      <c r="A1647" s="172" t="s">
        <v>1536</v>
      </c>
      <c r="B1647" s="172" t="s">
        <v>1579</v>
      </c>
      <c r="C1647" s="172">
        <v>145206</v>
      </c>
      <c r="D1647" s="175">
        <v>44174</v>
      </c>
      <c r="E1647" s="176">
        <v>13.1197</v>
      </c>
      <c r="F1647" s="176">
        <v>0.26829999999999998</v>
      </c>
      <c r="G1647" s="176">
        <v>0.12520000000000001</v>
      </c>
      <c r="H1647" s="176">
        <v>1.3315999999999999</v>
      </c>
      <c r="I1647" s="176">
        <v>4.2892999999999999</v>
      </c>
      <c r="J1647" s="176">
        <v>12.2781</v>
      </c>
      <c r="K1647" s="176">
        <v>19.1325</v>
      </c>
      <c r="L1647" s="176">
        <v>38.982799999999997</v>
      </c>
      <c r="M1647" s="176">
        <v>26.606300000000001</v>
      </c>
      <c r="N1647" s="176">
        <v>24.270199999999999</v>
      </c>
      <c r="O1647" s="176"/>
      <c r="P1647" s="176"/>
      <c r="Q1647" s="176">
        <v>13.968299999999999</v>
      </c>
      <c r="R1647" s="176">
        <v>14.4543</v>
      </c>
      <c r="S1647" s="118" t="s">
        <v>1913</v>
      </c>
    </row>
    <row r="1648" spans="1:19" x14ac:dyDescent="0.3">
      <c r="A1648" s="172" t="s">
        <v>1536</v>
      </c>
      <c r="B1648" s="172" t="s">
        <v>1580</v>
      </c>
      <c r="C1648" s="172">
        <v>145208</v>
      </c>
      <c r="D1648" s="175">
        <v>44174</v>
      </c>
      <c r="E1648" s="176">
        <v>12.599299999999999</v>
      </c>
      <c r="F1648" s="176">
        <v>0.26419999999999999</v>
      </c>
      <c r="G1648" s="176">
        <v>0.1057</v>
      </c>
      <c r="H1648" s="176">
        <v>1.3042</v>
      </c>
      <c r="I1648" s="176">
        <v>4.1978999999999997</v>
      </c>
      <c r="J1648" s="176">
        <v>12.0466</v>
      </c>
      <c r="K1648" s="176">
        <v>18.5962</v>
      </c>
      <c r="L1648" s="176">
        <v>37.75</v>
      </c>
      <c r="M1648" s="176">
        <v>24.9026</v>
      </c>
      <c r="N1648" s="176">
        <v>22.007000000000001</v>
      </c>
      <c r="O1648" s="176"/>
      <c r="P1648" s="176"/>
      <c r="Q1648" s="176">
        <v>11.768599999999999</v>
      </c>
      <c r="R1648" s="176">
        <v>12.263400000000001</v>
      </c>
      <c r="S1648" s="118" t="s">
        <v>1913</v>
      </c>
    </row>
    <row r="1649" spans="1:19" x14ac:dyDescent="0.3">
      <c r="A1649" s="172" t="s">
        <v>1536</v>
      </c>
      <c r="B1649" s="172" t="s">
        <v>1581</v>
      </c>
      <c r="C1649" s="172">
        <v>129649</v>
      </c>
      <c r="D1649" s="175">
        <v>44174</v>
      </c>
      <c r="E1649" s="176">
        <v>18.61</v>
      </c>
      <c r="F1649" s="176">
        <v>1.1413</v>
      </c>
      <c r="G1649" s="176">
        <v>1.694</v>
      </c>
      <c r="H1649" s="176">
        <v>2.4216000000000002</v>
      </c>
      <c r="I1649" s="176">
        <v>6.8925999999999998</v>
      </c>
      <c r="J1649" s="176">
        <v>10.5764</v>
      </c>
      <c r="K1649" s="176">
        <v>15.7338</v>
      </c>
      <c r="L1649" s="176">
        <v>45.504300000000001</v>
      </c>
      <c r="M1649" s="176">
        <v>28.167999999999999</v>
      </c>
      <c r="N1649" s="176">
        <v>30.322099999999999</v>
      </c>
      <c r="O1649" s="176">
        <v>3.5863</v>
      </c>
      <c r="P1649" s="176">
        <v>9.2896000000000001</v>
      </c>
      <c r="Q1649" s="176">
        <v>10.0204</v>
      </c>
      <c r="R1649" s="176">
        <v>15.6396</v>
      </c>
      <c r="S1649" s="118" t="s">
        <v>1913</v>
      </c>
    </row>
    <row r="1650" spans="1:19" x14ac:dyDescent="0.3">
      <c r="A1650" s="172" t="s">
        <v>1536</v>
      </c>
      <c r="B1650" s="172" t="s">
        <v>1582</v>
      </c>
      <c r="C1650" s="172">
        <v>129647</v>
      </c>
      <c r="D1650" s="175">
        <v>44174</v>
      </c>
      <c r="E1650" s="176">
        <v>17.68</v>
      </c>
      <c r="F1650" s="176">
        <v>1.2020999999999999</v>
      </c>
      <c r="G1650" s="176">
        <v>1.7261</v>
      </c>
      <c r="H1650" s="176">
        <v>2.4333999999999998</v>
      </c>
      <c r="I1650" s="176">
        <v>6.8924000000000003</v>
      </c>
      <c r="J1650" s="176">
        <v>10.569100000000001</v>
      </c>
      <c r="K1650" s="176">
        <v>15.5556</v>
      </c>
      <c r="L1650" s="176">
        <v>45.036900000000003</v>
      </c>
      <c r="M1650" s="176">
        <v>27.4694</v>
      </c>
      <c r="N1650" s="176">
        <v>29.428999999999998</v>
      </c>
      <c r="O1650" s="176">
        <v>2.9091999999999998</v>
      </c>
      <c r="P1650" s="176">
        <v>8.4131</v>
      </c>
      <c r="Q1650" s="176">
        <v>9.1565999999999992</v>
      </c>
      <c r="R1650" s="176">
        <v>14.9283</v>
      </c>
      <c r="S1650" s="118" t="s">
        <v>1913</v>
      </c>
    </row>
    <row r="1651" spans="1:19" x14ac:dyDescent="0.3">
      <c r="A1651" s="177" t="s">
        <v>27</v>
      </c>
      <c r="B1651" s="172"/>
      <c r="C1651" s="172"/>
      <c r="D1651" s="172"/>
      <c r="E1651" s="172"/>
      <c r="F1651" s="178">
        <v>0.44557173913043491</v>
      </c>
      <c r="G1651" s="178">
        <v>1.0290934782608696</v>
      </c>
      <c r="H1651" s="178">
        <v>2.1223695652173915</v>
      </c>
      <c r="I1651" s="178">
        <v>6.1390326086956515</v>
      </c>
      <c r="J1651" s="178">
        <v>12.343845652173917</v>
      </c>
      <c r="K1651" s="178">
        <v>21.257936956521739</v>
      </c>
      <c r="L1651" s="178">
        <v>47.608271739130437</v>
      </c>
      <c r="M1651" s="178">
        <v>31.480513043478254</v>
      </c>
      <c r="N1651" s="178">
        <v>30.324150000000003</v>
      </c>
      <c r="O1651" s="178">
        <v>1.8055133333333331</v>
      </c>
      <c r="P1651" s="178">
        <v>11.060464285714287</v>
      </c>
      <c r="Q1651" s="178">
        <v>16.569556521739131</v>
      </c>
      <c r="R1651" s="178">
        <v>12.510652941176469</v>
      </c>
      <c r="S1651" s="118"/>
    </row>
    <row r="1652" spans="1:19" x14ac:dyDescent="0.3">
      <c r="A1652" s="177" t="s">
        <v>408</v>
      </c>
      <c r="B1652" s="172"/>
      <c r="C1652" s="172"/>
      <c r="D1652" s="172"/>
      <c r="E1652" s="172"/>
      <c r="F1652" s="178">
        <v>0.43084999999999996</v>
      </c>
      <c r="G1652" s="178">
        <v>0.98435000000000006</v>
      </c>
      <c r="H1652" s="178">
        <v>2.0192999999999999</v>
      </c>
      <c r="I1652" s="178">
        <v>6.3708499999999999</v>
      </c>
      <c r="J1652" s="178">
        <v>12.260349999999999</v>
      </c>
      <c r="K1652" s="178">
        <v>21.077649999999998</v>
      </c>
      <c r="L1652" s="178">
        <v>46.746700000000004</v>
      </c>
      <c r="M1652" s="178">
        <v>27.8187</v>
      </c>
      <c r="N1652" s="178">
        <v>27.9481</v>
      </c>
      <c r="O1652" s="178">
        <v>1.7001500000000001</v>
      </c>
      <c r="P1652" s="178">
        <v>10.74935</v>
      </c>
      <c r="Q1652" s="178">
        <v>15.152699999999999</v>
      </c>
      <c r="R1652" s="178">
        <v>12.89005</v>
      </c>
      <c r="S1652" s="118"/>
    </row>
    <row r="1653" spans="1:19" x14ac:dyDescent="0.3">
      <c r="A1653" s="121"/>
      <c r="B1653" s="121"/>
      <c r="C1653" s="121"/>
      <c r="D1653" s="122"/>
      <c r="E1653" s="123"/>
      <c r="F1653" s="123"/>
      <c r="G1653" s="123"/>
      <c r="H1653" s="123"/>
      <c r="I1653" s="123"/>
      <c r="J1653" s="123"/>
      <c r="K1653" s="123"/>
      <c r="L1653" s="123"/>
      <c r="M1653" s="123"/>
      <c r="N1653" s="123"/>
      <c r="O1653" s="123"/>
      <c r="P1653" s="123"/>
      <c r="Q1653" s="123"/>
      <c r="R1653" s="123"/>
      <c r="S1653" s="118"/>
    </row>
    <row r="1654" spans="1:19" x14ac:dyDescent="0.3">
      <c r="A1654" s="174" t="s">
        <v>386</v>
      </c>
      <c r="B1654" s="174"/>
      <c r="C1654" s="174"/>
      <c r="D1654" s="174"/>
      <c r="E1654" s="174"/>
      <c r="F1654" s="174"/>
      <c r="G1654" s="174"/>
      <c r="H1654" s="174"/>
      <c r="I1654" s="174"/>
      <c r="J1654" s="174"/>
      <c r="K1654" s="174"/>
      <c r="L1654" s="174"/>
      <c r="M1654" s="174"/>
      <c r="N1654" s="174"/>
      <c r="O1654" s="174"/>
      <c r="P1654" s="174"/>
      <c r="Q1654" s="174"/>
      <c r="R1654" s="174"/>
      <c r="S1654" s="120"/>
    </row>
    <row r="1655" spans="1:19" x14ac:dyDescent="0.3">
      <c r="A1655" s="172" t="s">
        <v>378</v>
      </c>
      <c r="B1655" s="172" t="s">
        <v>377</v>
      </c>
      <c r="C1655" s="172">
        <v>147928</v>
      </c>
      <c r="D1655" s="175">
        <v>44174</v>
      </c>
      <c r="E1655" s="176">
        <v>12.99</v>
      </c>
      <c r="F1655" s="176">
        <v>0.61970000000000003</v>
      </c>
      <c r="G1655" s="176">
        <v>1.8824000000000001</v>
      </c>
      <c r="H1655" s="176">
        <v>2.2835000000000001</v>
      </c>
      <c r="I1655" s="176">
        <v>3.1770999999999998</v>
      </c>
      <c r="J1655" s="176">
        <v>8.1599000000000004</v>
      </c>
      <c r="K1655" s="176">
        <v>20.9497</v>
      </c>
      <c r="L1655" s="176">
        <v>30.290900000000001</v>
      </c>
      <c r="M1655" s="176">
        <v>31.8782</v>
      </c>
      <c r="N1655" s="176"/>
      <c r="O1655" s="176"/>
      <c r="P1655" s="176"/>
      <c r="Q1655" s="176">
        <v>29.9</v>
      </c>
      <c r="R1655" s="176"/>
      <c r="S1655" s="118" t="s">
        <v>1918</v>
      </c>
    </row>
    <row r="1656" spans="1:19" x14ac:dyDescent="0.3">
      <c r="A1656" s="172" t="s">
        <v>378</v>
      </c>
      <c r="B1656" s="172" t="s">
        <v>379</v>
      </c>
      <c r="C1656" s="172">
        <v>147929</v>
      </c>
      <c r="D1656" s="175">
        <v>44174</v>
      </c>
      <c r="E1656" s="176">
        <v>12.82</v>
      </c>
      <c r="F1656" s="176">
        <v>0.62790000000000001</v>
      </c>
      <c r="G1656" s="176">
        <v>1.8268</v>
      </c>
      <c r="H1656" s="176">
        <v>2.3144</v>
      </c>
      <c r="I1656" s="176">
        <v>3.1375999999999999</v>
      </c>
      <c r="J1656" s="176">
        <v>8.0033999999999992</v>
      </c>
      <c r="K1656" s="176">
        <v>20.488700000000001</v>
      </c>
      <c r="L1656" s="176">
        <v>29.3643</v>
      </c>
      <c r="M1656" s="176">
        <v>30.284600000000001</v>
      </c>
      <c r="N1656" s="176"/>
      <c r="O1656" s="176"/>
      <c r="P1656" s="176"/>
      <c r="Q1656" s="176">
        <v>28.2</v>
      </c>
      <c r="R1656" s="176"/>
      <c r="S1656" s="118" t="s">
        <v>1918</v>
      </c>
    </row>
    <row r="1657" spans="1:19" x14ac:dyDescent="0.3">
      <c r="A1657" s="172" t="s">
        <v>378</v>
      </c>
      <c r="B1657" s="172" t="s">
        <v>49</v>
      </c>
      <c r="C1657" s="172">
        <v>147372</v>
      </c>
      <c r="D1657" s="175">
        <v>44174</v>
      </c>
      <c r="E1657" s="176">
        <v>12.99</v>
      </c>
      <c r="F1657" s="176">
        <v>0.30890000000000001</v>
      </c>
      <c r="G1657" s="176">
        <v>1.0108999999999999</v>
      </c>
      <c r="H1657" s="176">
        <v>1.9622999999999999</v>
      </c>
      <c r="I1657" s="176">
        <v>5.3528000000000002</v>
      </c>
      <c r="J1657" s="176">
        <v>9.0679999999999996</v>
      </c>
      <c r="K1657" s="176">
        <v>21.629200000000001</v>
      </c>
      <c r="L1657" s="176">
        <v>37.460299999999997</v>
      </c>
      <c r="M1657" s="176">
        <v>35.171700000000001</v>
      </c>
      <c r="N1657" s="176">
        <v>25.2652</v>
      </c>
      <c r="O1657" s="176"/>
      <c r="P1657" s="176"/>
      <c r="Q1657" s="176">
        <v>20.327000000000002</v>
      </c>
      <c r="R1657" s="176"/>
      <c r="S1657" s="118" t="s">
        <v>1918</v>
      </c>
    </row>
    <row r="1658" spans="1:19" x14ac:dyDescent="0.3">
      <c r="A1658" s="172" t="s">
        <v>378</v>
      </c>
      <c r="B1658" s="172" t="s">
        <v>51</v>
      </c>
      <c r="C1658" s="172">
        <v>147371</v>
      </c>
      <c r="D1658" s="175">
        <v>44174</v>
      </c>
      <c r="E1658" s="176">
        <v>12.88</v>
      </c>
      <c r="F1658" s="176">
        <v>0.23350000000000001</v>
      </c>
      <c r="G1658" s="176">
        <v>0.94040000000000001</v>
      </c>
      <c r="H1658" s="176">
        <v>1.8987000000000001</v>
      </c>
      <c r="I1658" s="176">
        <v>5.3148</v>
      </c>
      <c r="J1658" s="176">
        <v>8.9679000000000002</v>
      </c>
      <c r="K1658" s="176">
        <v>21.2806</v>
      </c>
      <c r="L1658" s="176">
        <v>37.021299999999997</v>
      </c>
      <c r="M1658" s="176">
        <v>34.446800000000003</v>
      </c>
      <c r="N1658" s="176">
        <v>24.444400000000002</v>
      </c>
      <c r="O1658" s="176"/>
      <c r="P1658" s="176"/>
      <c r="Q1658" s="176">
        <v>19.6053</v>
      </c>
      <c r="R1658" s="176"/>
      <c r="S1658" s="118" t="s">
        <v>1918</v>
      </c>
    </row>
    <row r="1659" spans="1:19" x14ac:dyDescent="0.3">
      <c r="A1659" s="172" t="s">
        <v>378</v>
      </c>
      <c r="B1659" s="172" t="s">
        <v>50</v>
      </c>
      <c r="C1659" s="172">
        <v>119709</v>
      </c>
      <c r="D1659" s="175">
        <v>44174</v>
      </c>
      <c r="E1659" s="176">
        <v>132.40780000000001</v>
      </c>
      <c r="F1659" s="176">
        <v>0.83520000000000005</v>
      </c>
      <c r="G1659" s="176">
        <v>1.8511</v>
      </c>
      <c r="H1659" s="176">
        <v>3.0413999999999999</v>
      </c>
      <c r="I1659" s="176">
        <v>5.4844999999999997</v>
      </c>
      <c r="J1659" s="176">
        <v>9.0960999999999999</v>
      </c>
      <c r="K1659" s="176">
        <v>19.385100000000001</v>
      </c>
      <c r="L1659" s="176">
        <v>34.010800000000003</v>
      </c>
      <c r="M1659" s="176">
        <v>24.2256</v>
      </c>
      <c r="N1659" s="176">
        <v>13.2105</v>
      </c>
      <c r="O1659" s="176">
        <v>10.6905</v>
      </c>
      <c r="P1659" s="176">
        <v>12.714600000000001</v>
      </c>
      <c r="Q1659" s="176">
        <v>13.558999999999999</v>
      </c>
      <c r="R1659" s="176">
        <v>14.098699999999999</v>
      </c>
      <c r="S1659" s="118" t="s">
        <v>1918</v>
      </c>
    </row>
    <row r="1660" spans="1:19" x14ac:dyDescent="0.3">
      <c r="A1660" s="172" t="s">
        <v>378</v>
      </c>
      <c r="B1660" s="172" t="s">
        <v>52</v>
      </c>
      <c r="C1660" s="172">
        <v>104523</v>
      </c>
      <c r="D1660" s="175">
        <v>44174</v>
      </c>
      <c r="E1660" s="176">
        <v>549.99132410830498</v>
      </c>
      <c r="F1660" s="176">
        <v>0.83309999999999995</v>
      </c>
      <c r="G1660" s="176">
        <v>1.8401000000000001</v>
      </c>
      <c r="H1660" s="176">
        <v>3.0259999999999998</v>
      </c>
      <c r="I1660" s="176">
        <v>5.4528999999999996</v>
      </c>
      <c r="J1660" s="176">
        <v>9.0267999999999997</v>
      </c>
      <c r="K1660" s="176">
        <v>19.160399999999999</v>
      </c>
      <c r="L1660" s="176">
        <v>33.512700000000002</v>
      </c>
      <c r="M1660" s="176">
        <v>23.500399999999999</v>
      </c>
      <c r="N1660" s="176">
        <v>12.3188</v>
      </c>
      <c r="O1660" s="176">
        <v>9.7341999999999995</v>
      </c>
      <c r="P1660" s="176">
        <v>11.783300000000001</v>
      </c>
      <c r="Q1660" s="176">
        <v>14.3119</v>
      </c>
      <c r="R1660" s="176">
        <v>13.269500000000001</v>
      </c>
      <c r="S1660" s="118" t="s">
        <v>1918</v>
      </c>
    </row>
    <row r="1661" spans="1:19" x14ac:dyDescent="0.3">
      <c r="A1661" s="177" t="s">
        <v>27</v>
      </c>
      <c r="B1661" s="172"/>
      <c r="C1661" s="172"/>
      <c r="D1661" s="172"/>
      <c r="E1661" s="172"/>
      <c r="F1661" s="178">
        <v>0.57638333333333336</v>
      </c>
      <c r="G1661" s="178">
        <v>1.5586166666666668</v>
      </c>
      <c r="H1661" s="178">
        <v>2.4210499999999997</v>
      </c>
      <c r="I1661" s="178">
        <v>4.6532833333333334</v>
      </c>
      <c r="J1661" s="178">
        <v>8.7203499999999998</v>
      </c>
      <c r="K1661" s="178">
        <v>20.482283333333331</v>
      </c>
      <c r="L1661" s="178">
        <v>33.610050000000001</v>
      </c>
      <c r="M1661" s="178">
        <v>29.917883333333339</v>
      </c>
      <c r="N1661" s="178">
        <v>18.809725</v>
      </c>
      <c r="O1661" s="178">
        <v>10.212350000000001</v>
      </c>
      <c r="P1661" s="178">
        <v>12.248950000000001</v>
      </c>
      <c r="Q1661" s="178">
        <v>20.983866666666664</v>
      </c>
      <c r="R1661" s="178">
        <v>13.684100000000001</v>
      </c>
      <c r="S1661" s="118"/>
    </row>
    <row r="1662" spans="1:19" x14ac:dyDescent="0.3">
      <c r="A1662" s="177" t="s">
        <v>408</v>
      </c>
      <c r="B1662" s="172"/>
      <c r="C1662" s="172"/>
      <c r="D1662" s="172"/>
      <c r="E1662" s="172"/>
      <c r="F1662" s="178">
        <v>0.62380000000000002</v>
      </c>
      <c r="G1662" s="178">
        <v>1.83345</v>
      </c>
      <c r="H1662" s="178">
        <v>2.29895</v>
      </c>
      <c r="I1662" s="178">
        <v>5.3338000000000001</v>
      </c>
      <c r="J1662" s="178">
        <v>8.9973500000000008</v>
      </c>
      <c r="K1662" s="178">
        <v>20.719200000000001</v>
      </c>
      <c r="L1662" s="178">
        <v>33.761750000000006</v>
      </c>
      <c r="M1662" s="178">
        <v>31.081400000000002</v>
      </c>
      <c r="N1662" s="178">
        <v>18.827449999999999</v>
      </c>
      <c r="O1662" s="178">
        <v>10.212350000000001</v>
      </c>
      <c r="P1662" s="178">
        <v>12.248950000000001</v>
      </c>
      <c r="Q1662" s="178">
        <v>19.966149999999999</v>
      </c>
      <c r="R1662" s="178">
        <v>13.684100000000001</v>
      </c>
      <c r="S1662" s="118"/>
    </row>
    <row r="1663" spans="1:19" x14ac:dyDescent="0.3">
      <c r="A1663" s="121"/>
      <c r="B1663" s="121"/>
      <c r="C1663" s="121"/>
      <c r="D1663" s="122"/>
      <c r="E1663" s="123"/>
      <c r="F1663" s="123"/>
      <c r="G1663" s="123"/>
      <c r="H1663" s="123"/>
      <c r="I1663" s="123"/>
      <c r="J1663" s="123"/>
      <c r="K1663" s="123"/>
      <c r="L1663" s="123"/>
      <c r="M1663" s="123"/>
      <c r="N1663" s="123"/>
      <c r="O1663" s="123"/>
      <c r="P1663" s="123"/>
      <c r="Q1663" s="123"/>
      <c r="R1663" s="123"/>
      <c r="S1663" s="118"/>
    </row>
    <row r="1664" spans="1:19" x14ac:dyDescent="0.3">
      <c r="A1664" s="174" t="s">
        <v>1583</v>
      </c>
      <c r="B1664" s="174"/>
      <c r="C1664" s="174"/>
      <c r="D1664" s="174"/>
      <c r="E1664" s="174"/>
      <c r="F1664" s="174"/>
      <c r="G1664" s="174"/>
      <c r="H1664" s="174"/>
      <c r="I1664" s="174"/>
      <c r="J1664" s="174"/>
      <c r="K1664" s="174"/>
      <c r="L1664" s="174"/>
      <c r="M1664" s="174"/>
      <c r="N1664" s="174"/>
      <c r="O1664" s="174"/>
      <c r="P1664" s="174"/>
      <c r="Q1664" s="174"/>
      <c r="R1664" s="174"/>
      <c r="S1664" s="120"/>
    </row>
    <row r="1665" spans="1:19" x14ac:dyDescent="0.3">
      <c r="A1665" s="172" t="s">
        <v>1584</v>
      </c>
      <c r="B1665" s="172" t="s">
        <v>1585</v>
      </c>
      <c r="C1665" s="172">
        <v>119501</v>
      </c>
      <c r="D1665" s="175">
        <v>44174</v>
      </c>
      <c r="E1665" s="176">
        <v>422.11219999999997</v>
      </c>
      <c r="F1665" s="176">
        <v>4.6181000000000001</v>
      </c>
      <c r="G1665" s="176">
        <v>5.0845000000000002</v>
      </c>
      <c r="H1665" s="176">
        <v>4.2937000000000003</v>
      </c>
      <c r="I1665" s="176">
        <v>3.6659000000000002</v>
      </c>
      <c r="J1665" s="176">
        <v>5.1304999999999996</v>
      </c>
      <c r="K1665" s="176">
        <v>5.7408999999999999</v>
      </c>
      <c r="L1665" s="176">
        <v>7.1901999999999999</v>
      </c>
      <c r="M1665" s="176">
        <v>7.4311999999999996</v>
      </c>
      <c r="N1665" s="176">
        <v>7.2835999999999999</v>
      </c>
      <c r="O1665" s="176">
        <v>7.8019999999999996</v>
      </c>
      <c r="P1665" s="176">
        <v>8.0833999999999993</v>
      </c>
      <c r="Q1665" s="176">
        <v>8.6033000000000008</v>
      </c>
      <c r="R1665" s="176">
        <v>8.0465999999999998</v>
      </c>
      <c r="S1665" s="118"/>
    </row>
    <row r="1666" spans="1:19" x14ac:dyDescent="0.3">
      <c r="A1666" s="172" t="s">
        <v>1584</v>
      </c>
      <c r="B1666" s="172" t="s">
        <v>1586</v>
      </c>
      <c r="C1666" s="172">
        <v>101317</v>
      </c>
      <c r="D1666" s="175">
        <v>44174</v>
      </c>
      <c r="E1666" s="176">
        <v>418.23009999999999</v>
      </c>
      <c r="F1666" s="176">
        <v>4.4775999999999998</v>
      </c>
      <c r="G1666" s="176">
        <v>4.9429999999999996</v>
      </c>
      <c r="H1666" s="176">
        <v>4.1536999999999997</v>
      </c>
      <c r="I1666" s="176">
        <v>3.5255999999999998</v>
      </c>
      <c r="J1666" s="176">
        <v>4.99</v>
      </c>
      <c r="K1666" s="176">
        <v>5.6048999999999998</v>
      </c>
      <c r="L1666" s="176">
        <v>7.0468000000000002</v>
      </c>
      <c r="M1666" s="176">
        <v>7.2877000000000001</v>
      </c>
      <c r="N1666" s="176">
        <v>7.1417000000000002</v>
      </c>
      <c r="O1666" s="176">
        <v>7.6688999999999998</v>
      </c>
      <c r="P1666" s="176">
        <v>7.9462999999999999</v>
      </c>
      <c r="Q1666" s="176">
        <v>7.77</v>
      </c>
      <c r="R1666" s="176">
        <v>7.9105999999999996</v>
      </c>
      <c r="S1666" s="118"/>
    </row>
    <row r="1667" spans="1:19" x14ac:dyDescent="0.3">
      <c r="A1667" s="172" t="s">
        <v>1584</v>
      </c>
      <c r="B1667" s="172" t="s">
        <v>1587</v>
      </c>
      <c r="C1667" s="172">
        <v>144754</v>
      </c>
      <c r="D1667" s="175">
        <v>44174</v>
      </c>
      <c r="E1667" s="176">
        <v>11.817</v>
      </c>
      <c r="F1667" s="176">
        <v>4.0157999999999996</v>
      </c>
      <c r="G1667" s="176">
        <v>3.3992</v>
      </c>
      <c r="H1667" s="176">
        <v>3.665</v>
      </c>
      <c r="I1667" s="176">
        <v>3.38</v>
      </c>
      <c r="J1667" s="176">
        <v>4.2981999999999996</v>
      </c>
      <c r="K1667" s="176">
        <v>5.2892000000000001</v>
      </c>
      <c r="L1667" s="176">
        <v>5.8335999999999997</v>
      </c>
      <c r="M1667" s="176">
        <v>6.1242000000000001</v>
      </c>
      <c r="N1667" s="176">
        <v>6.3156999999999996</v>
      </c>
      <c r="O1667" s="176"/>
      <c r="P1667" s="176"/>
      <c r="Q1667" s="176">
        <v>7.7047999999999996</v>
      </c>
      <c r="R1667" s="176">
        <v>7.5464000000000002</v>
      </c>
      <c r="S1667" s="118"/>
    </row>
    <row r="1668" spans="1:19" x14ac:dyDescent="0.3">
      <c r="A1668" s="172" t="s">
        <v>1584</v>
      </c>
      <c r="B1668" s="172" t="s">
        <v>1588</v>
      </c>
      <c r="C1668" s="172">
        <v>144759</v>
      </c>
      <c r="D1668" s="175">
        <v>44174</v>
      </c>
      <c r="E1668" s="176">
        <v>11.582800000000001</v>
      </c>
      <c r="F1668" s="176">
        <v>3.4666999999999999</v>
      </c>
      <c r="G1668" s="176">
        <v>2.5219</v>
      </c>
      <c r="H1668" s="176">
        <v>2.7926000000000002</v>
      </c>
      <c r="I1668" s="176">
        <v>2.5009000000000001</v>
      </c>
      <c r="J1668" s="176">
        <v>3.4129</v>
      </c>
      <c r="K1668" s="176">
        <v>4.3899999999999997</v>
      </c>
      <c r="L1668" s="176">
        <v>4.9120999999999997</v>
      </c>
      <c r="M1668" s="176">
        <v>5.1840999999999999</v>
      </c>
      <c r="N1668" s="176">
        <v>5.3601000000000001</v>
      </c>
      <c r="O1668" s="176"/>
      <c r="P1668" s="176"/>
      <c r="Q1668" s="176">
        <v>6.7506000000000004</v>
      </c>
      <c r="R1668" s="176">
        <v>6.5827</v>
      </c>
      <c r="S1668" s="118"/>
    </row>
    <row r="1669" spans="1:19" x14ac:dyDescent="0.3">
      <c r="A1669" s="172" t="s">
        <v>1584</v>
      </c>
      <c r="B1669" s="172" t="s">
        <v>1589</v>
      </c>
      <c r="C1669" s="172">
        <v>143464</v>
      </c>
      <c r="D1669" s="175">
        <v>44174</v>
      </c>
      <c r="E1669" s="176">
        <v>1183.3393000000001</v>
      </c>
      <c r="F1669" s="176">
        <v>5.0593000000000004</v>
      </c>
      <c r="G1669" s="176">
        <v>3.6415000000000002</v>
      </c>
      <c r="H1669" s="176">
        <v>3.2296999999999998</v>
      </c>
      <c r="I1669" s="176">
        <v>2.7262</v>
      </c>
      <c r="J1669" s="176">
        <v>3.3664000000000001</v>
      </c>
      <c r="K1669" s="176">
        <v>4.2179000000000002</v>
      </c>
      <c r="L1669" s="176">
        <v>4.0694999999999997</v>
      </c>
      <c r="M1669" s="176">
        <v>4.9907000000000004</v>
      </c>
      <c r="N1669" s="176">
        <v>5.2499000000000002</v>
      </c>
      <c r="O1669" s="176"/>
      <c r="P1669" s="176"/>
      <c r="Q1669" s="176">
        <v>6.8913000000000002</v>
      </c>
      <c r="R1669" s="176">
        <v>6.5079000000000002</v>
      </c>
      <c r="S1669" s="118"/>
    </row>
    <row r="1670" spans="1:19" x14ac:dyDescent="0.3">
      <c r="A1670" s="172" t="s">
        <v>1584</v>
      </c>
      <c r="B1670" s="172" t="s">
        <v>1590</v>
      </c>
      <c r="C1670" s="172">
        <v>143508</v>
      </c>
      <c r="D1670" s="175">
        <v>44174</v>
      </c>
      <c r="E1670" s="176">
        <v>1188.9229</v>
      </c>
      <c r="F1670" s="176">
        <v>5.2504999999999997</v>
      </c>
      <c r="G1670" s="176">
        <v>3.8315000000000001</v>
      </c>
      <c r="H1670" s="176">
        <v>3.4196</v>
      </c>
      <c r="I1670" s="176">
        <v>2.9215</v>
      </c>
      <c r="J1670" s="176">
        <v>3.5594000000000001</v>
      </c>
      <c r="K1670" s="176">
        <v>4.4057000000000004</v>
      </c>
      <c r="L1670" s="176">
        <v>4.2561999999999998</v>
      </c>
      <c r="M1670" s="176">
        <v>5.1797000000000004</v>
      </c>
      <c r="N1670" s="176">
        <v>5.4409999999999998</v>
      </c>
      <c r="O1670" s="176"/>
      <c r="P1670" s="176"/>
      <c r="Q1670" s="176">
        <v>7.0907</v>
      </c>
      <c r="R1670" s="176">
        <v>6.7</v>
      </c>
      <c r="S1670" s="118"/>
    </row>
    <row r="1671" spans="1:19" x14ac:dyDescent="0.3">
      <c r="A1671" s="172" t="s">
        <v>1584</v>
      </c>
      <c r="B1671" s="172" t="s">
        <v>1591</v>
      </c>
      <c r="C1671" s="172">
        <v>119379</v>
      </c>
      <c r="D1671" s="175">
        <v>44174</v>
      </c>
      <c r="E1671" s="176">
        <v>2545.0553</v>
      </c>
      <c r="F1671" s="176">
        <v>4.0060000000000002</v>
      </c>
      <c r="G1671" s="176">
        <v>3.2854000000000001</v>
      </c>
      <c r="H1671" s="176">
        <v>3.3879999999999999</v>
      </c>
      <c r="I1671" s="176">
        <v>2.6684999999999999</v>
      </c>
      <c r="J1671" s="176">
        <v>3.3538000000000001</v>
      </c>
      <c r="K1671" s="176">
        <v>3.9946999999999999</v>
      </c>
      <c r="L1671" s="176">
        <v>4.3638000000000003</v>
      </c>
      <c r="M1671" s="176">
        <v>5.1578999999999997</v>
      </c>
      <c r="N1671" s="176">
        <v>5.3319000000000001</v>
      </c>
      <c r="O1671" s="176">
        <v>6.9481999999999999</v>
      </c>
      <c r="P1671" s="176">
        <v>7.6966999999999999</v>
      </c>
      <c r="Q1671" s="176">
        <v>8.3209</v>
      </c>
      <c r="R1671" s="176">
        <v>6.6642000000000001</v>
      </c>
      <c r="S1671" s="118" t="s">
        <v>1876</v>
      </c>
    </row>
    <row r="1672" spans="1:19" x14ac:dyDescent="0.3">
      <c r="A1672" s="172" t="s">
        <v>1584</v>
      </c>
      <c r="B1672" s="172" t="s">
        <v>1592</v>
      </c>
      <c r="C1672" s="172">
        <v>109269</v>
      </c>
      <c r="D1672" s="175">
        <v>44174</v>
      </c>
      <c r="E1672" s="176">
        <v>2499.145</v>
      </c>
      <c r="F1672" s="176">
        <v>3.7669999999999999</v>
      </c>
      <c r="G1672" s="176">
        <v>3.0472999999999999</v>
      </c>
      <c r="H1672" s="176">
        <v>3.1499000000000001</v>
      </c>
      <c r="I1672" s="176">
        <v>2.4304000000000001</v>
      </c>
      <c r="J1672" s="176">
        <v>3.1154000000000002</v>
      </c>
      <c r="K1672" s="176">
        <v>3.7551000000000001</v>
      </c>
      <c r="L1672" s="176">
        <v>4.1212999999999997</v>
      </c>
      <c r="M1672" s="176">
        <v>4.9114000000000004</v>
      </c>
      <c r="N1672" s="176">
        <v>5.0820999999999996</v>
      </c>
      <c r="O1672" s="176">
        <v>6.7202999999999999</v>
      </c>
      <c r="P1672" s="176">
        <v>7.4779</v>
      </c>
      <c r="Q1672" s="176">
        <v>7.6611000000000002</v>
      </c>
      <c r="R1672" s="176">
        <v>6.3989000000000003</v>
      </c>
      <c r="S1672" s="118" t="s">
        <v>1876</v>
      </c>
    </row>
    <row r="1673" spans="1:19" x14ac:dyDescent="0.3">
      <c r="A1673" s="172" t="s">
        <v>1584</v>
      </c>
      <c r="B1673" s="172" t="s">
        <v>1593</v>
      </c>
      <c r="C1673" s="172">
        <v>118317</v>
      </c>
      <c r="D1673" s="175">
        <v>44174</v>
      </c>
      <c r="E1673" s="176">
        <v>3136.1242999999999</v>
      </c>
      <c r="F1673" s="176">
        <v>4.4219999999999997</v>
      </c>
      <c r="G1673" s="176">
        <v>2.9977</v>
      </c>
      <c r="H1673" s="176">
        <v>3.0640999999999998</v>
      </c>
      <c r="I1673" s="176">
        <v>2.4746999999999999</v>
      </c>
      <c r="J1673" s="176">
        <v>3.2753000000000001</v>
      </c>
      <c r="K1673" s="176">
        <v>3.6231</v>
      </c>
      <c r="L1673" s="176">
        <v>4.2847999999999997</v>
      </c>
      <c r="M1673" s="176">
        <v>5.0343999999999998</v>
      </c>
      <c r="N1673" s="176">
        <v>5.2766000000000002</v>
      </c>
      <c r="O1673" s="176">
        <v>6.3807999999999998</v>
      </c>
      <c r="P1673" s="176">
        <v>6.7478999999999996</v>
      </c>
      <c r="Q1673" s="176">
        <v>7.6515000000000004</v>
      </c>
      <c r="R1673" s="176">
        <v>6.2325999999999997</v>
      </c>
      <c r="S1673" s="118"/>
    </row>
    <row r="1674" spans="1:19" x14ac:dyDescent="0.3">
      <c r="A1674" s="172" t="s">
        <v>1584</v>
      </c>
      <c r="B1674" s="172" t="s">
        <v>1594</v>
      </c>
      <c r="C1674" s="172">
        <v>109371</v>
      </c>
      <c r="D1674" s="175">
        <v>44174</v>
      </c>
      <c r="E1674" s="176">
        <v>3023.1727999999998</v>
      </c>
      <c r="F1674" s="176">
        <v>3.7866</v>
      </c>
      <c r="G1674" s="176">
        <v>2.3814000000000002</v>
      </c>
      <c r="H1674" s="176">
        <v>2.4415</v>
      </c>
      <c r="I1674" s="176">
        <v>1.8588</v>
      </c>
      <c r="J1674" s="176">
        <v>2.6587000000000001</v>
      </c>
      <c r="K1674" s="176">
        <v>3.0205000000000002</v>
      </c>
      <c r="L1674" s="176">
        <v>3.6844000000000001</v>
      </c>
      <c r="M1674" s="176">
        <v>4.4314</v>
      </c>
      <c r="N1674" s="176">
        <v>4.6635</v>
      </c>
      <c r="O1674" s="176">
        <v>5.7850000000000001</v>
      </c>
      <c r="P1674" s="176">
        <v>6.0923999999999996</v>
      </c>
      <c r="Q1674" s="176">
        <v>7.4330999999999996</v>
      </c>
      <c r="R1674" s="176">
        <v>5.6775000000000002</v>
      </c>
      <c r="S1674" s="118"/>
    </row>
    <row r="1675" spans="1:19" x14ac:dyDescent="0.3">
      <c r="A1675" s="172" t="s">
        <v>1584</v>
      </c>
      <c r="B1675" s="172" t="s">
        <v>1595</v>
      </c>
      <c r="C1675" s="172">
        <v>119205</v>
      </c>
      <c r="D1675" s="175">
        <v>44174</v>
      </c>
      <c r="E1675" s="176">
        <v>2823.6921000000002</v>
      </c>
      <c r="F1675" s="176">
        <v>4.6010999999999997</v>
      </c>
      <c r="G1675" s="176">
        <v>4.7861000000000002</v>
      </c>
      <c r="H1675" s="176">
        <v>4.0334000000000003</v>
      </c>
      <c r="I1675" s="176">
        <v>3.0453000000000001</v>
      </c>
      <c r="J1675" s="176">
        <v>3.6347</v>
      </c>
      <c r="K1675" s="176">
        <v>4.2164000000000001</v>
      </c>
      <c r="L1675" s="176">
        <v>4.3973000000000004</v>
      </c>
      <c r="M1675" s="176">
        <v>5.2972000000000001</v>
      </c>
      <c r="N1675" s="176">
        <v>5.5593000000000004</v>
      </c>
      <c r="O1675" s="176">
        <v>6.4668000000000001</v>
      </c>
      <c r="P1675" s="176">
        <v>6.9188999999999998</v>
      </c>
      <c r="Q1675" s="176">
        <v>7.7645999999999997</v>
      </c>
      <c r="R1675" s="176">
        <v>6.3453999999999997</v>
      </c>
      <c r="S1675" s="118"/>
    </row>
    <row r="1676" spans="1:19" x14ac:dyDescent="0.3">
      <c r="A1676" s="172" t="s">
        <v>1584</v>
      </c>
      <c r="B1676" s="172" t="s">
        <v>1596</v>
      </c>
      <c r="C1676" s="172">
        <v>104138</v>
      </c>
      <c r="D1676" s="175">
        <v>44174</v>
      </c>
      <c r="E1676" s="176">
        <v>2683.0527999999999</v>
      </c>
      <c r="F1676" s="176">
        <v>3.8801999999999999</v>
      </c>
      <c r="G1676" s="176">
        <v>4.0658000000000003</v>
      </c>
      <c r="H1676" s="176">
        <v>3.3127</v>
      </c>
      <c r="I1676" s="176">
        <v>2.3245</v>
      </c>
      <c r="J1676" s="176">
        <v>2.9127999999999998</v>
      </c>
      <c r="K1676" s="176">
        <v>3.5021</v>
      </c>
      <c r="L1676" s="176">
        <v>3.6865000000000001</v>
      </c>
      <c r="M1676" s="176">
        <v>4.5894000000000004</v>
      </c>
      <c r="N1676" s="176">
        <v>4.8335999999999997</v>
      </c>
      <c r="O1676" s="176">
        <v>5.6878000000000002</v>
      </c>
      <c r="P1676" s="176">
        <v>6.1509999999999998</v>
      </c>
      <c r="Q1676" s="176">
        <v>7.1096000000000004</v>
      </c>
      <c r="R1676" s="176">
        <v>5.5773000000000001</v>
      </c>
      <c r="S1676" s="118"/>
    </row>
    <row r="1677" spans="1:19" x14ac:dyDescent="0.3">
      <c r="A1677" s="172" t="s">
        <v>1584</v>
      </c>
      <c r="B1677" s="172" t="s">
        <v>1597</v>
      </c>
      <c r="C1677" s="172">
        <v>119186</v>
      </c>
      <c r="D1677" s="175">
        <v>44174</v>
      </c>
      <c r="E1677" s="176">
        <v>2293.9416999999999</v>
      </c>
      <c r="F1677" s="176">
        <v>-1.6993</v>
      </c>
      <c r="G1677" s="176">
        <v>2.1518999999999999</v>
      </c>
      <c r="H1677" s="176">
        <v>2.6415000000000002</v>
      </c>
      <c r="I1677" s="176">
        <v>2.0339</v>
      </c>
      <c r="J1677" s="176">
        <v>2.8058000000000001</v>
      </c>
      <c r="K1677" s="176">
        <v>3.2759</v>
      </c>
      <c r="L1677" s="176">
        <v>3.7850000000000001</v>
      </c>
      <c r="M1677" s="176">
        <v>4.4932999999999996</v>
      </c>
      <c r="N1677" s="176">
        <v>4.7066999999999997</v>
      </c>
      <c r="O1677" s="176">
        <v>6.3925999999999998</v>
      </c>
      <c r="P1677" s="176">
        <v>6.9212999999999996</v>
      </c>
      <c r="Q1677" s="176">
        <v>7.758</v>
      </c>
      <c r="R1677" s="176">
        <v>5.9893000000000001</v>
      </c>
      <c r="S1677" s="118" t="s">
        <v>1876</v>
      </c>
    </row>
    <row r="1678" spans="1:19" x14ac:dyDescent="0.3">
      <c r="A1678" s="172" t="s">
        <v>1584</v>
      </c>
      <c r="B1678" s="172" t="s">
        <v>1598</v>
      </c>
      <c r="C1678" s="172">
        <v>112408</v>
      </c>
      <c r="D1678" s="175">
        <v>44174</v>
      </c>
      <c r="E1678" s="176">
        <v>2183.1475999999998</v>
      </c>
      <c r="F1678" s="176">
        <v>-2.6196999999999999</v>
      </c>
      <c r="G1678" s="176">
        <v>1.2317</v>
      </c>
      <c r="H1678" s="176">
        <v>1.7212000000000001</v>
      </c>
      <c r="I1678" s="176">
        <v>1.113</v>
      </c>
      <c r="J1678" s="176">
        <v>1.8842000000000001</v>
      </c>
      <c r="K1678" s="176">
        <v>2.3508</v>
      </c>
      <c r="L1678" s="176">
        <v>2.8591000000000002</v>
      </c>
      <c r="M1678" s="176">
        <v>3.6408999999999998</v>
      </c>
      <c r="N1678" s="176">
        <v>3.9161000000000001</v>
      </c>
      <c r="O1678" s="176">
        <v>5.5888</v>
      </c>
      <c r="P1678" s="176">
        <v>6.1494999999999997</v>
      </c>
      <c r="Q1678" s="176">
        <v>7.4892000000000003</v>
      </c>
      <c r="R1678" s="176">
        <v>5.1589</v>
      </c>
      <c r="S1678" s="118" t="s">
        <v>1876</v>
      </c>
    </row>
    <row r="1679" spans="1:19" x14ac:dyDescent="0.3">
      <c r="A1679" s="172" t="s">
        <v>1584</v>
      </c>
      <c r="B1679" s="172" t="s">
        <v>1599</v>
      </c>
      <c r="C1679" s="172">
        <v>147970</v>
      </c>
      <c r="D1679" s="175"/>
      <c r="E1679" s="176"/>
      <c r="F1679" s="176"/>
      <c r="G1679" s="176"/>
      <c r="H1679" s="176"/>
      <c r="I1679" s="176"/>
      <c r="J1679" s="176"/>
      <c r="K1679" s="176"/>
      <c r="L1679" s="176"/>
      <c r="M1679" s="176"/>
      <c r="N1679" s="176"/>
      <c r="O1679" s="176"/>
      <c r="P1679" s="176"/>
      <c r="Q1679" s="176"/>
      <c r="R1679" s="176"/>
      <c r="S1679" s="118"/>
    </row>
    <row r="1680" spans="1:19" x14ac:dyDescent="0.3">
      <c r="A1680" s="172" t="s">
        <v>1584</v>
      </c>
      <c r="B1680" s="172" t="s">
        <v>1600</v>
      </c>
      <c r="C1680" s="172">
        <v>147973</v>
      </c>
      <c r="D1680" s="175"/>
      <c r="E1680" s="176"/>
      <c r="F1680" s="176"/>
      <c r="G1680" s="176"/>
      <c r="H1680" s="176"/>
      <c r="I1680" s="176"/>
      <c r="J1680" s="176"/>
      <c r="K1680" s="176"/>
      <c r="L1680" s="176"/>
      <c r="M1680" s="176"/>
      <c r="N1680" s="176"/>
      <c r="O1680" s="176"/>
      <c r="P1680" s="176"/>
      <c r="Q1680" s="176"/>
      <c r="R1680" s="176"/>
      <c r="S1680" s="118"/>
    </row>
    <row r="1681" spans="1:19" x14ac:dyDescent="0.3">
      <c r="A1681" s="172" t="s">
        <v>1584</v>
      </c>
      <c r="B1681" s="172" t="s">
        <v>1601</v>
      </c>
      <c r="C1681" s="172">
        <v>107249</v>
      </c>
      <c r="D1681" s="175">
        <v>44174</v>
      </c>
      <c r="E1681" s="176">
        <v>29.111499999999999</v>
      </c>
      <c r="F1681" s="176">
        <v>7.2735000000000003</v>
      </c>
      <c r="G1681" s="176">
        <v>6.7767999999999997</v>
      </c>
      <c r="H1681" s="176">
        <v>6.7972999999999999</v>
      </c>
      <c r="I1681" s="176">
        <v>6.4641000000000002</v>
      </c>
      <c r="J1681" s="176">
        <v>6.2507999999999999</v>
      </c>
      <c r="K1681" s="176">
        <v>7.6250999999999998</v>
      </c>
      <c r="L1681" s="176">
        <v>9.0495000000000001</v>
      </c>
      <c r="M1681" s="176">
        <v>8.4395000000000007</v>
      </c>
      <c r="N1681" s="176">
        <v>4.2249999999999996</v>
      </c>
      <c r="O1681" s="176">
        <v>7.3506999999999998</v>
      </c>
      <c r="P1681" s="176">
        <v>8.0541</v>
      </c>
      <c r="Q1681" s="176">
        <v>8.5762999999999998</v>
      </c>
      <c r="R1681" s="176">
        <v>6.8918999999999997</v>
      </c>
      <c r="S1681" s="118"/>
    </row>
    <row r="1682" spans="1:19" x14ac:dyDescent="0.3">
      <c r="A1682" s="172" t="s">
        <v>1584</v>
      </c>
      <c r="B1682" s="172" t="s">
        <v>1602</v>
      </c>
      <c r="C1682" s="172">
        <v>118560</v>
      </c>
      <c r="D1682" s="175">
        <v>44174</v>
      </c>
      <c r="E1682" s="176">
        <v>29.286300000000001</v>
      </c>
      <c r="F1682" s="176">
        <v>7.3547000000000002</v>
      </c>
      <c r="G1682" s="176">
        <v>6.8612000000000002</v>
      </c>
      <c r="H1682" s="176">
        <v>6.8994999999999997</v>
      </c>
      <c r="I1682" s="176">
        <v>6.5507</v>
      </c>
      <c r="J1682" s="176">
        <v>6.3391999999999999</v>
      </c>
      <c r="K1682" s="176">
        <v>7.7180999999999997</v>
      </c>
      <c r="L1682" s="176">
        <v>9.1433999999999997</v>
      </c>
      <c r="M1682" s="176">
        <v>8.5372000000000003</v>
      </c>
      <c r="N1682" s="176">
        <v>4.3246000000000002</v>
      </c>
      <c r="O1682" s="176">
        <v>7.4420000000000002</v>
      </c>
      <c r="P1682" s="176">
        <v>8.1434999999999995</v>
      </c>
      <c r="Q1682" s="176">
        <v>8.8282000000000007</v>
      </c>
      <c r="R1682" s="176">
        <v>6.9903000000000004</v>
      </c>
      <c r="S1682" s="118"/>
    </row>
    <row r="1683" spans="1:19" x14ac:dyDescent="0.3">
      <c r="A1683" s="172" t="s">
        <v>1584</v>
      </c>
      <c r="B1683" s="172" t="s">
        <v>1603</v>
      </c>
      <c r="C1683" s="172">
        <v>145034</v>
      </c>
      <c r="D1683" s="175">
        <v>44174</v>
      </c>
      <c r="E1683" s="176">
        <v>11.8012</v>
      </c>
      <c r="F1683" s="176">
        <v>1.2372000000000001</v>
      </c>
      <c r="G1683" s="176">
        <v>3.0323000000000002</v>
      </c>
      <c r="H1683" s="176">
        <v>3.4929000000000001</v>
      </c>
      <c r="I1683" s="176">
        <v>2.8087</v>
      </c>
      <c r="J1683" s="176">
        <v>4.1586999999999996</v>
      </c>
      <c r="K1683" s="176">
        <v>5</v>
      </c>
      <c r="L1683" s="176">
        <v>6.0137</v>
      </c>
      <c r="M1683" s="176">
        <v>6.9524999999999997</v>
      </c>
      <c r="N1683" s="176">
        <v>6.8230000000000004</v>
      </c>
      <c r="O1683" s="176"/>
      <c r="P1683" s="176"/>
      <c r="Q1683" s="176">
        <v>7.7784000000000004</v>
      </c>
      <c r="R1683" s="176">
        <v>7.5755999999999997</v>
      </c>
      <c r="S1683" s="118"/>
    </row>
    <row r="1684" spans="1:19" x14ac:dyDescent="0.3">
      <c r="A1684" s="172" t="s">
        <v>1584</v>
      </c>
      <c r="B1684" s="172" t="s">
        <v>1604</v>
      </c>
      <c r="C1684" s="172">
        <v>145040</v>
      </c>
      <c r="D1684" s="175">
        <v>44174</v>
      </c>
      <c r="E1684" s="176">
        <v>11.720800000000001</v>
      </c>
      <c r="F1684" s="176">
        <v>0.93430000000000002</v>
      </c>
      <c r="G1684" s="176">
        <v>2.6791</v>
      </c>
      <c r="H1684" s="176">
        <v>3.2050999999999998</v>
      </c>
      <c r="I1684" s="176">
        <v>2.4937</v>
      </c>
      <c r="J1684" s="176">
        <v>3.8424999999999998</v>
      </c>
      <c r="K1684" s="176">
        <v>4.6912000000000003</v>
      </c>
      <c r="L1684" s="176">
        <v>5.7045000000000003</v>
      </c>
      <c r="M1684" s="176">
        <v>6.6246999999999998</v>
      </c>
      <c r="N1684" s="176">
        <v>6.4943</v>
      </c>
      <c r="O1684" s="176"/>
      <c r="P1684" s="176"/>
      <c r="Q1684" s="176">
        <v>7.4457000000000004</v>
      </c>
      <c r="R1684" s="176">
        <v>7.2483000000000004</v>
      </c>
      <c r="S1684" s="118"/>
    </row>
    <row r="1685" spans="1:19" x14ac:dyDescent="0.3">
      <c r="A1685" s="172" t="s">
        <v>1584</v>
      </c>
      <c r="B1685" s="172" t="s">
        <v>1605</v>
      </c>
      <c r="C1685" s="172">
        <v>147908</v>
      </c>
      <c r="D1685" s="175">
        <v>44174</v>
      </c>
      <c r="E1685" s="176">
        <v>1049.5254</v>
      </c>
      <c r="F1685" s="176">
        <v>5.2869999999999999</v>
      </c>
      <c r="G1685" s="176">
        <v>4.0330000000000004</v>
      </c>
      <c r="H1685" s="176">
        <v>3.1816</v>
      </c>
      <c r="I1685" s="176">
        <v>2.6732</v>
      </c>
      <c r="J1685" s="176">
        <v>3.5535999999999999</v>
      </c>
      <c r="K1685" s="176">
        <v>4.2020999999999997</v>
      </c>
      <c r="L1685" s="176">
        <v>4.7526999999999999</v>
      </c>
      <c r="M1685" s="176">
        <v>5.5949999999999998</v>
      </c>
      <c r="N1685" s="176"/>
      <c r="O1685" s="176"/>
      <c r="P1685" s="176"/>
      <c r="Q1685" s="176">
        <v>5.7386999999999997</v>
      </c>
      <c r="R1685" s="176"/>
      <c r="S1685" s="118"/>
    </row>
    <row r="1686" spans="1:19" x14ac:dyDescent="0.3">
      <c r="A1686" s="172" t="s">
        <v>1584</v>
      </c>
      <c r="B1686" s="172" t="s">
        <v>1606</v>
      </c>
      <c r="C1686" s="172">
        <v>147907</v>
      </c>
      <c r="D1686" s="175">
        <v>44174</v>
      </c>
      <c r="E1686" s="176">
        <v>1047.2014999999999</v>
      </c>
      <c r="F1686" s="176">
        <v>5.0163000000000002</v>
      </c>
      <c r="G1686" s="176">
        <v>3.7656000000000001</v>
      </c>
      <c r="H1686" s="176">
        <v>2.9140000000000001</v>
      </c>
      <c r="I1686" s="176">
        <v>2.4062000000000001</v>
      </c>
      <c r="J1686" s="176">
        <v>3.2862</v>
      </c>
      <c r="K1686" s="176">
        <v>3.9340000000000002</v>
      </c>
      <c r="L1686" s="176">
        <v>4.4863999999999997</v>
      </c>
      <c r="M1686" s="176">
        <v>5.3273999999999999</v>
      </c>
      <c r="N1686" s="176"/>
      <c r="O1686" s="176"/>
      <c r="P1686" s="176"/>
      <c r="Q1686" s="176">
        <v>5.4694000000000003</v>
      </c>
      <c r="R1686" s="176"/>
      <c r="S1686" s="118"/>
    </row>
    <row r="1687" spans="1:19" x14ac:dyDescent="0.3">
      <c r="A1687" s="172" t="s">
        <v>1584</v>
      </c>
      <c r="B1687" s="172" t="s">
        <v>1607</v>
      </c>
      <c r="C1687" s="172">
        <v>115092</v>
      </c>
      <c r="D1687" s="175">
        <v>44174</v>
      </c>
      <c r="E1687" s="176">
        <v>21.312799999999999</v>
      </c>
      <c r="F1687" s="176">
        <v>10.2784</v>
      </c>
      <c r="G1687" s="176">
        <v>5.6558999999999999</v>
      </c>
      <c r="H1687" s="176">
        <v>4.8731999999999998</v>
      </c>
      <c r="I1687" s="176">
        <v>3.5646</v>
      </c>
      <c r="J1687" s="176">
        <v>4.6760999999999999</v>
      </c>
      <c r="K1687" s="176">
        <v>5.5388000000000002</v>
      </c>
      <c r="L1687" s="176">
        <v>6.8624000000000001</v>
      </c>
      <c r="M1687" s="176">
        <v>6.4225000000000003</v>
      </c>
      <c r="N1687" s="176">
        <v>6.7404000000000002</v>
      </c>
      <c r="O1687" s="176">
        <v>7.4425999999999997</v>
      </c>
      <c r="P1687" s="176">
        <v>7.8722000000000003</v>
      </c>
      <c r="Q1687" s="176">
        <v>8.1918000000000006</v>
      </c>
      <c r="R1687" s="176">
        <v>7.6498999999999997</v>
      </c>
      <c r="S1687" s="118"/>
    </row>
    <row r="1688" spans="1:19" x14ac:dyDescent="0.3">
      <c r="A1688" s="172" t="s">
        <v>1584</v>
      </c>
      <c r="B1688" s="172" t="s">
        <v>1608</v>
      </c>
      <c r="C1688" s="172">
        <v>120676</v>
      </c>
      <c r="D1688" s="175">
        <v>44174</v>
      </c>
      <c r="E1688" s="176">
        <v>22.568200000000001</v>
      </c>
      <c r="F1688" s="176">
        <v>10.8393</v>
      </c>
      <c r="G1688" s="176">
        <v>6.2481999999999998</v>
      </c>
      <c r="H1688" s="176">
        <v>5.4584000000000001</v>
      </c>
      <c r="I1688" s="176">
        <v>4.1422999999999996</v>
      </c>
      <c r="J1688" s="176">
        <v>5.2572999999999999</v>
      </c>
      <c r="K1688" s="176">
        <v>6.1260000000000003</v>
      </c>
      <c r="L1688" s="176">
        <v>7.4916999999999998</v>
      </c>
      <c r="M1688" s="176">
        <v>7.0743</v>
      </c>
      <c r="N1688" s="176">
        <v>7.3962000000000003</v>
      </c>
      <c r="O1688" s="176">
        <v>8.0739999999999998</v>
      </c>
      <c r="P1688" s="176">
        <v>8.6900999999999993</v>
      </c>
      <c r="Q1688" s="176">
        <v>8.9956999999999994</v>
      </c>
      <c r="R1688" s="176">
        <v>8.2833000000000006</v>
      </c>
      <c r="S1688" s="118"/>
    </row>
    <row r="1689" spans="1:19" x14ac:dyDescent="0.3">
      <c r="A1689" s="172" t="s">
        <v>1584</v>
      </c>
      <c r="B1689" s="172" t="s">
        <v>1609</v>
      </c>
      <c r="C1689" s="172">
        <v>113251</v>
      </c>
      <c r="D1689" s="175">
        <v>44174</v>
      </c>
      <c r="E1689" s="176">
        <v>2144.1669000000002</v>
      </c>
      <c r="F1689" s="176">
        <v>3.7334999999999998</v>
      </c>
      <c r="G1689" s="176">
        <v>3.1587999999999998</v>
      </c>
      <c r="H1689" s="176">
        <v>4.2458</v>
      </c>
      <c r="I1689" s="176">
        <v>3.9689999999999999</v>
      </c>
      <c r="J1689" s="176">
        <v>5.3</v>
      </c>
      <c r="K1689" s="176">
        <v>4.8582999999999998</v>
      </c>
      <c r="L1689" s="176">
        <v>5.4581</v>
      </c>
      <c r="M1689" s="176">
        <v>5.0254000000000003</v>
      </c>
      <c r="N1689" s="176">
        <v>5.2243000000000004</v>
      </c>
      <c r="O1689" s="176">
        <v>6.2515000000000001</v>
      </c>
      <c r="P1689" s="176">
        <v>6.5342000000000002</v>
      </c>
      <c r="Q1689" s="176">
        <v>7.7065999999999999</v>
      </c>
      <c r="R1689" s="176">
        <v>6.1233000000000004</v>
      </c>
      <c r="S1689" s="118"/>
    </row>
    <row r="1690" spans="1:19" x14ac:dyDescent="0.3">
      <c r="A1690" s="172" t="s">
        <v>1584</v>
      </c>
      <c r="B1690" s="172" t="s">
        <v>1610</v>
      </c>
      <c r="C1690" s="172">
        <v>118350</v>
      </c>
      <c r="D1690" s="175">
        <v>44174</v>
      </c>
      <c r="E1690" s="176">
        <v>2241.152</v>
      </c>
      <c r="F1690" s="176">
        <v>4.0525000000000002</v>
      </c>
      <c r="G1690" s="176">
        <v>3.4712999999999998</v>
      </c>
      <c r="H1690" s="176">
        <v>4.5606999999999998</v>
      </c>
      <c r="I1690" s="176">
        <v>4.2866999999999997</v>
      </c>
      <c r="J1690" s="176">
        <v>5.6197999999999997</v>
      </c>
      <c r="K1690" s="176">
        <v>5.2298999999999998</v>
      </c>
      <c r="L1690" s="176">
        <v>5.8536000000000001</v>
      </c>
      <c r="M1690" s="176">
        <v>5.4339000000000004</v>
      </c>
      <c r="N1690" s="176">
        <v>5.6416000000000004</v>
      </c>
      <c r="O1690" s="176">
        <v>6.8186</v>
      </c>
      <c r="P1690" s="176">
        <v>7.2534000000000001</v>
      </c>
      <c r="Q1690" s="176">
        <v>7.8863000000000003</v>
      </c>
      <c r="R1690" s="176">
        <v>6.6086</v>
      </c>
      <c r="S1690" s="118"/>
    </row>
    <row r="1691" spans="1:19" x14ac:dyDescent="0.3">
      <c r="A1691" s="172" t="s">
        <v>1584</v>
      </c>
      <c r="B1691" s="172" t="s">
        <v>1611</v>
      </c>
      <c r="C1691" s="172">
        <v>144173</v>
      </c>
      <c r="D1691" s="175">
        <v>44174</v>
      </c>
      <c r="E1691" s="176">
        <v>11.8535</v>
      </c>
      <c r="F1691" s="176">
        <v>2.7715000000000001</v>
      </c>
      <c r="G1691" s="176">
        <v>3.3271000000000002</v>
      </c>
      <c r="H1691" s="176">
        <v>2.9489999999999998</v>
      </c>
      <c r="I1691" s="176">
        <v>2.5318000000000001</v>
      </c>
      <c r="J1691" s="176">
        <v>3.3553999999999999</v>
      </c>
      <c r="K1691" s="176">
        <v>3.9502000000000002</v>
      </c>
      <c r="L1691" s="176">
        <v>4.4219999999999997</v>
      </c>
      <c r="M1691" s="176">
        <v>5.7500999999999998</v>
      </c>
      <c r="N1691" s="176">
        <v>5.9321000000000002</v>
      </c>
      <c r="O1691" s="176"/>
      <c r="P1691" s="176"/>
      <c r="Q1691" s="176">
        <v>7.3506</v>
      </c>
      <c r="R1691" s="176">
        <v>7.1529999999999996</v>
      </c>
      <c r="S1691" s="118"/>
    </row>
    <row r="1692" spans="1:19" x14ac:dyDescent="0.3">
      <c r="A1692" s="172" t="s">
        <v>1584</v>
      </c>
      <c r="B1692" s="172" t="s">
        <v>1612</v>
      </c>
      <c r="C1692" s="172">
        <v>144171</v>
      </c>
      <c r="D1692" s="175">
        <v>44174</v>
      </c>
      <c r="E1692" s="176">
        <v>11.807600000000001</v>
      </c>
      <c r="F1692" s="176">
        <v>2.7823000000000002</v>
      </c>
      <c r="G1692" s="176">
        <v>3.1543999999999999</v>
      </c>
      <c r="H1692" s="176">
        <v>2.7835999999999999</v>
      </c>
      <c r="I1692" s="176">
        <v>2.3868</v>
      </c>
      <c r="J1692" s="176">
        <v>3.1922999999999999</v>
      </c>
      <c r="K1692" s="176">
        <v>3.7959999999999998</v>
      </c>
      <c r="L1692" s="176">
        <v>4.2614999999999998</v>
      </c>
      <c r="M1692" s="176">
        <v>5.59</v>
      </c>
      <c r="N1692" s="176">
        <v>5.7709000000000001</v>
      </c>
      <c r="O1692" s="176"/>
      <c r="P1692" s="176"/>
      <c r="Q1692" s="176">
        <v>7.1769999999999996</v>
      </c>
      <c r="R1692" s="176">
        <v>6.9880000000000004</v>
      </c>
      <c r="S1692" s="118"/>
    </row>
    <row r="1693" spans="1:19" x14ac:dyDescent="0.3">
      <c r="A1693" s="172" t="s">
        <v>1584</v>
      </c>
      <c r="B1693" s="172" t="s">
        <v>1613</v>
      </c>
      <c r="C1693" s="172">
        <v>116424</v>
      </c>
      <c r="D1693" s="175">
        <v>44174</v>
      </c>
      <c r="E1693" s="176">
        <v>2002.3217999999999</v>
      </c>
      <c r="F1693" s="176">
        <v>2.2732999999999999</v>
      </c>
      <c r="G1693" s="176">
        <v>2.1440000000000001</v>
      </c>
      <c r="H1693" s="176">
        <v>2.1253000000000002</v>
      </c>
      <c r="I1693" s="176">
        <v>2.0078999999999998</v>
      </c>
      <c r="J1693" s="176">
        <v>1.9283999999999999</v>
      </c>
      <c r="K1693" s="176">
        <v>2.6088</v>
      </c>
      <c r="L1693" s="176">
        <v>3.2595999999999998</v>
      </c>
      <c r="M1693" s="176">
        <v>5.0228000000000002</v>
      </c>
      <c r="N1693" s="176">
        <v>5.1722999999999999</v>
      </c>
      <c r="O1693" s="176">
        <v>6.5884999999999998</v>
      </c>
      <c r="P1693" s="176">
        <v>7.1395</v>
      </c>
      <c r="Q1693" s="176">
        <v>8.0838000000000001</v>
      </c>
      <c r="R1693" s="176">
        <v>6.4866999999999999</v>
      </c>
      <c r="S1693" s="118"/>
    </row>
    <row r="1694" spans="1:19" x14ac:dyDescent="0.3">
      <c r="A1694" s="172" t="s">
        <v>1584</v>
      </c>
      <c r="B1694" s="172" t="s">
        <v>1614</v>
      </c>
      <c r="C1694" s="172">
        <v>119143</v>
      </c>
      <c r="D1694" s="175">
        <v>44174</v>
      </c>
      <c r="E1694" s="176">
        <v>2078.1873000000001</v>
      </c>
      <c r="F1694" s="176">
        <v>2.8243999999999998</v>
      </c>
      <c r="G1694" s="176">
        <v>2.6938</v>
      </c>
      <c r="H1694" s="176">
        <v>2.6755</v>
      </c>
      <c r="I1694" s="176">
        <v>2.5583999999999998</v>
      </c>
      <c r="J1694" s="176">
        <v>2.4796999999999998</v>
      </c>
      <c r="K1694" s="176">
        <v>3.1619999999999999</v>
      </c>
      <c r="L1694" s="176">
        <v>3.8176000000000001</v>
      </c>
      <c r="M1694" s="176">
        <v>5.5938999999999997</v>
      </c>
      <c r="N1694" s="176">
        <v>5.7237999999999998</v>
      </c>
      <c r="O1694" s="176">
        <v>7.0590000000000002</v>
      </c>
      <c r="P1694" s="176">
        <v>7.6368999999999998</v>
      </c>
      <c r="Q1694" s="176">
        <v>8.3341999999999992</v>
      </c>
      <c r="R1694" s="176">
        <v>6.9725999999999999</v>
      </c>
      <c r="S1694" s="118"/>
    </row>
    <row r="1695" spans="1:19" x14ac:dyDescent="0.3">
      <c r="A1695" s="172" t="s">
        <v>1584</v>
      </c>
      <c r="B1695" s="172" t="s">
        <v>1615</v>
      </c>
      <c r="C1695" s="172">
        <v>114359</v>
      </c>
      <c r="D1695" s="175">
        <v>44174</v>
      </c>
      <c r="E1695" s="176">
        <v>2110.9911000000002</v>
      </c>
      <c r="F1695" s="176">
        <v>0.57750000000000001</v>
      </c>
      <c r="G1695" s="176">
        <v>2.4851000000000001</v>
      </c>
      <c r="H1695" s="176">
        <v>2.5522999999999998</v>
      </c>
      <c r="I1695" s="176">
        <v>2.0379999999999998</v>
      </c>
      <c r="J1695" s="176">
        <v>2.9927999999999999</v>
      </c>
      <c r="K1695" s="176">
        <v>3.4979</v>
      </c>
      <c r="L1695" s="176">
        <v>4.0160999999999998</v>
      </c>
      <c r="M1695" s="176">
        <v>5.0572999999999997</v>
      </c>
      <c r="N1695" s="176">
        <v>5.2042000000000002</v>
      </c>
      <c r="O1695" s="176">
        <v>6.6424000000000003</v>
      </c>
      <c r="P1695" s="176">
        <v>7.3103999999999996</v>
      </c>
      <c r="Q1695" s="176">
        <v>7.7976999999999999</v>
      </c>
      <c r="R1695" s="176">
        <v>6.5342000000000002</v>
      </c>
      <c r="S1695" s="118" t="s">
        <v>1876</v>
      </c>
    </row>
    <row r="1696" spans="1:19" x14ac:dyDescent="0.3">
      <c r="A1696" s="172" t="s">
        <v>1584</v>
      </c>
      <c r="B1696" s="172" t="s">
        <v>1616</v>
      </c>
      <c r="C1696" s="172">
        <v>120541</v>
      </c>
      <c r="D1696" s="175">
        <v>44174</v>
      </c>
      <c r="E1696" s="176">
        <v>2198.2197000000001</v>
      </c>
      <c r="F1696" s="176">
        <v>1.2271000000000001</v>
      </c>
      <c r="G1696" s="176">
        <v>3.1349</v>
      </c>
      <c r="H1696" s="176">
        <v>3.2023000000000001</v>
      </c>
      <c r="I1696" s="176">
        <v>2.6880000000000002</v>
      </c>
      <c r="J1696" s="176">
        <v>3.6438000000000001</v>
      </c>
      <c r="K1696" s="176">
        <v>4.1534000000000004</v>
      </c>
      <c r="L1696" s="176">
        <v>4.6795999999999998</v>
      </c>
      <c r="M1696" s="176">
        <v>5.7324999999999999</v>
      </c>
      <c r="N1696" s="176">
        <v>5.8673000000000002</v>
      </c>
      <c r="O1696" s="176">
        <v>7.2220000000000004</v>
      </c>
      <c r="P1696" s="176">
        <v>7.8072999999999997</v>
      </c>
      <c r="Q1696" s="176">
        <v>8.1587999999999994</v>
      </c>
      <c r="R1696" s="176">
        <v>7.1355000000000004</v>
      </c>
      <c r="S1696" s="118" t="s">
        <v>1876</v>
      </c>
    </row>
    <row r="1697" spans="1:19" x14ac:dyDescent="0.3">
      <c r="A1697" s="172" t="s">
        <v>1584</v>
      </c>
      <c r="B1697" s="172" t="s">
        <v>1617</v>
      </c>
      <c r="C1697" s="172">
        <v>104271</v>
      </c>
      <c r="D1697" s="175"/>
      <c r="E1697" s="176"/>
      <c r="F1697" s="176"/>
      <c r="G1697" s="176"/>
      <c r="H1697" s="176"/>
      <c r="I1697" s="176"/>
      <c r="J1697" s="176"/>
      <c r="K1697" s="176"/>
      <c r="L1697" s="176"/>
      <c r="M1697" s="176"/>
      <c r="N1697" s="176"/>
      <c r="O1697" s="176"/>
      <c r="P1697" s="176"/>
      <c r="Q1697" s="176"/>
      <c r="R1697" s="176"/>
      <c r="S1697" s="118"/>
    </row>
    <row r="1698" spans="1:19" x14ac:dyDescent="0.3">
      <c r="A1698" s="172" t="s">
        <v>1584</v>
      </c>
      <c r="B1698" s="172" t="s">
        <v>1618</v>
      </c>
      <c r="C1698" s="172">
        <v>120458</v>
      </c>
      <c r="D1698" s="175"/>
      <c r="E1698" s="176"/>
      <c r="F1698" s="176"/>
      <c r="G1698" s="176"/>
      <c r="H1698" s="176"/>
      <c r="I1698" s="176"/>
      <c r="J1698" s="176"/>
      <c r="K1698" s="176"/>
      <c r="L1698" s="176"/>
      <c r="M1698" s="176"/>
      <c r="N1698" s="176"/>
      <c r="O1698" s="176"/>
      <c r="P1698" s="176"/>
      <c r="Q1698" s="176"/>
      <c r="R1698" s="176"/>
      <c r="S1698" s="118"/>
    </row>
    <row r="1699" spans="1:19" x14ac:dyDescent="0.3">
      <c r="A1699" s="172" t="s">
        <v>1584</v>
      </c>
      <c r="B1699" s="172" t="s">
        <v>1619</v>
      </c>
      <c r="C1699" s="172">
        <v>102591</v>
      </c>
      <c r="D1699" s="175">
        <v>44174</v>
      </c>
      <c r="E1699" s="176">
        <v>33.419899999999998</v>
      </c>
      <c r="F1699" s="176">
        <v>2.5121000000000002</v>
      </c>
      <c r="G1699" s="176">
        <v>3.0592999999999999</v>
      </c>
      <c r="H1699" s="176">
        <v>3.2161</v>
      </c>
      <c r="I1699" s="176">
        <v>2.8035999999999999</v>
      </c>
      <c r="J1699" s="176">
        <v>3.6880999999999999</v>
      </c>
      <c r="K1699" s="176">
        <v>4.3113000000000001</v>
      </c>
      <c r="L1699" s="176">
        <v>5.0633999999999997</v>
      </c>
      <c r="M1699" s="176">
        <v>5.9478999999999997</v>
      </c>
      <c r="N1699" s="176">
        <v>5.9588000000000001</v>
      </c>
      <c r="O1699" s="176">
        <v>7.0244</v>
      </c>
      <c r="P1699" s="176">
        <v>7.2229000000000001</v>
      </c>
      <c r="Q1699" s="176">
        <v>7.6664000000000003</v>
      </c>
      <c r="R1699" s="176">
        <v>6.9962</v>
      </c>
      <c r="S1699" s="118"/>
    </row>
    <row r="1700" spans="1:19" x14ac:dyDescent="0.3">
      <c r="A1700" s="172" t="s">
        <v>1584</v>
      </c>
      <c r="B1700" s="172" t="s">
        <v>1620</v>
      </c>
      <c r="C1700" s="172">
        <v>119750</v>
      </c>
      <c r="D1700" s="175">
        <v>44174</v>
      </c>
      <c r="E1700" s="176">
        <v>34.317</v>
      </c>
      <c r="F1700" s="176">
        <v>2.9784000000000002</v>
      </c>
      <c r="G1700" s="176">
        <v>3.5116000000000001</v>
      </c>
      <c r="H1700" s="176">
        <v>3.6644000000000001</v>
      </c>
      <c r="I1700" s="176">
        <v>3.2481</v>
      </c>
      <c r="J1700" s="176">
        <v>4.1302000000000003</v>
      </c>
      <c r="K1700" s="176">
        <v>4.7567000000000004</v>
      </c>
      <c r="L1700" s="176">
        <v>5.5152999999999999</v>
      </c>
      <c r="M1700" s="176">
        <v>6.4138999999999999</v>
      </c>
      <c r="N1700" s="176">
        <v>6.43</v>
      </c>
      <c r="O1700" s="176">
        <v>7.4503000000000004</v>
      </c>
      <c r="P1700" s="176">
        <v>7.6296999999999997</v>
      </c>
      <c r="Q1700" s="176">
        <v>8.2499000000000002</v>
      </c>
      <c r="R1700" s="176">
        <v>7.4474999999999998</v>
      </c>
      <c r="S1700" s="118"/>
    </row>
    <row r="1701" spans="1:19" x14ac:dyDescent="0.3">
      <c r="A1701" s="172" t="s">
        <v>1584</v>
      </c>
      <c r="B1701" s="172" t="s">
        <v>1621</v>
      </c>
      <c r="C1701" s="172">
        <v>112423</v>
      </c>
      <c r="D1701" s="175">
        <v>44174</v>
      </c>
      <c r="E1701" s="176">
        <v>33.893999999999998</v>
      </c>
      <c r="F1701" s="176">
        <v>3.0154999999999998</v>
      </c>
      <c r="G1701" s="176">
        <v>2.9733999999999998</v>
      </c>
      <c r="H1701" s="176">
        <v>2.7551999999999999</v>
      </c>
      <c r="I1701" s="176">
        <v>2.3713000000000002</v>
      </c>
      <c r="J1701" s="176">
        <v>3.2103999999999999</v>
      </c>
      <c r="K1701" s="176">
        <v>3.6758999999999999</v>
      </c>
      <c r="L1701" s="176">
        <v>4.0804</v>
      </c>
      <c r="M1701" s="176">
        <v>5.5125999999999999</v>
      </c>
      <c r="N1701" s="176">
        <v>5.6231</v>
      </c>
      <c r="O1701" s="176">
        <v>6.8312999999999997</v>
      </c>
      <c r="P1701" s="176">
        <v>7.1776999999999997</v>
      </c>
      <c r="Q1701" s="176">
        <v>3.8563000000000001</v>
      </c>
      <c r="R1701" s="176">
        <v>6.7244000000000002</v>
      </c>
      <c r="S1701" s="118"/>
    </row>
    <row r="1702" spans="1:19" x14ac:dyDescent="0.3">
      <c r="A1702" s="172" t="s">
        <v>1584</v>
      </c>
      <c r="B1702" s="172" t="s">
        <v>1622</v>
      </c>
      <c r="C1702" s="172">
        <v>119849</v>
      </c>
      <c r="D1702" s="175">
        <v>44174</v>
      </c>
      <c r="E1702" s="176">
        <v>34.732399999999998</v>
      </c>
      <c r="F1702" s="176">
        <v>3.1528999999999998</v>
      </c>
      <c r="G1702" s="176">
        <v>3.133</v>
      </c>
      <c r="H1702" s="176">
        <v>2.9140999999999999</v>
      </c>
      <c r="I1702" s="176">
        <v>2.5246</v>
      </c>
      <c r="J1702" s="176">
        <v>3.3687</v>
      </c>
      <c r="K1702" s="176">
        <v>3.8369</v>
      </c>
      <c r="L1702" s="176">
        <v>4.3137999999999996</v>
      </c>
      <c r="M1702" s="176">
        <v>5.7816000000000001</v>
      </c>
      <c r="N1702" s="176">
        <v>5.9139999999999997</v>
      </c>
      <c r="O1702" s="176">
        <v>7.1595000000000004</v>
      </c>
      <c r="P1702" s="176">
        <v>7.5255000000000001</v>
      </c>
      <c r="Q1702" s="176">
        <v>8.1965000000000003</v>
      </c>
      <c r="R1702" s="176">
        <v>7.0313999999999997</v>
      </c>
      <c r="S1702" s="118"/>
    </row>
    <row r="1703" spans="1:19" x14ac:dyDescent="0.3">
      <c r="A1703" s="172" t="s">
        <v>1584</v>
      </c>
      <c r="B1703" s="172" t="s">
        <v>1623</v>
      </c>
      <c r="C1703" s="172">
        <v>147772</v>
      </c>
      <c r="D1703" s="175">
        <v>44174</v>
      </c>
      <c r="E1703" s="176">
        <v>1049.0907</v>
      </c>
      <c r="F1703" s="176">
        <v>0.65410000000000001</v>
      </c>
      <c r="G1703" s="176">
        <v>2.3269000000000002</v>
      </c>
      <c r="H1703" s="176">
        <v>3.0899000000000001</v>
      </c>
      <c r="I1703" s="176">
        <v>2.7397999999999998</v>
      </c>
      <c r="J1703" s="176">
        <v>3.4340000000000002</v>
      </c>
      <c r="K1703" s="176">
        <v>3.8050999999999999</v>
      </c>
      <c r="L1703" s="176">
        <v>4.2977999999999996</v>
      </c>
      <c r="M1703" s="176">
        <v>4.1958000000000002</v>
      </c>
      <c r="N1703" s="176">
        <v>4.6608999999999998</v>
      </c>
      <c r="O1703" s="176"/>
      <c r="P1703" s="176"/>
      <c r="Q1703" s="176">
        <v>4.7363</v>
      </c>
      <c r="R1703" s="176"/>
      <c r="S1703" s="118"/>
    </row>
    <row r="1704" spans="1:19" x14ac:dyDescent="0.3">
      <c r="A1704" s="172" t="s">
        <v>1584</v>
      </c>
      <c r="B1704" s="172" t="s">
        <v>1624</v>
      </c>
      <c r="C1704" s="172">
        <v>147770</v>
      </c>
      <c r="D1704" s="175">
        <v>44174</v>
      </c>
      <c r="E1704" s="176">
        <v>1046.2853</v>
      </c>
      <c r="F1704" s="176">
        <v>0.45350000000000001</v>
      </c>
      <c r="G1704" s="176">
        <v>2.1293000000000002</v>
      </c>
      <c r="H1704" s="176">
        <v>2.8915999999999999</v>
      </c>
      <c r="I1704" s="176">
        <v>2.5398999999999998</v>
      </c>
      <c r="J1704" s="176">
        <v>3.2322000000000002</v>
      </c>
      <c r="K1704" s="176">
        <v>3.6027999999999998</v>
      </c>
      <c r="L1704" s="176">
        <v>4.0819999999999999</v>
      </c>
      <c r="M1704" s="176">
        <v>3.9464999999999999</v>
      </c>
      <c r="N1704" s="176">
        <v>4.3928000000000003</v>
      </c>
      <c r="O1704" s="176"/>
      <c r="P1704" s="176"/>
      <c r="Q1704" s="176">
        <v>4.4657999999999998</v>
      </c>
      <c r="R1704" s="176"/>
      <c r="S1704" s="118"/>
    </row>
    <row r="1705" spans="1:19" x14ac:dyDescent="0.3">
      <c r="A1705" s="172" t="s">
        <v>1584</v>
      </c>
      <c r="B1705" s="172" t="s">
        <v>1625</v>
      </c>
      <c r="C1705" s="172">
        <v>147731</v>
      </c>
      <c r="D1705" s="175">
        <v>44174</v>
      </c>
      <c r="E1705" s="176">
        <v>1076.0396000000001</v>
      </c>
      <c r="F1705" s="176">
        <v>1.9336</v>
      </c>
      <c r="G1705" s="176">
        <v>2.9034</v>
      </c>
      <c r="H1705" s="176">
        <v>3.2604000000000002</v>
      </c>
      <c r="I1705" s="176">
        <v>2.8816000000000002</v>
      </c>
      <c r="J1705" s="176">
        <v>3.6962999999999999</v>
      </c>
      <c r="K1705" s="176">
        <v>4.5441000000000003</v>
      </c>
      <c r="L1705" s="176">
        <v>5.3106</v>
      </c>
      <c r="M1705" s="176">
        <v>6.3010000000000002</v>
      </c>
      <c r="N1705" s="176">
        <v>6.5343999999999998</v>
      </c>
      <c r="O1705" s="176"/>
      <c r="P1705" s="176"/>
      <c r="Q1705" s="176">
        <v>6.5923999999999996</v>
      </c>
      <c r="R1705" s="176"/>
      <c r="S1705" s="118"/>
    </row>
    <row r="1706" spans="1:19" x14ac:dyDescent="0.3">
      <c r="A1706" s="172" t="s">
        <v>1584</v>
      </c>
      <c r="B1706" s="172" t="s">
        <v>1626</v>
      </c>
      <c r="C1706" s="172">
        <v>147734</v>
      </c>
      <c r="D1706" s="175">
        <v>44174</v>
      </c>
      <c r="E1706" s="176">
        <v>1070.8363999999999</v>
      </c>
      <c r="F1706" s="176">
        <v>1.5135000000000001</v>
      </c>
      <c r="G1706" s="176">
        <v>2.4836</v>
      </c>
      <c r="H1706" s="176">
        <v>2.8403999999999998</v>
      </c>
      <c r="I1706" s="176">
        <v>2.4630999999999998</v>
      </c>
      <c r="J1706" s="176">
        <v>3.2759999999999998</v>
      </c>
      <c r="K1706" s="176">
        <v>4.1200999999999999</v>
      </c>
      <c r="L1706" s="176">
        <v>4.8807999999999998</v>
      </c>
      <c r="M1706" s="176">
        <v>5.8638000000000003</v>
      </c>
      <c r="N1706" s="176">
        <v>6.0896999999999997</v>
      </c>
      <c r="O1706" s="176"/>
      <c r="P1706" s="176"/>
      <c r="Q1706" s="176">
        <v>6.1433</v>
      </c>
      <c r="R1706" s="176"/>
      <c r="S1706" s="118"/>
    </row>
    <row r="1707" spans="1:19" x14ac:dyDescent="0.3">
      <c r="A1707" s="172" t="s">
        <v>1584</v>
      </c>
      <c r="B1707" s="172" t="s">
        <v>1627</v>
      </c>
      <c r="C1707" s="172">
        <v>124234</v>
      </c>
      <c r="D1707" s="175">
        <v>44174</v>
      </c>
      <c r="E1707" s="176">
        <v>13.818099999999999</v>
      </c>
      <c r="F1707" s="176">
        <v>6.8691000000000004</v>
      </c>
      <c r="G1707" s="176">
        <v>2.2724000000000002</v>
      </c>
      <c r="H1707" s="176">
        <v>2.4161999999999999</v>
      </c>
      <c r="I1707" s="176">
        <v>2.6819999999999999</v>
      </c>
      <c r="J1707" s="176">
        <v>3.1779999999999999</v>
      </c>
      <c r="K1707" s="176">
        <v>3.4575999999999998</v>
      </c>
      <c r="L1707" s="176">
        <v>3.3372999999999999</v>
      </c>
      <c r="M1707" s="176">
        <v>4.1116999999999999</v>
      </c>
      <c r="N1707" s="176">
        <v>4.4314999999999998</v>
      </c>
      <c r="O1707" s="176">
        <v>0.75460000000000005</v>
      </c>
      <c r="P1707" s="176">
        <v>3.0194999999999999</v>
      </c>
      <c r="Q1707" s="176">
        <v>4.5532000000000004</v>
      </c>
      <c r="R1707" s="176">
        <v>1.1456</v>
      </c>
      <c r="S1707" s="118"/>
    </row>
    <row r="1708" spans="1:19" x14ac:dyDescent="0.3">
      <c r="A1708" s="172" t="s">
        <v>1584</v>
      </c>
      <c r="B1708" s="172" t="s">
        <v>1628</v>
      </c>
      <c r="C1708" s="172">
        <v>124233</v>
      </c>
      <c r="D1708" s="175">
        <v>44174</v>
      </c>
      <c r="E1708" s="176">
        <v>13.4369</v>
      </c>
      <c r="F1708" s="176">
        <v>7.0640000000000001</v>
      </c>
      <c r="G1708" s="176">
        <v>2.2281</v>
      </c>
      <c r="H1708" s="176">
        <v>2.4070999999999998</v>
      </c>
      <c r="I1708" s="176">
        <v>2.6802999999999999</v>
      </c>
      <c r="J1708" s="176">
        <v>3.1774</v>
      </c>
      <c r="K1708" s="176">
        <v>3.4594</v>
      </c>
      <c r="L1708" s="176">
        <v>3.3369</v>
      </c>
      <c r="M1708" s="176">
        <v>4.1121999999999996</v>
      </c>
      <c r="N1708" s="176">
        <v>4.4316000000000004</v>
      </c>
      <c r="O1708" s="176">
        <v>0.62729999999999997</v>
      </c>
      <c r="P1708" s="176">
        <v>2.7515999999999998</v>
      </c>
      <c r="Q1708" s="176">
        <v>4.1513</v>
      </c>
      <c r="R1708" s="176">
        <v>1.1456999999999999</v>
      </c>
      <c r="S1708" s="118"/>
    </row>
    <row r="1709" spans="1:19" x14ac:dyDescent="0.3">
      <c r="A1709" s="172" t="s">
        <v>1584</v>
      </c>
      <c r="B1709" s="172" t="s">
        <v>1629</v>
      </c>
      <c r="C1709" s="172">
        <v>143493</v>
      </c>
      <c r="D1709" s="175">
        <v>44174</v>
      </c>
      <c r="E1709" s="176">
        <v>3005.7568000000001</v>
      </c>
      <c r="F1709" s="176">
        <v>5.9828000000000001</v>
      </c>
      <c r="G1709" s="176">
        <v>4.9603000000000002</v>
      </c>
      <c r="H1709" s="176">
        <v>4.9497999999999998</v>
      </c>
      <c r="I1709" s="176">
        <v>5.0571000000000002</v>
      </c>
      <c r="J1709" s="176">
        <v>6.6014999999999997</v>
      </c>
      <c r="K1709" s="176">
        <v>6.8387000000000002</v>
      </c>
      <c r="L1709" s="176">
        <v>4.8567</v>
      </c>
      <c r="M1709" s="176">
        <v>4.0350999999999999</v>
      </c>
      <c r="N1709" s="176">
        <v>5.0907</v>
      </c>
      <c r="O1709" s="176">
        <v>4.3536000000000001</v>
      </c>
      <c r="P1709" s="176">
        <v>5.1448999999999998</v>
      </c>
      <c r="Q1709" s="176">
        <v>5.9561999999999999</v>
      </c>
      <c r="R1709" s="176">
        <v>3.0089999999999999</v>
      </c>
      <c r="S1709" s="118"/>
    </row>
    <row r="1710" spans="1:19" x14ac:dyDescent="0.3">
      <c r="A1710" s="172" t="s">
        <v>1584</v>
      </c>
      <c r="B1710" s="172" t="s">
        <v>1630</v>
      </c>
      <c r="C1710" s="172">
        <v>143494</v>
      </c>
      <c r="D1710" s="175">
        <v>44174</v>
      </c>
      <c r="E1710" s="176">
        <v>3198.6089000000002</v>
      </c>
      <c r="F1710" s="176">
        <v>6.7533000000000003</v>
      </c>
      <c r="G1710" s="176">
        <v>5.73</v>
      </c>
      <c r="H1710" s="176">
        <v>5.7202000000000002</v>
      </c>
      <c r="I1710" s="176">
        <v>5.8289999999999997</v>
      </c>
      <c r="J1710" s="176">
        <v>7.3762999999999996</v>
      </c>
      <c r="K1710" s="176">
        <v>7.6219000000000001</v>
      </c>
      <c r="L1710" s="176">
        <v>5.6464999999999996</v>
      </c>
      <c r="M1710" s="176">
        <v>4.8314000000000004</v>
      </c>
      <c r="N1710" s="176">
        <v>5.9057000000000004</v>
      </c>
      <c r="O1710" s="176">
        <v>5.1985000000000001</v>
      </c>
      <c r="P1710" s="176">
        <v>6.0529000000000002</v>
      </c>
      <c r="Q1710" s="176">
        <v>7.1044999999999998</v>
      </c>
      <c r="R1710" s="176">
        <v>3.8075000000000001</v>
      </c>
      <c r="S1710" s="118"/>
    </row>
    <row r="1711" spans="1:19" x14ac:dyDescent="0.3">
      <c r="A1711" s="172" t="s">
        <v>1584</v>
      </c>
      <c r="B1711" s="172" t="s">
        <v>1631</v>
      </c>
      <c r="C1711" s="172">
        <v>147674</v>
      </c>
      <c r="D1711" s="175">
        <v>44174</v>
      </c>
      <c r="E1711" s="176">
        <v>26.419699999999999</v>
      </c>
      <c r="F1711" s="176">
        <v>0</v>
      </c>
      <c r="G1711" s="176">
        <v>0</v>
      </c>
      <c r="H1711" s="176">
        <v>0</v>
      </c>
      <c r="I1711" s="176">
        <v>0</v>
      </c>
      <c r="J1711" s="176">
        <v>0</v>
      </c>
      <c r="K1711" s="176">
        <v>-77.103700000000003</v>
      </c>
      <c r="L1711" s="176">
        <v>-38.341200000000001</v>
      </c>
      <c r="M1711" s="176">
        <v>-25.514299999999999</v>
      </c>
      <c r="N1711" s="176">
        <v>-38.716999999999999</v>
      </c>
      <c r="O1711" s="176"/>
      <c r="P1711" s="176"/>
      <c r="Q1711" s="176">
        <v>-33.416499999999999</v>
      </c>
      <c r="R1711" s="176"/>
      <c r="S1711" s="118"/>
    </row>
    <row r="1712" spans="1:19" x14ac:dyDescent="0.3">
      <c r="A1712" s="172" t="s">
        <v>1584</v>
      </c>
      <c r="B1712" s="172" t="s">
        <v>1632</v>
      </c>
      <c r="C1712" s="172">
        <v>147675</v>
      </c>
      <c r="D1712" s="175">
        <v>44174</v>
      </c>
      <c r="E1712" s="176">
        <v>27.853300000000001</v>
      </c>
      <c r="F1712" s="176">
        <v>0</v>
      </c>
      <c r="G1712" s="176">
        <v>0</v>
      </c>
      <c r="H1712" s="176">
        <v>0</v>
      </c>
      <c r="I1712" s="176">
        <v>0</v>
      </c>
      <c r="J1712" s="176">
        <v>0</v>
      </c>
      <c r="K1712" s="176">
        <v>-77.103999999999999</v>
      </c>
      <c r="L1712" s="176">
        <v>-38.341299999999997</v>
      </c>
      <c r="M1712" s="176">
        <v>-25.514399999999998</v>
      </c>
      <c r="N1712" s="176">
        <v>-38.716999999999999</v>
      </c>
      <c r="O1712" s="176"/>
      <c r="P1712" s="176"/>
      <c r="Q1712" s="176">
        <v>-33.416600000000003</v>
      </c>
      <c r="R1712" s="176"/>
      <c r="S1712" s="118"/>
    </row>
    <row r="1713" spans="1:19" x14ac:dyDescent="0.3">
      <c r="A1713" s="172" t="s">
        <v>1584</v>
      </c>
      <c r="B1713" s="172" t="s">
        <v>1633</v>
      </c>
      <c r="C1713" s="172">
        <v>138343</v>
      </c>
      <c r="D1713" s="175">
        <v>44174</v>
      </c>
      <c r="E1713" s="176">
        <v>26.791899999999998</v>
      </c>
      <c r="F1713" s="176">
        <v>2.9973999999999998</v>
      </c>
      <c r="G1713" s="176">
        <v>2.6985000000000001</v>
      </c>
      <c r="H1713" s="176">
        <v>2.7261000000000002</v>
      </c>
      <c r="I1713" s="176">
        <v>2.4447999999999999</v>
      </c>
      <c r="J1713" s="176">
        <v>3.3835000000000002</v>
      </c>
      <c r="K1713" s="176">
        <v>4.2131999999999996</v>
      </c>
      <c r="L1713" s="176">
        <v>4.5651999999999999</v>
      </c>
      <c r="M1713" s="176">
        <v>5.6337000000000002</v>
      </c>
      <c r="N1713" s="176">
        <v>5.7526999999999999</v>
      </c>
      <c r="O1713" s="176">
        <v>9.0752000000000006</v>
      </c>
      <c r="P1713" s="176">
        <v>8.5349000000000004</v>
      </c>
      <c r="Q1713" s="176">
        <v>8.2436000000000007</v>
      </c>
      <c r="R1713" s="176">
        <v>9.9283000000000001</v>
      </c>
      <c r="S1713" s="118"/>
    </row>
    <row r="1714" spans="1:19" x14ac:dyDescent="0.3">
      <c r="A1714" s="172" t="s">
        <v>1584</v>
      </c>
      <c r="B1714" s="172" t="s">
        <v>1634</v>
      </c>
      <c r="C1714" s="172">
        <v>138358</v>
      </c>
      <c r="D1714" s="175">
        <v>44174</v>
      </c>
      <c r="E1714" s="176">
        <v>27.267399999999999</v>
      </c>
      <c r="F1714" s="176">
        <v>3.6145999999999998</v>
      </c>
      <c r="G1714" s="176">
        <v>3.1604999999999999</v>
      </c>
      <c r="H1714" s="176">
        <v>3.1955</v>
      </c>
      <c r="I1714" s="176">
        <v>2.9098999999999999</v>
      </c>
      <c r="J1714" s="176">
        <v>3.8450000000000002</v>
      </c>
      <c r="K1714" s="176">
        <v>4.6711999999999998</v>
      </c>
      <c r="L1714" s="176">
        <v>5.0343</v>
      </c>
      <c r="M1714" s="176">
        <v>6.1265000000000001</v>
      </c>
      <c r="N1714" s="176">
        <v>6.2615999999999996</v>
      </c>
      <c r="O1714" s="176">
        <v>9.3221000000000007</v>
      </c>
      <c r="P1714" s="176">
        <v>8.7849000000000004</v>
      </c>
      <c r="Q1714" s="176">
        <v>9.1275999999999993</v>
      </c>
      <c r="R1714" s="176">
        <v>10.152799999999999</v>
      </c>
      <c r="S1714" s="118"/>
    </row>
    <row r="1715" spans="1:19" x14ac:dyDescent="0.3">
      <c r="A1715" s="172" t="s">
        <v>1584</v>
      </c>
      <c r="B1715" s="172" t="s">
        <v>1635</v>
      </c>
      <c r="C1715" s="172">
        <v>107328</v>
      </c>
      <c r="D1715" s="175">
        <v>44174</v>
      </c>
      <c r="E1715" s="176">
        <v>2159.4227999999998</v>
      </c>
      <c r="F1715" s="176">
        <v>4.2735000000000003</v>
      </c>
      <c r="G1715" s="176">
        <v>2.9422000000000001</v>
      </c>
      <c r="H1715" s="176">
        <v>2.4943</v>
      </c>
      <c r="I1715" s="176">
        <v>1.9761</v>
      </c>
      <c r="J1715" s="176">
        <v>2.5105</v>
      </c>
      <c r="K1715" s="176">
        <v>3.0383</v>
      </c>
      <c r="L1715" s="176">
        <v>3.3126000000000002</v>
      </c>
      <c r="M1715" s="176">
        <v>3.7926000000000002</v>
      </c>
      <c r="N1715" s="176">
        <v>4.1599000000000004</v>
      </c>
      <c r="O1715" s="176">
        <v>3.9379</v>
      </c>
      <c r="P1715" s="176">
        <v>5.2293000000000003</v>
      </c>
      <c r="Q1715" s="176">
        <v>6.1205999999999996</v>
      </c>
      <c r="R1715" s="176">
        <v>5.4408000000000003</v>
      </c>
      <c r="S1715" s="118"/>
    </row>
    <row r="1716" spans="1:19" x14ac:dyDescent="0.3">
      <c r="A1716" s="172" t="s">
        <v>1584</v>
      </c>
      <c r="B1716" s="172" t="s">
        <v>1636</v>
      </c>
      <c r="C1716" s="172">
        <v>119474</v>
      </c>
      <c r="D1716" s="175">
        <v>44174</v>
      </c>
      <c r="E1716" s="176">
        <v>2237.1612</v>
      </c>
      <c r="F1716" s="176">
        <v>5.0846</v>
      </c>
      <c r="G1716" s="176">
        <v>3.7530999999999999</v>
      </c>
      <c r="H1716" s="176">
        <v>3.3050000000000002</v>
      </c>
      <c r="I1716" s="176">
        <v>2.7871999999999999</v>
      </c>
      <c r="J1716" s="176">
        <v>3.3182</v>
      </c>
      <c r="K1716" s="176">
        <v>3.8471000000000002</v>
      </c>
      <c r="L1716" s="176">
        <v>4.1448</v>
      </c>
      <c r="M1716" s="176">
        <v>4.6516999999999999</v>
      </c>
      <c r="N1716" s="176">
        <v>5.0312999999999999</v>
      </c>
      <c r="O1716" s="176">
        <v>4.8011999999999997</v>
      </c>
      <c r="P1716" s="176">
        <v>5.9196</v>
      </c>
      <c r="Q1716" s="176">
        <v>7.2198000000000002</v>
      </c>
      <c r="R1716" s="176">
        <v>6.3075000000000001</v>
      </c>
      <c r="S1716" s="118"/>
    </row>
    <row r="1717" spans="1:19" x14ac:dyDescent="0.3">
      <c r="A1717" s="172" t="s">
        <v>1584</v>
      </c>
      <c r="B1717" s="172" t="s">
        <v>1637</v>
      </c>
      <c r="C1717" s="172">
        <v>119828</v>
      </c>
      <c r="D1717" s="175">
        <v>44174</v>
      </c>
      <c r="E1717" s="176">
        <v>4669.8863000000001</v>
      </c>
      <c r="F1717" s="176">
        <v>3.7989999999999999</v>
      </c>
      <c r="G1717" s="176">
        <v>3.6072000000000002</v>
      </c>
      <c r="H1717" s="176">
        <v>3.8167</v>
      </c>
      <c r="I1717" s="176">
        <v>2.7501000000000002</v>
      </c>
      <c r="J1717" s="176">
        <v>3.7856999999999998</v>
      </c>
      <c r="K1717" s="176">
        <v>4.4416000000000002</v>
      </c>
      <c r="L1717" s="176">
        <v>5.1750999999999996</v>
      </c>
      <c r="M1717" s="176">
        <v>6.0709999999999997</v>
      </c>
      <c r="N1717" s="176">
        <v>6.1855000000000002</v>
      </c>
      <c r="O1717" s="176">
        <v>7.4642999999999997</v>
      </c>
      <c r="P1717" s="176">
        <v>7.3825000000000003</v>
      </c>
      <c r="Q1717" s="176">
        <v>7.9726999999999997</v>
      </c>
      <c r="R1717" s="176">
        <v>7.2573999999999996</v>
      </c>
      <c r="S1717" s="118"/>
    </row>
    <row r="1718" spans="1:19" x14ac:dyDescent="0.3">
      <c r="A1718" s="172" t="s">
        <v>1584</v>
      </c>
      <c r="B1718" s="172" t="s">
        <v>1638</v>
      </c>
      <c r="C1718" s="172">
        <v>100641</v>
      </c>
      <c r="D1718" s="175">
        <v>44174</v>
      </c>
      <c r="E1718" s="176">
        <v>4631.7277000000004</v>
      </c>
      <c r="F1718" s="176">
        <v>3.6198000000000001</v>
      </c>
      <c r="G1718" s="176">
        <v>3.4262999999999999</v>
      </c>
      <c r="H1718" s="176">
        <v>3.6360000000000001</v>
      </c>
      <c r="I1718" s="176">
        <v>2.5691999999999999</v>
      </c>
      <c r="J1718" s="176">
        <v>3.6040999999999999</v>
      </c>
      <c r="K1718" s="176">
        <v>4.2648999999999999</v>
      </c>
      <c r="L1718" s="176">
        <v>4.9997999999999996</v>
      </c>
      <c r="M1718" s="176">
        <v>5.8947000000000003</v>
      </c>
      <c r="N1718" s="176">
        <v>6.0087000000000002</v>
      </c>
      <c r="O1718" s="176">
        <v>7.3108000000000004</v>
      </c>
      <c r="P1718" s="176">
        <v>7.2504999999999997</v>
      </c>
      <c r="Q1718" s="176">
        <v>7.3635000000000002</v>
      </c>
      <c r="R1718" s="176">
        <v>7.0846</v>
      </c>
      <c r="S1718" s="118"/>
    </row>
    <row r="1719" spans="1:19" x14ac:dyDescent="0.3">
      <c r="A1719" s="172" t="s">
        <v>1584</v>
      </c>
      <c r="B1719" s="172" t="s">
        <v>1639</v>
      </c>
      <c r="C1719" s="172">
        <v>147440</v>
      </c>
      <c r="D1719" s="175">
        <v>44174</v>
      </c>
      <c r="E1719" s="176">
        <v>10.9497</v>
      </c>
      <c r="F1719" s="176">
        <v>3.6671</v>
      </c>
      <c r="G1719" s="176">
        <v>3.2014999999999998</v>
      </c>
      <c r="H1719" s="176">
        <v>3.4786000000000001</v>
      </c>
      <c r="I1719" s="176">
        <v>2.8603999999999998</v>
      </c>
      <c r="J1719" s="176">
        <v>3.6555</v>
      </c>
      <c r="K1719" s="176">
        <v>4.3171999999999997</v>
      </c>
      <c r="L1719" s="176">
        <v>4.9047000000000001</v>
      </c>
      <c r="M1719" s="176">
        <v>5.5225999999999997</v>
      </c>
      <c r="N1719" s="176">
        <v>5.6795999999999998</v>
      </c>
      <c r="O1719" s="176"/>
      <c r="P1719" s="176"/>
      <c r="Q1719" s="176">
        <v>6.3977000000000004</v>
      </c>
      <c r="R1719" s="176"/>
      <c r="S1719" s="118"/>
    </row>
    <row r="1720" spans="1:19" x14ac:dyDescent="0.3">
      <c r="A1720" s="172" t="s">
        <v>1584</v>
      </c>
      <c r="B1720" s="172" t="s">
        <v>1640</v>
      </c>
      <c r="C1720" s="172">
        <v>147425</v>
      </c>
      <c r="D1720" s="175">
        <v>44174</v>
      </c>
      <c r="E1720" s="176">
        <v>10.7737</v>
      </c>
      <c r="F1720" s="176">
        <v>2.7105000000000001</v>
      </c>
      <c r="G1720" s="176">
        <v>2.1011000000000002</v>
      </c>
      <c r="H1720" s="176">
        <v>2.3241999999999998</v>
      </c>
      <c r="I1720" s="176">
        <v>1.6708000000000001</v>
      </c>
      <c r="J1720" s="176">
        <v>2.4554999999999998</v>
      </c>
      <c r="K1720" s="176">
        <v>3.1103000000000001</v>
      </c>
      <c r="L1720" s="176">
        <v>3.6804000000000001</v>
      </c>
      <c r="M1720" s="176">
        <v>4.3948</v>
      </c>
      <c r="N1720" s="176">
        <v>4.5632000000000001</v>
      </c>
      <c r="O1720" s="176"/>
      <c r="P1720" s="176"/>
      <c r="Q1720" s="176">
        <v>5.2257999999999996</v>
      </c>
      <c r="R1720" s="176"/>
      <c r="S1720" s="118"/>
    </row>
    <row r="1721" spans="1:19" x14ac:dyDescent="0.3">
      <c r="A1721" s="172" t="s">
        <v>1584</v>
      </c>
      <c r="B1721" s="172" t="s">
        <v>1641</v>
      </c>
      <c r="C1721" s="172">
        <v>146075</v>
      </c>
      <c r="D1721" s="175">
        <v>44174</v>
      </c>
      <c r="E1721" s="176">
        <v>11.311</v>
      </c>
      <c r="F1721" s="176">
        <v>3.55</v>
      </c>
      <c r="G1721" s="176">
        <v>3.7452000000000001</v>
      </c>
      <c r="H1721" s="176">
        <v>3.6905000000000001</v>
      </c>
      <c r="I1721" s="176">
        <v>3.2541000000000002</v>
      </c>
      <c r="J1721" s="176">
        <v>4.3612000000000002</v>
      </c>
      <c r="K1721" s="176">
        <v>4.6127000000000002</v>
      </c>
      <c r="L1721" s="176">
        <v>4.7758000000000003</v>
      </c>
      <c r="M1721" s="176">
        <v>5.5960000000000001</v>
      </c>
      <c r="N1721" s="176">
        <v>5.7725999999999997</v>
      </c>
      <c r="O1721" s="176"/>
      <c r="P1721" s="176"/>
      <c r="Q1721" s="176">
        <v>6.7640000000000002</v>
      </c>
      <c r="R1721" s="176"/>
      <c r="S1721" s="118"/>
    </row>
    <row r="1722" spans="1:19" x14ac:dyDescent="0.3">
      <c r="A1722" s="172" t="s">
        <v>1584</v>
      </c>
      <c r="B1722" s="172" t="s">
        <v>1642</v>
      </c>
      <c r="C1722" s="172">
        <v>146070</v>
      </c>
      <c r="D1722" s="175">
        <v>44174</v>
      </c>
      <c r="E1722" s="176">
        <v>11.17</v>
      </c>
      <c r="F1722" s="176">
        <v>2.2875000000000001</v>
      </c>
      <c r="G1722" s="176">
        <v>2.4843000000000002</v>
      </c>
      <c r="H1722" s="176">
        <v>2.4752999999999998</v>
      </c>
      <c r="I1722" s="176">
        <v>1.9855</v>
      </c>
      <c r="J1722" s="176">
        <v>3.1888999999999998</v>
      </c>
      <c r="K1722" s="176">
        <v>3.8245</v>
      </c>
      <c r="L1722" s="176">
        <v>4.0797999999999996</v>
      </c>
      <c r="M1722" s="176">
        <v>4.8695000000000004</v>
      </c>
      <c r="N1722" s="176">
        <v>5.0208000000000004</v>
      </c>
      <c r="O1722" s="176"/>
      <c r="P1722" s="176"/>
      <c r="Q1722" s="176">
        <v>6.0548000000000002</v>
      </c>
      <c r="R1722" s="176"/>
      <c r="S1722" s="118"/>
    </row>
    <row r="1723" spans="1:19" x14ac:dyDescent="0.3">
      <c r="A1723" s="172" t="s">
        <v>1584</v>
      </c>
      <c r="B1723" s="172" t="s">
        <v>1643</v>
      </c>
      <c r="C1723" s="172">
        <v>120746</v>
      </c>
      <c r="D1723" s="175">
        <v>44174</v>
      </c>
      <c r="E1723" s="176">
        <v>3373.3948</v>
      </c>
      <c r="F1723" s="176">
        <v>2.2399</v>
      </c>
      <c r="G1723" s="176">
        <v>4.0503999999999998</v>
      </c>
      <c r="H1723" s="176">
        <v>4.0735000000000001</v>
      </c>
      <c r="I1723" s="176">
        <v>3.7726999999999999</v>
      </c>
      <c r="J1723" s="176">
        <v>4.6856</v>
      </c>
      <c r="K1723" s="176">
        <v>5.2175000000000002</v>
      </c>
      <c r="L1723" s="176">
        <v>5.5339999999999998</v>
      </c>
      <c r="M1723" s="176">
        <v>6.0351999999999997</v>
      </c>
      <c r="N1723" s="176">
        <v>5.9287000000000001</v>
      </c>
      <c r="O1723" s="176">
        <v>5.7473999999999998</v>
      </c>
      <c r="P1723" s="176">
        <v>6.8367000000000004</v>
      </c>
      <c r="Q1723" s="176">
        <v>7.8745000000000003</v>
      </c>
      <c r="R1723" s="176">
        <v>4.9762000000000004</v>
      </c>
      <c r="S1723" s="118"/>
    </row>
    <row r="1724" spans="1:19" x14ac:dyDescent="0.3">
      <c r="A1724" s="172" t="s">
        <v>1584</v>
      </c>
      <c r="B1724" s="172" t="s">
        <v>1644</v>
      </c>
      <c r="C1724" s="172">
        <v>102532</v>
      </c>
      <c r="D1724" s="175">
        <v>44174</v>
      </c>
      <c r="E1724" s="176">
        <v>3224.9922000000001</v>
      </c>
      <c r="F1724" s="176">
        <v>1.76</v>
      </c>
      <c r="G1724" s="176">
        <v>3.5703</v>
      </c>
      <c r="H1724" s="176">
        <v>3.5931000000000002</v>
      </c>
      <c r="I1724" s="176">
        <v>3.2919999999999998</v>
      </c>
      <c r="J1724" s="176">
        <v>4.2038000000000002</v>
      </c>
      <c r="K1724" s="176">
        <v>4.7278000000000002</v>
      </c>
      <c r="L1724" s="176">
        <v>5.0079000000000002</v>
      </c>
      <c r="M1724" s="176">
        <v>5.4809999999999999</v>
      </c>
      <c r="N1724" s="176">
        <v>5.3536000000000001</v>
      </c>
      <c r="O1724" s="176">
        <v>5.1496000000000004</v>
      </c>
      <c r="P1724" s="176">
        <v>6.2267999999999999</v>
      </c>
      <c r="Q1724" s="176">
        <v>7.0056000000000003</v>
      </c>
      <c r="R1724" s="176">
        <v>4.3994999999999997</v>
      </c>
      <c r="S1724" s="118"/>
    </row>
    <row r="1725" spans="1:19" x14ac:dyDescent="0.3">
      <c r="A1725" s="172" t="s">
        <v>1584</v>
      </c>
      <c r="B1725" s="172" t="s">
        <v>1645</v>
      </c>
      <c r="C1725" s="172">
        <v>147311</v>
      </c>
      <c r="D1725" s="175">
        <v>44174</v>
      </c>
      <c r="E1725" s="176">
        <v>1077.9543000000001</v>
      </c>
      <c r="F1725" s="176">
        <v>2.9359000000000002</v>
      </c>
      <c r="G1725" s="176">
        <v>2.7551999999999999</v>
      </c>
      <c r="H1725" s="176">
        <v>2.7557999999999998</v>
      </c>
      <c r="I1725" s="176">
        <v>2.6351</v>
      </c>
      <c r="J1725" s="176">
        <v>2.6133999999999999</v>
      </c>
      <c r="K1725" s="176">
        <v>3.1516000000000002</v>
      </c>
      <c r="L1725" s="176">
        <v>3.9876</v>
      </c>
      <c r="M1725" s="176">
        <v>3.6040999999999999</v>
      </c>
      <c r="N1725" s="176">
        <v>4.2016999999999998</v>
      </c>
      <c r="O1725" s="176"/>
      <c r="P1725" s="176"/>
      <c r="Q1725" s="176">
        <v>5.0888</v>
      </c>
      <c r="R1725" s="176"/>
      <c r="S1725" s="118"/>
    </row>
    <row r="1726" spans="1:19" x14ac:dyDescent="0.3">
      <c r="A1726" s="172" t="s">
        <v>1584</v>
      </c>
      <c r="B1726" s="172" t="s">
        <v>1646</v>
      </c>
      <c r="C1726" s="172">
        <v>147307</v>
      </c>
      <c r="D1726" s="175">
        <v>44174</v>
      </c>
      <c r="E1726" s="176">
        <v>1069.2630999999999</v>
      </c>
      <c r="F1726" s="176">
        <v>2.4409000000000001</v>
      </c>
      <c r="G1726" s="176">
        <v>2.2570999999999999</v>
      </c>
      <c r="H1726" s="176">
        <v>2.2587999999999999</v>
      </c>
      <c r="I1726" s="176">
        <v>2.1349999999999998</v>
      </c>
      <c r="J1726" s="176">
        <v>2.1137999999999999</v>
      </c>
      <c r="K1726" s="176">
        <v>2.6482000000000001</v>
      </c>
      <c r="L1726" s="176">
        <v>3.4788000000000001</v>
      </c>
      <c r="M1726" s="176">
        <v>3.0920000000000001</v>
      </c>
      <c r="N1726" s="176">
        <v>3.6802999999999999</v>
      </c>
      <c r="O1726" s="176"/>
      <c r="P1726" s="176"/>
      <c r="Q1726" s="176">
        <v>4.5278</v>
      </c>
      <c r="R1726" s="176"/>
      <c r="S1726" s="118"/>
    </row>
    <row r="1727" spans="1:19" x14ac:dyDescent="0.3">
      <c r="A1727" s="177" t="s">
        <v>27</v>
      </c>
      <c r="B1727" s="172"/>
      <c r="C1727" s="172"/>
      <c r="D1727" s="172"/>
      <c r="E1727" s="172"/>
      <c r="F1727" s="178">
        <v>3.5061758620689663</v>
      </c>
      <c r="G1727" s="178">
        <v>3.3009413793103453</v>
      </c>
      <c r="H1727" s="178">
        <v>3.2960672413793102</v>
      </c>
      <c r="I1727" s="178">
        <v>2.8465965517241378</v>
      </c>
      <c r="J1727" s="178">
        <v>3.6270431034482753</v>
      </c>
      <c r="K1727" s="178">
        <v>1.5411706896551725</v>
      </c>
      <c r="L1727" s="178">
        <v>3.3531517241379301</v>
      </c>
      <c r="M1727" s="178">
        <v>4.3572879310344819</v>
      </c>
      <c r="N1727" s="178">
        <v>3.8987714285714286</v>
      </c>
      <c r="O1727" s="178">
        <v>6.3483472222222224</v>
      </c>
      <c r="P1727" s="178">
        <v>6.925466666666666</v>
      </c>
      <c r="Q1727" s="178">
        <v>5.6783396551724143</v>
      </c>
      <c r="R1727" s="178">
        <v>6.4280431818181816</v>
      </c>
      <c r="S1727" s="118"/>
    </row>
    <row r="1728" spans="1:19" x14ac:dyDescent="0.3">
      <c r="A1728" s="177" t="s">
        <v>408</v>
      </c>
      <c r="B1728" s="172"/>
      <c r="C1728" s="172"/>
      <c r="D1728" s="172"/>
      <c r="E1728" s="172"/>
      <c r="F1728" s="178">
        <v>3.5823</v>
      </c>
      <c r="G1728" s="178">
        <v>3.1446499999999999</v>
      </c>
      <c r="H1728" s="178">
        <v>3.1989000000000001</v>
      </c>
      <c r="I1728" s="178">
        <v>2.6767500000000002</v>
      </c>
      <c r="J1728" s="178">
        <v>3.3982000000000001</v>
      </c>
      <c r="K1728" s="178">
        <v>4.1777499999999996</v>
      </c>
      <c r="L1728" s="178">
        <v>4.4542000000000002</v>
      </c>
      <c r="M1728" s="178">
        <v>5.3806500000000002</v>
      </c>
      <c r="N1728" s="178">
        <v>5.40055</v>
      </c>
      <c r="O1728" s="178">
        <v>6.76945</v>
      </c>
      <c r="P1728" s="178">
        <v>7.2366999999999999</v>
      </c>
      <c r="Q1728" s="178">
        <v>7.3982999999999999</v>
      </c>
      <c r="R1728" s="178">
        <v>6.6821000000000002</v>
      </c>
      <c r="S1728" s="118"/>
    </row>
    <row r="1729" spans="1:19" x14ac:dyDescent="0.3">
      <c r="A1729" s="121"/>
      <c r="B1729" s="121"/>
      <c r="C1729" s="121"/>
      <c r="D1729" s="122"/>
      <c r="E1729" s="123"/>
      <c r="F1729" s="123"/>
      <c r="G1729" s="123"/>
      <c r="H1729" s="123"/>
      <c r="I1729" s="123"/>
      <c r="J1729" s="123"/>
      <c r="K1729" s="123"/>
      <c r="L1729" s="123"/>
      <c r="M1729" s="123"/>
      <c r="N1729" s="123"/>
      <c r="O1729" s="123"/>
      <c r="P1729" s="123"/>
      <c r="Q1729" s="123"/>
      <c r="R1729" s="123"/>
      <c r="S1729" s="118"/>
    </row>
    <row r="1730" spans="1:19" x14ac:dyDescent="0.3">
      <c r="A1730" s="174" t="s">
        <v>387</v>
      </c>
      <c r="B1730" s="174"/>
      <c r="C1730" s="174"/>
      <c r="D1730" s="174"/>
      <c r="E1730" s="174"/>
      <c r="F1730" s="174"/>
      <c r="G1730" s="174"/>
      <c r="H1730" s="174"/>
      <c r="I1730" s="174"/>
      <c r="J1730" s="174"/>
      <c r="K1730" s="174"/>
      <c r="L1730" s="174"/>
      <c r="M1730" s="174"/>
      <c r="N1730" s="174"/>
      <c r="O1730" s="174"/>
      <c r="P1730" s="174"/>
      <c r="Q1730" s="174"/>
      <c r="R1730" s="174"/>
      <c r="S1730" s="120"/>
    </row>
    <row r="1731" spans="1:19" x14ac:dyDescent="0.3">
      <c r="A1731" s="172" t="s">
        <v>380</v>
      </c>
      <c r="B1731" s="172" t="s">
        <v>30</v>
      </c>
      <c r="C1731" s="172">
        <v>108167</v>
      </c>
      <c r="D1731" s="175">
        <v>44174</v>
      </c>
      <c r="E1731" s="176">
        <v>52.763599999999997</v>
      </c>
      <c r="F1731" s="176">
        <v>0.47199999999999998</v>
      </c>
      <c r="G1731" s="176">
        <v>1.4019999999999999</v>
      </c>
      <c r="H1731" s="176">
        <v>2.7833000000000001</v>
      </c>
      <c r="I1731" s="176">
        <v>7.3638000000000003</v>
      </c>
      <c r="J1731" s="176">
        <v>12.8163</v>
      </c>
      <c r="K1731" s="176">
        <v>20.307700000000001</v>
      </c>
      <c r="L1731" s="176">
        <v>38.050199999999997</v>
      </c>
      <c r="M1731" s="176">
        <v>30.681899999999999</v>
      </c>
      <c r="N1731" s="176">
        <v>15.9224</v>
      </c>
      <c r="O1731" s="176">
        <v>-6.4798999999999998</v>
      </c>
      <c r="P1731" s="176">
        <v>6.8014000000000001</v>
      </c>
      <c r="Q1731" s="176">
        <v>13.9781</v>
      </c>
      <c r="R1731" s="176">
        <v>3.07</v>
      </c>
      <c r="S1731" s="118" t="s">
        <v>1919</v>
      </c>
    </row>
    <row r="1732" spans="1:19" x14ac:dyDescent="0.3">
      <c r="A1732" s="172" t="s">
        <v>380</v>
      </c>
      <c r="B1732" s="172" t="s">
        <v>11</v>
      </c>
      <c r="C1732" s="172">
        <v>119659</v>
      </c>
      <c r="D1732" s="175">
        <v>44174</v>
      </c>
      <c r="E1732" s="176">
        <v>57.029499999999999</v>
      </c>
      <c r="F1732" s="176">
        <v>0.4748</v>
      </c>
      <c r="G1732" s="176">
        <v>1.4171</v>
      </c>
      <c r="H1732" s="176">
        <v>2.8046000000000002</v>
      </c>
      <c r="I1732" s="176">
        <v>7.4086999999999996</v>
      </c>
      <c r="J1732" s="176">
        <v>12.914899999999999</v>
      </c>
      <c r="K1732" s="176">
        <v>20.630500000000001</v>
      </c>
      <c r="L1732" s="176">
        <v>38.826799999999999</v>
      </c>
      <c r="M1732" s="176">
        <v>31.753799999999998</v>
      </c>
      <c r="N1732" s="176">
        <v>17.166499999999999</v>
      </c>
      <c r="O1732" s="176">
        <v>-5.3876999999999997</v>
      </c>
      <c r="P1732" s="176">
        <v>8.0015999999999998</v>
      </c>
      <c r="Q1732" s="176">
        <v>15.276999999999999</v>
      </c>
      <c r="R1732" s="176">
        <v>4.2488000000000001</v>
      </c>
      <c r="S1732" s="118" t="s">
        <v>1919</v>
      </c>
    </row>
    <row r="1733" spans="1:19" x14ac:dyDescent="0.3">
      <c r="A1733" s="172" t="s">
        <v>380</v>
      </c>
      <c r="B1733" s="172" t="s">
        <v>31</v>
      </c>
      <c r="C1733" s="172">
        <v>101764</v>
      </c>
      <c r="D1733" s="175">
        <v>44174</v>
      </c>
      <c r="E1733" s="176">
        <v>313.92899999999997</v>
      </c>
      <c r="F1733" s="176">
        <v>0.64049999999999996</v>
      </c>
      <c r="G1733" s="176">
        <v>1.4342999999999999</v>
      </c>
      <c r="H1733" s="176">
        <v>2.9723999999999999</v>
      </c>
      <c r="I1733" s="176">
        <v>5.6993</v>
      </c>
      <c r="J1733" s="176">
        <v>8.4652999999999992</v>
      </c>
      <c r="K1733" s="176">
        <v>19.680900000000001</v>
      </c>
      <c r="L1733" s="176">
        <v>35.3078</v>
      </c>
      <c r="M1733" s="176">
        <v>28.68</v>
      </c>
      <c r="N1733" s="176">
        <v>11.765000000000001</v>
      </c>
      <c r="O1733" s="176">
        <v>2.3229000000000002</v>
      </c>
      <c r="P1733" s="176">
        <v>9.9085000000000001</v>
      </c>
      <c r="Q1733" s="176">
        <v>13.6852</v>
      </c>
      <c r="R1733" s="176">
        <v>6.1262999999999996</v>
      </c>
      <c r="S1733" s="118" t="s">
        <v>1894</v>
      </c>
    </row>
    <row r="1734" spans="1:19" x14ac:dyDescent="0.3">
      <c r="A1734" s="172" t="s">
        <v>380</v>
      </c>
      <c r="B1734" s="172" t="s">
        <v>12</v>
      </c>
      <c r="C1734" s="172">
        <v>118935</v>
      </c>
      <c r="D1734" s="175">
        <v>44174</v>
      </c>
      <c r="E1734" s="176">
        <v>336.58699999999999</v>
      </c>
      <c r="F1734" s="176">
        <v>0.64319999999999999</v>
      </c>
      <c r="G1734" s="176">
        <v>1.4470000000000001</v>
      </c>
      <c r="H1734" s="176">
        <v>2.9906999999999999</v>
      </c>
      <c r="I1734" s="176">
        <v>5.7396000000000003</v>
      </c>
      <c r="J1734" s="176">
        <v>8.5484000000000009</v>
      </c>
      <c r="K1734" s="176">
        <v>19.948799999999999</v>
      </c>
      <c r="L1734" s="176">
        <v>35.921700000000001</v>
      </c>
      <c r="M1734" s="176">
        <v>29.5946</v>
      </c>
      <c r="N1734" s="176">
        <v>12.7874</v>
      </c>
      <c r="O1734" s="176">
        <v>3.4327999999999999</v>
      </c>
      <c r="P1734" s="176">
        <v>11.1058</v>
      </c>
      <c r="Q1734" s="176">
        <v>14.2516</v>
      </c>
      <c r="R1734" s="176">
        <v>7.1566000000000001</v>
      </c>
      <c r="S1734" s="118" t="s">
        <v>1894</v>
      </c>
    </row>
    <row r="1735" spans="1:19" x14ac:dyDescent="0.3">
      <c r="A1735" s="172" t="s">
        <v>380</v>
      </c>
      <c r="B1735" s="172" t="s">
        <v>32</v>
      </c>
      <c r="C1735" s="172">
        <v>102594</v>
      </c>
      <c r="D1735" s="175">
        <v>44174</v>
      </c>
      <c r="E1735" s="176">
        <v>171.9</v>
      </c>
      <c r="F1735" s="176">
        <v>0.54400000000000004</v>
      </c>
      <c r="G1735" s="176">
        <v>1.2904</v>
      </c>
      <c r="H1735" s="176">
        <v>3.1440999999999999</v>
      </c>
      <c r="I1735" s="176">
        <v>7.0827999999999998</v>
      </c>
      <c r="J1735" s="176">
        <v>10.703200000000001</v>
      </c>
      <c r="K1735" s="176">
        <v>18.2744</v>
      </c>
      <c r="L1735" s="176">
        <v>28.9863</v>
      </c>
      <c r="M1735" s="176">
        <v>36.895800000000001</v>
      </c>
      <c r="N1735" s="176">
        <v>23.049399999999999</v>
      </c>
      <c r="O1735" s="176">
        <v>6.5494000000000003</v>
      </c>
      <c r="P1735" s="176">
        <v>9.2613000000000003</v>
      </c>
      <c r="Q1735" s="176">
        <v>19.0318</v>
      </c>
      <c r="R1735" s="176">
        <v>12.2616</v>
      </c>
      <c r="S1735" s="118" t="s">
        <v>1920</v>
      </c>
    </row>
    <row r="1736" spans="1:19" x14ac:dyDescent="0.3">
      <c r="A1736" s="172" t="s">
        <v>380</v>
      </c>
      <c r="B1736" s="172" t="s">
        <v>13</v>
      </c>
      <c r="C1736" s="172">
        <v>120323</v>
      </c>
      <c r="D1736" s="175">
        <v>44174</v>
      </c>
      <c r="E1736" s="176">
        <v>184.28</v>
      </c>
      <c r="F1736" s="176">
        <v>0.54559999999999997</v>
      </c>
      <c r="G1736" s="176">
        <v>1.3028</v>
      </c>
      <c r="H1736" s="176">
        <v>3.1514000000000002</v>
      </c>
      <c r="I1736" s="176">
        <v>7.1021999999999998</v>
      </c>
      <c r="J1736" s="176">
        <v>10.751799999999999</v>
      </c>
      <c r="K1736" s="176">
        <v>18.439499999999999</v>
      </c>
      <c r="L1736" s="176">
        <v>29.355599999999999</v>
      </c>
      <c r="M1736" s="176">
        <v>37.481299999999997</v>
      </c>
      <c r="N1736" s="176">
        <v>23.727699999999999</v>
      </c>
      <c r="O1736" s="176">
        <v>7.2956000000000003</v>
      </c>
      <c r="P1736" s="176">
        <v>10.2464</v>
      </c>
      <c r="Q1736" s="176">
        <v>15.657299999999999</v>
      </c>
      <c r="R1736" s="176">
        <v>12.927199999999999</v>
      </c>
      <c r="S1736" s="118" t="s">
        <v>1920</v>
      </c>
    </row>
    <row r="1737" spans="1:19" x14ac:dyDescent="0.3">
      <c r="A1737" s="172" t="s">
        <v>380</v>
      </c>
      <c r="B1737" s="172" t="s">
        <v>14</v>
      </c>
      <c r="C1737" s="172">
        <v>144455</v>
      </c>
      <c r="D1737" s="175">
        <v>44174</v>
      </c>
      <c r="E1737" s="176">
        <v>11.83</v>
      </c>
      <c r="F1737" s="176">
        <v>0.4244</v>
      </c>
      <c r="G1737" s="176">
        <v>0.76659999999999995</v>
      </c>
      <c r="H1737" s="176">
        <v>1.8071999999999999</v>
      </c>
      <c r="I1737" s="176">
        <v>4.4131</v>
      </c>
      <c r="J1737" s="176">
        <v>6.7690000000000001</v>
      </c>
      <c r="K1737" s="176">
        <v>17.244800000000001</v>
      </c>
      <c r="L1737" s="176">
        <v>30.574000000000002</v>
      </c>
      <c r="M1737" s="176">
        <v>21.209</v>
      </c>
      <c r="N1737" s="176">
        <v>13.2057</v>
      </c>
      <c r="O1737" s="176"/>
      <c r="P1737" s="176"/>
      <c r="Q1737" s="176">
        <v>7.5568999999999997</v>
      </c>
      <c r="R1737" s="176">
        <v>8.1910000000000007</v>
      </c>
      <c r="S1737" s="118" t="s">
        <v>1881</v>
      </c>
    </row>
    <row r="1738" spans="1:19" x14ac:dyDescent="0.3">
      <c r="A1738" s="172" t="s">
        <v>380</v>
      </c>
      <c r="B1738" s="172" t="s">
        <v>33</v>
      </c>
      <c r="C1738" s="172">
        <v>144453</v>
      </c>
      <c r="D1738" s="175">
        <v>44174</v>
      </c>
      <c r="E1738" s="176">
        <v>11.47</v>
      </c>
      <c r="F1738" s="176">
        <v>0.35</v>
      </c>
      <c r="G1738" s="176">
        <v>0.70240000000000002</v>
      </c>
      <c r="H1738" s="176">
        <v>1.7746</v>
      </c>
      <c r="I1738" s="176">
        <v>4.3676000000000004</v>
      </c>
      <c r="J1738" s="176">
        <v>6.5984999999999996</v>
      </c>
      <c r="K1738" s="176">
        <v>16.921500000000002</v>
      </c>
      <c r="L1738" s="176">
        <v>29.898099999999999</v>
      </c>
      <c r="M1738" s="176">
        <v>20.6099</v>
      </c>
      <c r="N1738" s="176">
        <v>12.451000000000001</v>
      </c>
      <c r="O1738" s="176"/>
      <c r="P1738" s="176"/>
      <c r="Q1738" s="176">
        <v>6.1256000000000004</v>
      </c>
      <c r="R1738" s="176">
        <v>6.9084000000000003</v>
      </c>
      <c r="S1738" s="118"/>
    </row>
    <row r="1739" spans="1:19" x14ac:dyDescent="0.3">
      <c r="A1739" s="172" t="s">
        <v>380</v>
      </c>
      <c r="B1739" s="172" t="s">
        <v>15</v>
      </c>
      <c r="C1739" s="172">
        <v>118481</v>
      </c>
      <c r="D1739" s="175">
        <v>44174</v>
      </c>
      <c r="E1739" s="176">
        <v>58.02</v>
      </c>
      <c r="F1739" s="176">
        <v>0.22459999999999999</v>
      </c>
      <c r="G1739" s="176">
        <v>1.1506000000000001</v>
      </c>
      <c r="H1739" s="176">
        <v>2.7084000000000001</v>
      </c>
      <c r="I1739" s="176">
        <v>7.4642999999999997</v>
      </c>
      <c r="J1739" s="176">
        <v>13.408899999999999</v>
      </c>
      <c r="K1739" s="176">
        <v>25.966100000000001</v>
      </c>
      <c r="L1739" s="176">
        <v>48.9985</v>
      </c>
      <c r="M1739" s="176">
        <v>26.212700000000002</v>
      </c>
      <c r="N1739" s="176">
        <v>16.529399999999999</v>
      </c>
      <c r="O1739" s="176">
        <v>-0.29520000000000002</v>
      </c>
      <c r="P1739" s="176">
        <v>10.764200000000001</v>
      </c>
      <c r="Q1739" s="176">
        <v>13.056800000000001</v>
      </c>
      <c r="R1739" s="176">
        <v>5.9518000000000004</v>
      </c>
      <c r="S1739" s="118"/>
    </row>
    <row r="1740" spans="1:19" x14ac:dyDescent="0.3">
      <c r="A1740" s="172" t="s">
        <v>380</v>
      </c>
      <c r="B1740" s="172" t="s">
        <v>34</v>
      </c>
      <c r="C1740" s="172">
        <v>108909</v>
      </c>
      <c r="D1740" s="175">
        <v>44174</v>
      </c>
      <c r="E1740" s="176">
        <v>53.78</v>
      </c>
      <c r="F1740" s="176">
        <v>0.20499999999999999</v>
      </c>
      <c r="G1740" s="176">
        <v>1.1282000000000001</v>
      </c>
      <c r="H1740" s="176">
        <v>2.6728000000000001</v>
      </c>
      <c r="I1740" s="176">
        <v>7.4310999999999998</v>
      </c>
      <c r="J1740" s="176">
        <v>13.3165</v>
      </c>
      <c r="K1740" s="176">
        <v>25.6249</v>
      </c>
      <c r="L1740" s="176">
        <v>48.195099999999996</v>
      </c>
      <c r="M1740" s="176">
        <v>25.186199999999999</v>
      </c>
      <c r="N1740" s="176">
        <v>15.2593</v>
      </c>
      <c r="O1740" s="176">
        <v>-1.4132</v>
      </c>
      <c r="P1740" s="176">
        <v>9.6251999999999995</v>
      </c>
      <c r="Q1740" s="176">
        <v>14.0845</v>
      </c>
      <c r="R1740" s="176">
        <v>4.7866999999999997</v>
      </c>
      <c r="S1740" s="118"/>
    </row>
    <row r="1741" spans="1:19" x14ac:dyDescent="0.3">
      <c r="A1741" s="172" t="s">
        <v>380</v>
      </c>
      <c r="B1741" s="172" t="s">
        <v>16</v>
      </c>
      <c r="C1741" s="172">
        <v>135341</v>
      </c>
      <c r="D1741" s="175">
        <v>44174</v>
      </c>
      <c r="E1741" s="176">
        <v>14.6981</v>
      </c>
      <c r="F1741" s="176">
        <v>0.72230000000000005</v>
      </c>
      <c r="G1741" s="176">
        <v>1.4704999999999999</v>
      </c>
      <c r="H1741" s="176">
        <v>2.4822000000000002</v>
      </c>
      <c r="I1741" s="176">
        <v>5.3075999999999999</v>
      </c>
      <c r="J1741" s="176">
        <v>9.8283000000000005</v>
      </c>
      <c r="K1741" s="176">
        <v>19.9297</v>
      </c>
      <c r="L1741" s="176">
        <v>34.5364</v>
      </c>
      <c r="M1741" s="176">
        <v>29.194800000000001</v>
      </c>
      <c r="N1741" s="176">
        <v>17.309799999999999</v>
      </c>
      <c r="O1741" s="176">
        <v>0.54859999999999998</v>
      </c>
      <c r="P1741" s="176">
        <v>8.1130999999999993</v>
      </c>
      <c r="Q1741" s="176">
        <v>7.5961999999999996</v>
      </c>
      <c r="R1741" s="176">
        <v>9.5469000000000008</v>
      </c>
      <c r="S1741" s="118"/>
    </row>
    <row r="1742" spans="1:19" x14ac:dyDescent="0.3">
      <c r="A1742" s="172" t="s">
        <v>380</v>
      </c>
      <c r="B1742" s="172" t="s">
        <v>35</v>
      </c>
      <c r="C1742" s="172">
        <v>135343</v>
      </c>
      <c r="D1742" s="175">
        <v>44174</v>
      </c>
      <c r="E1742" s="176">
        <v>13.33</v>
      </c>
      <c r="F1742" s="176">
        <v>0.71699999999999997</v>
      </c>
      <c r="G1742" s="176">
        <v>1.4452</v>
      </c>
      <c r="H1742" s="176">
        <v>2.4470000000000001</v>
      </c>
      <c r="I1742" s="176">
        <v>5.2348999999999997</v>
      </c>
      <c r="J1742" s="176">
        <v>9.6640999999999995</v>
      </c>
      <c r="K1742" s="176">
        <v>19.390999999999998</v>
      </c>
      <c r="L1742" s="176">
        <v>33.317300000000003</v>
      </c>
      <c r="M1742" s="176">
        <v>27.4452</v>
      </c>
      <c r="N1742" s="176">
        <v>15.2875</v>
      </c>
      <c r="O1742" s="176">
        <v>-0.94789999999999996</v>
      </c>
      <c r="P1742" s="176">
        <v>6.1440999999999999</v>
      </c>
      <c r="Q1742" s="176">
        <v>5.6162000000000001</v>
      </c>
      <c r="R1742" s="176">
        <v>7.8533999999999997</v>
      </c>
      <c r="S1742" s="118"/>
    </row>
    <row r="1743" spans="1:19" x14ac:dyDescent="0.3">
      <c r="A1743" s="172" t="s">
        <v>380</v>
      </c>
      <c r="B1743" s="172" t="s">
        <v>36</v>
      </c>
      <c r="C1743" s="172">
        <v>100254</v>
      </c>
      <c r="D1743" s="175">
        <v>44174</v>
      </c>
      <c r="E1743" s="176">
        <v>299.15690110927102</v>
      </c>
      <c r="F1743" s="176">
        <v>0.55659999999999998</v>
      </c>
      <c r="G1743" s="176">
        <v>1.2101</v>
      </c>
      <c r="H1743" s="176">
        <v>2.9260999999999999</v>
      </c>
      <c r="I1743" s="176">
        <v>5.6715</v>
      </c>
      <c r="J1743" s="176">
        <v>11.343400000000001</v>
      </c>
      <c r="K1743" s="176">
        <v>22.785</v>
      </c>
      <c r="L1743" s="176">
        <v>35.146099999999997</v>
      </c>
      <c r="M1743" s="176">
        <v>20.500599999999999</v>
      </c>
      <c r="N1743" s="176">
        <v>13.041399999999999</v>
      </c>
      <c r="O1743" s="176">
        <v>4.2808000000000002</v>
      </c>
      <c r="P1743" s="176">
        <v>12.919</v>
      </c>
      <c r="Q1743" s="176">
        <v>15.5329</v>
      </c>
      <c r="R1743" s="176">
        <v>12.5403</v>
      </c>
      <c r="S1743" s="118"/>
    </row>
    <row r="1744" spans="1:19" x14ac:dyDescent="0.3">
      <c r="A1744" s="172" t="s">
        <v>380</v>
      </c>
      <c r="B1744" s="172" t="s">
        <v>17</v>
      </c>
      <c r="C1744" s="172">
        <v>120486</v>
      </c>
      <c r="D1744" s="175">
        <v>44174</v>
      </c>
      <c r="E1744" s="176">
        <v>39.99</v>
      </c>
      <c r="F1744" s="176">
        <v>0.55820000000000003</v>
      </c>
      <c r="G1744" s="176">
        <v>1.2190000000000001</v>
      </c>
      <c r="H1744" s="176">
        <v>2.9388999999999998</v>
      </c>
      <c r="I1744" s="176">
        <v>5.6977000000000002</v>
      </c>
      <c r="J1744" s="176">
        <v>11.402699999999999</v>
      </c>
      <c r="K1744" s="176">
        <v>22.984100000000002</v>
      </c>
      <c r="L1744" s="176">
        <v>35.587400000000002</v>
      </c>
      <c r="M1744" s="176">
        <v>21.091899999999999</v>
      </c>
      <c r="N1744" s="176">
        <v>13.7799</v>
      </c>
      <c r="O1744" s="176">
        <v>4.9602000000000004</v>
      </c>
      <c r="P1744" s="176">
        <v>14.0351</v>
      </c>
      <c r="Q1744" s="176">
        <v>13.639099999999999</v>
      </c>
      <c r="R1744" s="176">
        <v>13.273300000000001</v>
      </c>
      <c r="S1744" s="118"/>
    </row>
    <row r="1745" spans="1:19" x14ac:dyDescent="0.3">
      <c r="A1745" s="172" t="s">
        <v>380</v>
      </c>
      <c r="B1745" s="172" t="s">
        <v>18</v>
      </c>
      <c r="C1745" s="172">
        <v>119404</v>
      </c>
      <c r="D1745" s="175">
        <v>44174</v>
      </c>
      <c r="E1745" s="176">
        <v>43.113</v>
      </c>
      <c r="F1745" s="176">
        <v>0.57620000000000005</v>
      </c>
      <c r="G1745" s="176">
        <v>1.2850999999999999</v>
      </c>
      <c r="H1745" s="176">
        <v>2.1126999999999998</v>
      </c>
      <c r="I1745" s="176">
        <v>5.2717999999999998</v>
      </c>
      <c r="J1745" s="176">
        <v>8.0662000000000003</v>
      </c>
      <c r="K1745" s="176">
        <v>18.948799999999999</v>
      </c>
      <c r="L1745" s="176">
        <v>36.988399999999999</v>
      </c>
      <c r="M1745" s="176">
        <v>25.9877</v>
      </c>
      <c r="N1745" s="176">
        <v>15.044700000000001</v>
      </c>
      <c r="O1745" s="176">
        <v>3.4487999999999999</v>
      </c>
      <c r="P1745" s="176">
        <v>11.793699999999999</v>
      </c>
      <c r="Q1745" s="176">
        <v>17.131699999999999</v>
      </c>
      <c r="R1745" s="176">
        <v>10.5014</v>
      </c>
      <c r="S1745" s="118"/>
    </row>
    <row r="1746" spans="1:19" x14ac:dyDescent="0.3">
      <c r="A1746" s="172" t="s">
        <v>380</v>
      </c>
      <c r="B1746" s="172" t="s">
        <v>37</v>
      </c>
      <c r="C1746" s="172">
        <v>118102</v>
      </c>
      <c r="D1746" s="175">
        <v>44174</v>
      </c>
      <c r="E1746" s="176">
        <v>40.366999999999997</v>
      </c>
      <c r="F1746" s="176">
        <v>0.57299999999999995</v>
      </c>
      <c r="G1746" s="176">
        <v>1.2694000000000001</v>
      </c>
      <c r="H1746" s="176">
        <v>2.0916000000000001</v>
      </c>
      <c r="I1746" s="176">
        <v>5.2320000000000002</v>
      </c>
      <c r="J1746" s="176">
        <v>7.9793000000000003</v>
      </c>
      <c r="K1746" s="176">
        <v>18.6602</v>
      </c>
      <c r="L1746" s="176">
        <v>36.324300000000001</v>
      </c>
      <c r="M1746" s="176">
        <v>25.0565</v>
      </c>
      <c r="N1746" s="176">
        <v>13.9152</v>
      </c>
      <c r="O1746" s="176">
        <v>2.4752000000000001</v>
      </c>
      <c r="P1746" s="176">
        <v>10.792899999999999</v>
      </c>
      <c r="Q1746" s="176">
        <v>13.622999999999999</v>
      </c>
      <c r="R1746" s="176">
        <v>9.4084000000000003</v>
      </c>
      <c r="S1746" s="118"/>
    </row>
    <row r="1747" spans="1:19" x14ac:dyDescent="0.3">
      <c r="A1747" s="172" t="s">
        <v>380</v>
      </c>
      <c r="B1747" s="172" t="s">
        <v>38</v>
      </c>
      <c r="C1747" s="172">
        <v>103085</v>
      </c>
      <c r="D1747" s="175">
        <v>44174</v>
      </c>
      <c r="E1747" s="176">
        <v>84.649299999999997</v>
      </c>
      <c r="F1747" s="176">
        <v>0.71230000000000004</v>
      </c>
      <c r="G1747" s="176">
        <v>1.5002</v>
      </c>
      <c r="H1747" s="176">
        <v>2.5223</v>
      </c>
      <c r="I1747" s="176">
        <v>5.8615000000000004</v>
      </c>
      <c r="J1747" s="176">
        <v>9.7861999999999991</v>
      </c>
      <c r="K1747" s="176">
        <v>19.418299999999999</v>
      </c>
      <c r="L1747" s="176">
        <v>36.616399999999999</v>
      </c>
      <c r="M1747" s="176">
        <v>26.4221</v>
      </c>
      <c r="N1747" s="176">
        <v>15.3241</v>
      </c>
      <c r="O1747" s="176">
        <v>4.5709999999999997</v>
      </c>
      <c r="P1747" s="176">
        <v>10.212899999999999</v>
      </c>
      <c r="Q1747" s="176">
        <v>14.759499999999999</v>
      </c>
      <c r="R1747" s="176">
        <v>10.879099999999999</v>
      </c>
      <c r="S1747" s="118"/>
    </row>
    <row r="1748" spans="1:19" x14ac:dyDescent="0.3">
      <c r="A1748" s="172" t="s">
        <v>380</v>
      </c>
      <c r="B1748" s="172" t="s">
        <v>19</v>
      </c>
      <c r="C1748" s="172">
        <v>118784</v>
      </c>
      <c r="D1748" s="175">
        <v>44174</v>
      </c>
      <c r="E1748" s="176">
        <v>89.742500000000007</v>
      </c>
      <c r="F1748" s="176">
        <v>0.71430000000000005</v>
      </c>
      <c r="G1748" s="176">
        <v>1.5104</v>
      </c>
      <c r="H1748" s="176">
        <v>2.536</v>
      </c>
      <c r="I1748" s="176">
        <v>5.8882000000000003</v>
      </c>
      <c r="J1748" s="176">
        <v>9.8465000000000007</v>
      </c>
      <c r="K1748" s="176">
        <v>19.602599999999999</v>
      </c>
      <c r="L1748" s="176">
        <v>37.035299999999999</v>
      </c>
      <c r="M1748" s="176">
        <v>27.034300000000002</v>
      </c>
      <c r="N1748" s="176">
        <v>16.0962</v>
      </c>
      <c r="O1748" s="176">
        <v>5.2796000000000003</v>
      </c>
      <c r="P1748" s="176">
        <v>11.025600000000001</v>
      </c>
      <c r="Q1748" s="176">
        <v>12.8619</v>
      </c>
      <c r="R1748" s="176">
        <v>11.5952</v>
      </c>
      <c r="S1748" s="118"/>
    </row>
    <row r="1749" spans="1:19" x14ac:dyDescent="0.3">
      <c r="A1749" s="172" t="s">
        <v>380</v>
      </c>
      <c r="B1749" s="172" t="s">
        <v>20</v>
      </c>
      <c r="C1749" s="172">
        <v>103490</v>
      </c>
      <c r="D1749" s="175">
        <v>44174</v>
      </c>
      <c r="E1749" s="176">
        <v>59.58</v>
      </c>
      <c r="F1749" s="176">
        <v>0.31990000000000002</v>
      </c>
      <c r="G1749" s="176">
        <v>1.3265</v>
      </c>
      <c r="H1749" s="176">
        <v>1.5164</v>
      </c>
      <c r="I1749" s="176">
        <v>4.9683000000000002</v>
      </c>
      <c r="J1749" s="176">
        <v>9.8653999999999993</v>
      </c>
      <c r="K1749" s="176">
        <v>23.048300000000001</v>
      </c>
      <c r="L1749" s="176">
        <v>36.120600000000003</v>
      </c>
      <c r="M1749" s="176">
        <v>31.552199999999999</v>
      </c>
      <c r="N1749" s="176">
        <v>13.5939</v>
      </c>
      <c r="O1749" s="176">
        <v>4.3586</v>
      </c>
      <c r="P1749" s="176">
        <v>9.8138000000000005</v>
      </c>
      <c r="Q1749" s="176">
        <v>12.8592</v>
      </c>
      <c r="R1749" s="176">
        <v>6.2605000000000004</v>
      </c>
      <c r="S1749" s="118"/>
    </row>
    <row r="1750" spans="1:19" x14ac:dyDescent="0.3">
      <c r="A1750" s="172" t="s">
        <v>380</v>
      </c>
      <c r="B1750" s="172" t="s">
        <v>39</v>
      </c>
      <c r="C1750" s="172">
        <v>141068</v>
      </c>
      <c r="D1750" s="175">
        <v>44174</v>
      </c>
      <c r="E1750" s="176">
        <v>58.86</v>
      </c>
      <c r="F1750" s="176">
        <v>0.32379999999999998</v>
      </c>
      <c r="G1750" s="176">
        <v>1.3254999999999999</v>
      </c>
      <c r="H1750" s="176">
        <v>1.5003</v>
      </c>
      <c r="I1750" s="176">
        <v>4.9385000000000003</v>
      </c>
      <c r="J1750" s="176">
        <v>9.8338999999999999</v>
      </c>
      <c r="K1750" s="176">
        <v>22.906700000000001</v>
      </c>
      <c r="L1750" s="176">
        <v>35.778500000000001</v>
      </c>
      <c r="M1750" s="176">
        <v>31.062100000000001</v>
      </c>
      <c r="N1750" s="176">
        <v>13.040100000000001</v>
      </c>
      <c r="O1750" s="176">
        <v>3.9702999999999999</v>
      </c>
      <c r="P1750" s="176">
        <v>9.4771000000000001</v>
      </c>
      <c r="Q1750" s="176">
        <v>12.555400000000001</v>
      </c>
      <c r="R1750" s="176">
        <v>5.7690000000000001</v>
      </c>
      <c r="S1750" s="118"/>
    </row>
    <row r="1751" spans="1:19" x14ac:dyDescent="0.3">
      <c r="A1751" s="172" t="s">
        <v>380</v>
      </c>
      <c r="B1751" s="172" t="s">
        <v>40</v>
      </c>
      <c r="C1751" s="172">
        <v>101672</v>
      </c>
      <c r="D1751" s="175">
        <v>44174</v>
      </c>
      <c r="E1751" s="176">
        <v>151.64269999999999</v>
      </c>
      <c r="F1751" s="176">
        <v>0.63600000000000001</v>
      </c>
      <c r="G1751" s="176">
        <v>1.5992999999999999</v>
      </c>
      <c r="H1751" s="176">
        <v>2.1248</v>
      </c>
      <c r="I1751" s="176">
        <v>4.7563000000000004</v>
      </c>
      <c r="J1751" s="176">
        <v>5.9226999999999999</v>
      </c>
      <c r="K1751" s="176">
        <v>17.461600000000001</v>
      </c>
      <c r="L1751" s="176">
        <v>29.439499999999999</v>
      </c>
      <c r="M1751" s="176">
        <v>27.380299999999998</v>
      </c>
      <c r="N1751" s="176">
        <v>11.059699999999999</v>
      </c>
      <c r="O1751" s="176">
        <v>3.5101</v>
      </c>
      <c r="P1751" s="176">
        <v>12.8775</v>
      </c>
      <c r="Q1751" s="176">
        <v>17.963999999999999</v>
      </c>
      <c r="R1751" s="176">
        <v>9.1809999999999992</v>
      </c>
      <c r="S1751" s="118"/>
    </row>
    <row r="1752" spans="1:19" x14ac:dyDescent="0.3">
      <c r="A1752" s="172" t="s">
        <v>380</v>
      </c>
      <c r="B1752" s="172" t="s">
        <v>21</v>
      </c>
      <c r="C1752" s="172">
        <v>119231</v>
      </c>
      <c r="D1752" s="175">
        <v>44174</v>
      </c>
      <c r="E1752" s="176">
        <v>162.95439999999999</v>
      </c>
      <c r="F1752" s="176">
        <v>0.63929999999999998</v>
      </c>
      <c r="G1752" s="176">
        <v>1.6149</v>
      </c>
      <c r="H1752" s="176">
        <v>2.1472000000000002</v>
      </c>
      <c r="I1752" s="176">
        <v>4.8048000000000002</v>
      </c>
      <c r="J1752" s="176">
        <v>6.0297999999999998</v>
      </c>
      <c r="K1752" s="176">
        <v>17.809899999999999</v>
      </c>
      <c r="L1752" s="176">
        <v>30.221299999999999</v>
      </c>
      <c r="M1752" s="176">
        <v>28.590900000000001</v>
      </c>
      <c r="N1752" s="176">
        <v>12.5701</v>
      </c>
      <c r="O1752" s="176">
        <v>4.8874000000000004</v>
      </c>
      <c r="P1752" s="176">
        <v>14.1226</v>
      </c>
      <c r="Q1752" s="176">
        <v>15.826599999999999</v>
      </c>
      <c r="R1752" s="176">
        <v>10.7926</v>
      </c>
      <c r="S1752" s="118"/>
    </row>
    <row r="1753" spans="1:19" x14ac:dyDescent="0.3">
      <c r="A1753" s="172" t="s">
        <v>380</v>
      </c>
      <c r="B1753" s="172" t="s">
        <v>22</v>
      </c>
      <c r="C1753" s="172">
        <v>143835</v>
      </c>
      <c r="D1753" s="175">
        <v>44174</v>
      </c>
      <c r="E1753" s="176">
        <v>11.5571</v>
      </c>
      <c r="F1753" s="176">
        <v>0.58050000000000002</v>
      </c>
      <c r="G1753" s="176">
        <v>1.9675</v>
      </c>
      <c r="H1753" s="176">
        <v>3.1892999999999998</v>
      </c>
      <c r="I1753" s="176">
        <v>5.4903000000000004</v>
      </c>
      <c r="J1753" s="176">
        <v>7.1967999999999996</v>
      </c>
      <c r="K1753" s="176">
        <v>15.935</v>
      </c>
      <c r="L1753" s="176">
        <v>26.650400000000001</v>
      </c>
      <c r="M1753" s="176">
        <v>20.167400000000001</v>
      </c>
      <c r="N1753" s="176">
        <v>9.1920000000000002</v>
      </c>
      <c r="O1753" s="176"/>
      <c r="P1753" s="176"/>
      <c r="Q1753" s="176">
        <v>6.1862000000000004</v>
      </c>
      <c r="R1753" s="176">
        <v>10.9232</v>
      </c>
      <c r="S1753" s="118"/>
    </row>
    <row r="1754" spans="1:19" x14ac:dyDescent="0.3">
      <c r="A1754" s="172" t="s">
        <v>380</v>
      </c>
      <c r="B1754" s="172" t="s">
        <v>41</v>
      </c>
      <c r="C1754" s="172">
        <v>143837</v>
      </c>
      <c r="D1754" s="175">
        <v>44174</v>
      </c>
      <c r="E1754" s="176">
        <v>11.148199999999999</v>
      </c>
      <c r="F1754" s="176">
        <v>0.57830000000000004</v>
      </c>
      <c r="G1754" s="176">
        <v>1.9534</v>
      </c>
      <c r="H1754" s="176">
        <v>3.1677</v>
      </c>
      <c r="I1754" s="176">
        <v>5.4452999999999996</v>
      </c>
      <c r="J1754" s="176">
        <v>7.0974000000000004</v>
      </c>
      <c r="K1754" s="176">
        <v>15.6152</v>
      </c>
      <c r="L1754" s="176">
        <v>25.946999999999999</v>
      </c>
      <c r="M1754" s="176">
        <v>19.121200000000002</v>
      </c>
      <c r="N1754" s="176">
        <v>7.9405000000000001</v>
      </c>
      <c r="O1754" s="176"/>
      <c r="P1754" s="176"/>
      <c r="Q1754" s="176">
        <v>4.6115000000000004</v>
      </c>
      <c r="R1754" s="176">
        <v>9.3850999999999996</v>
      </c>
      <c r="S1754" s="118"/>
    </row>
    <row r="1755" spans="1:19" x14ac:dyDescent="0.3">
      <c r="A1755" s="172" t="s">
        <v>380</v>
      </c>
      <c r="B1755" s="172" t="s">
        <v>23</v>
      </c>
      <c r="C1755" s="172">
        <v>144213</v>
      </c>
      <c r="D1755" s="175">
        <v>44174</v>
      </c>
      <c r="E1755" s="176">
        <v>11.285600000000001</v>
      </c>
      <c r="F1755" s="176">
        <v>0.5524</v>
      </c>
      <c r="G1755" s="176">
        <v>1.8501000000000001</v>
      </c>
      <c r="H1755" s="176">
        <v>3.0036999999999998</v>
      </c>
      <c r="I1755" s="176">
        <v>5.1848999999999998</v>
      </c>
      <c r="J1755" s="176">
        <v>7.7352999999999996</v>
      </c>
      <c r="K1755" s="176">
        <v>15.6157</v>
      </c>
      <c r="L1755" s="176">
        <v>25.9863</v>
      </c>
      <c r="M1755" s="176">
        <v>20.468399999999999</v>
      </c>
      <c r="N1755" s="176">
        <v>10.0626</v>
      </c>
      <c r="O1755" s="176"/>
      <c r="P1755" s="176"/>
      <c r="Q1755" s="176">
        <v>5.2732999999999999</v>
      </c>
      <c r="R1755" s="176">
        <v>10.8409</v>
      </c>
      <c r="S1755" s="118"/>
    </row>
    <row r="1756" spans="1:19" x14ac:dyDescent="0.3">
      <c r="A1756" s="172" t="s">
        <v>380</v>
      </c>
      <c r="B1756" s="172" t="s">
        <v>42</v>
      </c>
      <c r="C1756" s="172">
        <v>144212</v>
      </c>
      <c r="D1756" s="175">
        <v>44174</v>
      </c>
      <c r="E1756" s="176">
        <v>10.8727</v>
      </c>
      <c r="F1756" s="176">
        <v>0.54930000000000001</v>
      </c>
      <c r="G1756" s="176">
        <v>1.8348</v>
      </c>
      <c r="H1756" s="176">
        <v>2.9817</v>
      </c>
      <c r="I1756" s="176">
        <v>5.1406999999999998</v>
      </c>
      <c r="J1756" s="176">
        <v>7.6387999999999998</v>
      </c>
      <c r="K1756" s="176">
        <v>15.3003</v>
      </c>
      <c r="L1756" s="176">
        <v>25.290400000000002</v>
      </c>
      <c r="M1756" s="176">
        <v>19.426400000000001</v>
      </c>
      <c r="N1756" s="176">
        <v>8.8053000000000008</v>
      </c>
      <c r="O1756" s="176"/>
      <c r="P1756" s="176"/>
      <c r="Q1756" s="176">
        <v>3.6192000000000002</v>
      </c>
      <c r="R1756" s="176">
        <v>9.2081</v>
      </c>
      <c r="S1756" s="118"/>
    </row>
    <row r="1757" spans="1:19" x14ac:dyDescent="0.3">
      <c r="A1757" s="172" t="s">
        <v>380</v>
      </c>
      <c r="B1757" s="172" t="s">
        <v>43</v>
      </c>
      <c r="C1757" s="172">
        <v>100496</v>
      </c>
      <c r="D1757" s="175">
        <v>44174</v>
      </c>
      <c r="E1757" s="176">
        <v>268.37099999999998</v>
      </c>
      <c r="F1757" s="176">
        <v>0.68140000000000001</v>
      </c>
      <c r="G1757" s="176">
        <v>1.4661</v>
      </c>
      <c r="H1757" s="176">
        <v>3.4159999999999999</v>
      </c>
      <c r="I1757" s="176">
        <v>7.3329000000000004</v>
      </c>
      <c r="J1757" s="176">
        <v>15.4343</v>
      </c>
      <c r="K1757" s="176">
        <v>25.8583</v>
      </c>
      <c r="L1757" s="176">
        <v>39.219000000000001</v>
      </c>
      <c r="M1757" s="176">
        <v>31.9102</v>
      </c>
      <c r="N1757" s="176">
        <v>13.2133</v>
      </c>
      <c r="O1757" s="176">
        <v>-0.5998</v>
      </c>
      <c r="P1757" s="176">
        <v>8.1258999999999997</v>
      </c>
      <c r="Q1757" s="176">
        <v>16.025300000000001</v>
      </c>
      <c r="R1757" s="176">
        <v>6.0483000000000002</v>
      </c>
      <c r="S1757" s="118"/>
    </row>
    <row r="1758" spans="1:19" x14ac:dyDescent="0.3">
      <c r="A1758" s="172" t="s">
        <v>380</v>
      </c>
      <c r="B1758" s="172" t="s">
        <v>24</v>
      </c>
      <c r="C1758" s="172">
        <v>118494</v>
      </c>
      <c r="D1758" s="175">
        <v>44174</v>
      </c>
      <c r="E1758" s="176">
        <v>284.68790000000001</v>
      </c>
      <c r="F1758" s="176">
        <v>0.68400000000000005</v>
      </c>
      <c r="G1758" s="176">
        <v>1.4791000000000001</v>
      </c>
      <c r="H1758" s="176">
        <v>3.4346000000000001</v>
      </c>
      <c r="I1758" s="176">
        <v>7.3712999999999997</v>
      </c>
      <c r="J1758" s="176">
        <v>15.5238</v>
      </c>
      <c r="K1758" s="176">
        <v>26.152799999999999</v>
      </c>
      <c r="L1758" s="176">
        <v>39.892899999999997</v>
      </c>
      <c r="M1758" s="176">
        <v>32.898000000000003</v>
      </c>
      <c r="N1758" s="176">
        <v>14.346</v>
      </c>
      <c r="O1758" s="176">
        <v>0.25950000000000001</v>
      </c>
      <c r="P1758" s="176">
        <v>9.0038999999999998</v>
      </c>
      <c r="Q1758" s="176">
        <v>10.815899999999999</v>
      </c>
      <c r="R1758" s="176">
        <v>7.0148000000000001</v>
      </c>
      <c r="S1758" s="118"/>
    </row>
    <row r="1759" spans="1:19" x14ac:dyDescent="0.3">
      <c r="A1759" s="172" t="s">
        <v>380</v>
      </c>
      <c r="B1759" s="172" t="s">
        <v>25</v>
      </c>
      <c r="C1759" s="172">
        <v>145473</v>
      </c>
      <c r="D1759" s="175">
        <v>44174</v>
      </c>
      <c r="E1759" s="176">
        <v>12.55</v>
      </c>
      <c r="F1759" s="176">
        <v>0.72230000000000005</v>
      </c>
      <c r="G1759" s="176">
        <v>1.6194</v>
      </c>
      <c r="H1759" s="176">
        <v>3.4624999999999999</v>
      </c>
      <c r="I1759" s="176">
        <v>5.9965999999999999</v>
      </c>
      <c r="J1759" s="176">
        <v>9.2254000000000005</v>
      </c>
      <c r="K1759" s="176">
        <v>17.840399999999999</v>
      </c>
      <c r="L1759" s="176">
        <v>32.1053</v>
      </c>
      <c r="M1759" s="176">
        <v>33.938099999999999</v>
      </c>
      <c r="N1759" s="176">
        <v>17.9511</v>
      </c>
      <c r="O1759" s="176"/>
      <c r="P1759" s="176"/>
      <c r="Q1759" s="176">
        <v>11.940300000000001</v>
      </c>
      <c r="R1759" s="176">
        <v>11.940300000000001</v>
      </c>
      <c r="S1759" s="118"/>
    </row>
    <row r="1760" spans="1:19" x14ac:dyDescent="0.3">
      <c r="A1760" s="172" t="s">
        <v>380</v>
      </c>
      <c r="B1760" s="172" t="s">
        <v>44</v>
      </c>
      <c r="C1760" s="172">
        <v>145471</v>
      </c>
      <c r="D1760" s="175">
        <v>44174</v>
      </c>
      <c r="E1760" s="176">
        <v>12.34</v>
      </c>
      <c r="F1760" s="176">
        <v>0.73470000000000002</v>
      </c>
      <c r="G1760" s="176">
        <v>1.5638000000000001</v>
      </c>
      <c r="H1760" s="176">
        <v>3.4367000000000001</v>
      </c>
      <c r="I1760" s="176">
        <v>5.8319000000000001</v>
      </c>
      <c r="J1760" s="176">
        <v>9.1069999999999993</v>
      </c>
      <c r="K1760" s="176">
        <v>17.6358</v>
      </c>
      <c r="L1760" s="176">
        <v>31.5565</v>
      </c>
      <c r="M1760" s="176">
        <v>33.261299999999999</v>
      </c>
      <c r="N1760" s="176">
        <v>17.0778</v>
      </c>
      <c r="O1760" s="176"/>
      <c r="P1760" s="176"/>
      <c r="Q1760" s="176">
        <v>11.0061</v>
      </c>
      <c r="R1760" s="176">
        <v>11.0061</v>
      </c>
      <c r="S1760" s="118"/>
    </row>
    <row r="1761" spans="1:19" x14ac:dyDescent="0.3">
      <c r="A1761" s="172" t="s">
        <v>380</v>
      </c>
      <c r="B1761" s="172" t="s">
        <v>26</v>
      </c>
      <c r="C1761" s="172">
        <v>120751</v>
      </c>
      <c r="D1761" s="175">
        <v>44174</v>
      </c>
      <c r="E1761" s="176">
        <v>79.334299999999999</v>
      </c>
      <c r="F1761" s="176">
        <v>0.71630000000000005</v>
      </c>
      <c r="G1761" s="176">
        <v>1.2746</v>
      </c>
      <c r="H1761" s="176">
        <v>2.5276000000000001</v>
      </c>
      <c r="I1761" s="176">
        <v>5.7268999999999997</v>
      </c>
      <c r="J1761" s="176">
        <v>9.7711000000000006</v>
      </c>
      <c r="K1761" s="176">
        <v>21.934999999999999</v>
      </c>
      <c r="L1761" s="176">
        <v>34.928699999999999</v>
      </c>
      <c r="M1761" s="176">
        <v>27.5258</v>
      </c>
      <c r="N1761" s="176">
        <v>19.721499999999999</v>
      </c>
      <c r="O1761" s="176">
        <v>9.7158999999999995</v>
      </c>
      <c r="P1761" s="176">
        <v>12.1175</v>
      </c>
      <c r="Q1761" s="176">
        <v>11.957000000000001</v>
      </c>
      <c r="R1761" s="176">
        <v>15.770200000000001</v>
      </c>
      <c r="S1761" s="118"/>
    </row>
    <row r="1762" spans="1:19" x14ac:dyDescent="0.3">
      <c r="A1762" s="172" t="s">
        <v>380</v>
      </c>
      <c r="B1762" s="172" t="s">
        <v>45</v>
      </c>
      <c r="C1762" s="172">
        <v>103098</v>
      </c>
      <c r="D1762" s="175">
        <v>44174</v>
      </c>
      <c r="E1762" s="176">
        <v>74.897400000000005</v>
      </c>
      <c r="F1762" s="176">
        <v>0.71399999999999997</v>
      </c>
      <c r="G1762" s="176">
        <v>1.2658</v>
      </c>
      <c r="H1762" s="176">
        <v>2.5146000000000002</v>
      </c>
      <c r="I1762" s="176">
        <v>5.7004000000000001</v>
      </c>
      <c r="J1762" s="176">
        <v>9.7131000000000007</v>
      </c>
      <c r="K1762" s="176">
        <v>21.7347</v>
      </c>
      <c r="L1762" s="176">
        <v>34.483600000000003</v>
      </c>
      <c r="M1762" s="176">
        <v>26.901900000000001</v>
      </c>
      <c r="N1762" s="176">
        <v>18.944400000000002</v>
      </c>
      <c r="O1762" s="176">
        <v>8.9563000000000006</v>
      </c>
      <c r="P1762" s="176">
        <v>11.3262</v>
      </c>
      <c r="Q1762" s="176">
        <v>13.9682</v>
      </c>
      <c r="R1762" s="176">
        <v>15.0174</v>
      </c>
      <c r="S1762" s="118"/>
    </row>
    <row r="1763" spans="1:19" x14ac:dyDescent="0.3">
      <c r="A1763" s="177" t="s">
        <v>27</v>
      </c>
      <c r="B1763" s="172"/>
      <c r="C1763" s="172"/>
      <c r="D1763" s="172"/>
      <c r="E1763" s="172"/>
      <c r="F1763" s="178">
        <v>0.56519375000000005</v>
      </c>
      <c r="G1763" s="178">
        <v>1.4091281250000001</v>
      </c>
      <c r="H1763" s="178">
        <v>2.6652937500000005</v>
      </c>
      <c r="I1763" s="178">
        <v>5.8414624999999996</v>
      </c>
      <c r="J1763" s="178">
        <v>9.7595093749999968</v>
      </c>
      <c r="K1763" s="178">
        <v>19.987765624999998</v>
      </c>
      <c r="L1763" s="178">
        <v>34.290178124999997</v>
      </c>
      <c r="M1763" s="178">
        <v>27.351328125000006</v>
      </c>
      <c r="N1763" s="178">
        <v>14.661903125000002</v>
      </c>
      <c r="O1763" s="178">
        <v>2.7374708333333335</v>
      </c>
      <c r="P1763" s="178">
        <v>10.317304166666666</v>
      </c>
      <c r="Q1763" s="178">
        <v>12.127296874999997</v>
      </c>
      <c r="R1763" s="178">
        <v>9.2619968750000012</v>
      </c>
      <c r="S1763" s="118"/>
    </row>
    <row r="1764" spans="1:19" x14ac:dyDescent="0.3">
      <c r="A1764" s="177" t="s">
        <v>408</v>
      </c>
      <c r="B1764" s="172"/>
      <c r="C1764" s="172"/>
      <c r="D1764" s="172"/>
      <c r="E1764" s="172"/>
      <c r="F1764" s="178">
        <v>0.57725000000000004</v>
      </c>
      <c r="G1764" s="178">
        <v>1.4257</v>
      </c>
      <c r="H1764" s="178">
        <v>2.7458499999999999</v>
      </c>
      <c r="I1764" s="178">
        <v>5.6985000000000001</v>
      </c>
      <c r="J1764" s="178">
        <v>9.7421000000000006</v>
      </c>
      <c r="K1764" s="178">
        <v>19.510449999999999</v>
      </c>
      <c r="L1764" s="178">
        <v>35.037399999999998</v>
      </c>
      <c r="M1764" s="178">
        <v>27.412749999999999</v>
      </c>
      <c r="N1764" s="178">
        <v>14.130600000000001</v>
      </c>
      <c r="O1764" s="178">
        <v>3.4794499999999999</v>
      </c>
      <c r="P1764" s="178">
        <v>10.229649999999999</v>
      </c>
      <c r="Q1764" s="178">
        <v>13.3399</v>
      </c>
      <c r="R1764" s="178">
        <v>9.3967500000000008</v>
      </c>
      <c r="S1764" s="118"/>
    </row>
    <row r="1765" spans="1:19" x14ac:dyDescent="0.3">
      <c r="A1765" s="121"/>
      <c r="B1765" s="121"/>
      <c r="C1765" s="121"/>
      <c r="D1765" s="121"/>
      <c r="E1765" s="121"/>
      <c r="F1765" s="121"/>
      <c r="G1765" s="121"/>
      <c r="H1765" s="121"/>
      <c r="I1765" s="121"/>
      <c r="J1765" s="121"/>
      <c r="K1765" s="121"/>
      <c r="L1765" s="121"/>
      <c r="M1765" s="121"/>
      <c r="N1765" s="121"/>
      <c r="O1765" s="121"/>
      <c r="P1765" s="121"/>
      <c r="Q1765" s="121"/>
      <c r="R1765" s="121"/>
      <c r="S1765" s="118"/>
    </row>
  </sheetData>
  <mergeCells count="2">
    <mergeCell ref="B4:E4"/>
    <mergeCell ref="F4:R4"/>
  </mergeCells>
  <pageMargins left="0.7" right="0.7" top="0.75" bottom="0.75" header="0.3" footer="0.3"/>
  <pageSetup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356"/>
  <sheetViews>
    <sheetView workbookViewId="0">
      <pane xSplit="3" ySplit="3" topLeftCell="D4" activePane="bottomRight" state="frozen"/>
      <selection pane="topRight" activeCell="D1" sqref="D1"/>
      <selection pane="bottomLeft" activeCell="A4" sqref="A4"/>
      <selection pane="bottomRight" activeCell="A4" sqref="A4:C5"/>
    </sheetView>
  </sheetViews>
  <sheetFormatPr defaultRowHeight="14.4" x14ac:dyDescent="0.3"/>
  <cols>
    <col min="1" max="1" width="9.109375" style="99"/>
    <col min="2" max="2" width="12.109375" style="99" bestFit="1" customWidth="1"/>
    <col min="3" max="27" width="9.109375" style="99"/>
  </cols>
  <sheetData>
    <row r="1" spans="1:27" x14ac:dyDescent="0.3">
      <c r="A1" s="162"/>
      <c r="B1" s="162"/>
      <c r="C1" s="162"/>
      <c r="D1" s="162" t="s">
        <v>115</v>
      </c>
      <c r="E1" s="162"/>
      <c r="F1" s="162" t="s">
        <v>116</v>
      </c>
      <c r="G1" s="162"/>
      <c r="H1" s="162" t="s">
        <v>117</v>
      </c>
      <c r="I1" s="162"/>
      <c r="J1" s="162" t="s">
        <v>47</v>
      </c>
      <c r="K1" s="162"/>
      <c r="L1" s="162" t="s">
        <v>48</v>
      </c>
      <c r="M1" s="162"/>
      <c r="N1" s="162" t="s">
        <v>1</v>
      </c>
      <c r="O1" s="162"/>
      <c r="P1" s="162" t="s">
        <v>2</v>
      </c>
      <c r="Q1" s="162"/>
      <c r="R1" s="162" t="s">
        <v>3</v>
      </c>
      <c r="S1" s="162"/>
      <c r="T1" s="162" t="s">
        <v>4</v>
      </c>
      <c r="U1" s="162"/>
      <c r="V1" s="162" t="s">
        <v>5</v>
      </c>
      <c r="W1" s="162"/>
      <c r="X1" s="162" t="s">
        <v>6</v>
      </c>
      <c r="Y1" s="162"/>
      <c r="Z1" s="100" t="s">
        <v>46</v>
      </c>
      <c r="AA1" s="162" t="s">
        <v>402</v>
      </c>
    </row>
    <row r="2" spans="1:27" x14ac:dyDescent="0.3">
      <c r="A2" s="162"/>
      <c r="B2" s="162"/>
      <c r="C2" s="162"/>
      <c r="D2" s="100" t="s">
        <v>0</v>
      </c>
      <c r="E2" s="100"/>
      <c r="F2" s="100" t="s">
        <v>0</v>
      </c>
      <c r="G2" s="100"/>
      <c r="H2" s="100" t="s">
        <v>0</v>
      </c>
      <c r="I2" s="100"/>
      <c r="J2" s="100" t="s">
        <v>0</v>
      </c>
      <c r="K2" s="100"/>
      <c r="L2" s="100" t="s">
        <v>0</v>
      </c>
      <c r="M2" s="100"/>
      <c r="N2" s="100" t="s">
        <v>0</v>
      </c>
      <c r="O2" s="100"/>
      <c r="P2" s="100" t="s">
        <v>0</v>
      </c>
      <c r="Q2" s="100"/>
      <c r="R2" s="100" t="s">
        <v>0</v>
      </c>
      <c r="S2" s="100"/>
      <c r="T2" s="100" t="s">
        <v>0</v>
      </c>
      <c r="U2" s="100"/>
      <c r="V2" s="100" t="s">
        <v>0</v>
      </c>
      <c r="W2" s="100"/>
      <c r="X2" s="100" t="s">
        <v>0</v>
      </c>
      <c r="Y2" s="100"/>
      <c r="Z2" s="100" t="s">
        <v>0</v>
      </c>
      <c r="AA2" s="162"/>
    </row>
    <row r="3" spans="1:27" x14ac:dyDescent="0.3">
      <c r="A3" s="100" t="s">
        <v>7</v>
      </c>
      <c r="B3" s="100" t="s">
        <v>8</v>
      </c>
      <c r="C3" s="100" t="s">
        <v>9</v>
      </c>
      <c r="D3" s="100"/>
      <c r="E3" s="100" t="s">
        <v>10</v>
      </c>
      <c r="F3" s="100"/>
      <c r="G3" s="100" t="s">
        <v>10</v>
      </c>
      <c r="H3" s="100"/>
      <c r="I3" s="100" t="s">
        <v>10</v>
      </c>
      <c r="J3" s="100"/>
      <c r="K3" s="100" t="s">
        <v>10</v>
      </c>
      <c r="L3" s="100"/>
      <c r="M3" s="100" t="s">
        <v>10</v>
      </c>
      <c r="N3" s="100"/>
      <c r="O3" s="100" t="s">
        <v>10</v>
      </c>
      <c r="P3" s="100"/>
      <c r="Q3" s="100" t="s">
        <v>10</v>
      </c>
      <c r="R3" s="100"/>
      <c r="S3" s="100" t="s">
        <v>10</v>
      </c>
      <c r="T3" s="100"/>
      <c r="U3" s="100" t="s">
        <v>10</v>
      </c>
      <c r="V3" s="100"/>
      <c r="W3" s="100" t="s">
        <v>10</v>
      </c>
      <c r="X3" s="100"/>
      <c r="Y3" s="100" t="s">
        <v>10</v>
      </c>
      <c r="Z3" s="100"/>
      <c r="AA3" s="100" t="s">
        <v>10</v>
      </c>
    </row>
    <row r="4" spans="1:27" x14ac:dyDescent="0.3">
      <c r="A4" s="162"/>
      <c r="B4" s="162"/>
      <c r="C4" s="162"/>
      <c r="D4" s="162" t="s">
        <v>115</v>
      </c>
      <c r="E4" s="162"/>
      <c r="F4" s="162" t="s">
        <v>116</v>
      </c>
      <c r="G4" s="162"/>
      <c r="H4" s="162" t="s">
        <v>117</v>
      </c>
      <c r="I4" s="162"/>
      <c r="J4" s="162" t="s">
        <v>47</v>
      </c>
      <c r="K4" s="162"/>
      <c r="L4" s="162" t="s">
        <v>48</v>
      </c>
      <c r="M4" s="162"/>
      <c r="N4" s="162" t="s">
        <v>1</v>
      </c>
      <c r="O4" s="162"/>
      <c r="P4" s="162" t="s">
        <v>2</v>
      </c>
      <c r="Q4" s="162"/>
      <c r="R4" s="162" t="s">
        <v>3</v>
      </c>
      <c r="S4" s="162"/>
      <c r="T4" s="162" t="s">
        <v>4</v>
      </c>
      <c r="U4" s="162"/>
      <c r="V4" s="162" t="s">
        <v>5</v>
      </c>
      <c r="W4" s="162"/>
      <c r="X4" s="162" t="s">
        <v>6</v>
      </c>
      <c r="Y4" s="162"/>
      <c r="Z4" s="107" t="s">
        <v>46</v>
      </c>
      <c r="AA4" s="162" t="s">
        <v>402</v>
      </c>
    </row>
    <row r="5" spans="1:27" x14ac:dyDescent="0.3">
      <c r="A5" s="162"/>
      <c r="B5" s="162"/>
      <c r="C5" s="162"/>
      <c r="D5" s="107" t="s">
        <v>0</v>
      </c>
      <c r="E5" s="107"/>
      <c r="F5" s="107" t="s">
        <v>0</v>
      </c>
      <c r="G5" s="107"/>
      <c r="H5" s="107" t="s">
        <v>0</v>
      </c>
      <c r="I5" s="107"/>
      <c r="J5" s="107" t="s">
        <v>0</v>
      </c>
      <c r="K5" s="107"/>
      <c r="L5" s="107" t="s">
        <v>0</v>
      </c>
      <c r="M5" s="107"/>
      <c r="N5" s="107" t="s">
        <v>0</v>
      </c>
      <c r="O5" s="107"/>
      <c r="P5" s="107" t="s">
        <v>0</v>
      </c>
      <c r="Q5" s="107"/>
      <c r="R5" s="107" t="s">
        <v>0</v>
      </c>
      <c r="S5" s="107"/>
      <c r="T5" s="107" t="s">
        <v>0</v>
      </c>
      <c r="U5" s="107"/>
      <c r="V5" s="107" t="s">
        <v>0</v>
      </c>
      <c r="W5" s="107"/>
      <c r="X5" s="107" t="s">
        <v>0</v>
      </c>
      <c r="Y5" s="107"/>
      <c r="Z5" s="107" t="s">
        <v>0</v>
      </c>
      <c r="AA5" s="162"/>
    </row>
    <row r="6" spans="1:27" x14ac:dyDescent="0.3">
      <c r="A6" s="107" t="s">
        <v>7</v>
      </c>
      <c r="B6" s="107" t="s">
        <v>8</v>
      </c>
      <c r="C6" s="107" t="s">
        <v>9</v>
      </c>
      <c r="D6" s="107"/>
      <c r="E6" s="107" t="s">
        <v>10</v>
      </c>
      <c r="F6" s="107"/>
      <c r="G6" s="107" t="s">
        <v>10</v>
      </c>
      <c r="H6" s="107"/>
      <c r="I6" s="107" t="s">
        <v>10</v>
      </c>
      <c r="J6" s="107"/>
      <c r="K6" s="107" t="s">
        <v>10</v>
      </c>
      <c r="L6" s="107"/>
      <c r="M6" s="107" t="s">
        <v>10</v>
      </c>
      <c r="N6" s="107"/>
      <c r="O6" s="107" t="s">
        <v>10</v>
      </c>
      <c r="P6" s="107"/>
      <c r="Q6" s="107" t="s">
        <v>10</v>
      </c>
      <c r="R6" s="107"/>
      <c r="S6" s="107" t="s">
        <v>10</v>
      </c>
      <c r="T6" s="107"/>
      <c r="U6" s="107" t="s">
        <v>10</v>
      </c>
      <c r="V6" s="107"/>
      <c r="W6" s="107" t="s">
        <v>10</v>
      </c>
      <c r="X6" s="107"/>
      <c r="Y6" s="107" t="s">
        <v>10</v>
      </c>
      <c r="Z6" s="107"/>
      <c r="AA6" s="107" t="s">
        <v>10</v>
      </c>
    </row>
    <row r="7" spans="1:27" x14ac:dyDescent="0.3">
      <c r="A7" s="101" t="s">
        <v>387</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row>
    <row r="8" spans="1:27" x14ac:dyDescent="0.3">
      <c r="A8" s="102" t="s">
        <v>11</v>
      </c>
      <c r="B8" s="103">
        <v>43986</v>
      </c>
      <c r="C8" s="104">
        <v>40.5229</v>
      </c>
      <c r="D8" s="104"/>
      <c r="E8" s="104"/>
      <c r="F8" s="104"/>
      <c r="G8" s="104"/>
      <c r="H8" s="104"/>
      <c r="I8" s="104"/>
      <c r="J8" s="104"/>
      <c r="K8" s="104"/>
      <c r="L8" s="104"/>
      <c r="M8" s="104"/>
      <c r="N8" s="104">
        <v>-43.880398663804598</v>
      </c>
      <c r="O8" s="105">
        <v>7</v>
      </c>
      <c r="P8" s="104">
        <v>-36.316361410470897</v>
      </c>
      <c r="Q8" s="105">
        <v>12</v>
      </c>
      <c r="R8" s="104">
        <v>-18.276309013011598</v>
      </c>
      <c r="S8" s="105">
        <v>13</v>
      </c>
      <c r="T8" s="104">
        <v>-26.7154956919527</v>
      </c>
      <c r="U8" s="105">
        <v>15</v>
      </c>
      <c r="V8" s="104">
        <v>-8.7668486042190903</v>
      </c>
      <c r="W8" s="105">
        <v>12</v>
      </c>
      <c r="X8" s="104">
        <v>2.1952333325193099</v>
      </c>
      <c r="Y8" s="105">
        <v>9</v>
      </c>
      <c r="Z8" s="104">
        <v>16.1270011598188</v>
      </c>
      <c r="AA8" s="105">
        <v>5</v>
      </c>
    </row>
    <row r="9" spans="1:27" x14ac:dyDescent="0.3">
      <c r="A9" s="102" t="s">
        <v>12</v>
      </c>
      <c r="B9" s="103">
        <v>43986</v>
      </c>
      <c r="C9" s="104">
        <v>244.49799999999999</v>
      </c>
      <c r="D9" s="104"/>
      <c r="E9" s="104"/>
      <c r="F9" s="104"/>
      <c r="G9" s="104"/>
      <c r="H9" s="104"/>
      <c r="I9" s="104"/>
      <c r="J9" s="104"/>
      <c r="K9" s="104"/>
      <c r="L9" s="104"/>
      <c r="M9" s="104"/>
      <c r="N9" s="104">
        <v>-51.715819012804403</v>
      </c>
      <c r="O9" s="105">
        <v>11</v>
      </c>
      <c r="P9" s="104">
        <v>-38.2335264051179</v>
      </c>
      <c r="Q9" s="105">
        <v>14</v>
      </c>
      <c r="R9" s="104">
        <v>-15.9990548047987</v>
      </c>
      <c r="S9" s="105">
        <v>12</v>
      </c>
      <c r="T9" s="104">
        <v>-23.677967019434501</v>
      </c>
      <c r="U9" s="105">
        <v>13</v>
      </c>
      <c r="V9" s="104">
        <v>-2.3953542635175999</v>
      </c>
      <c r="W9" s="105">
        <v>6</v>
      </c>
      <c r="X9" s="104">
        <v>4.8166015135018396</v>
      </c>
      <c r="Y9" s="105">
        <v>5</v>
      </c>
      <c r="Z9" s="104">
        <v>14.719288493958601</v>
      </c>
      <c r="AA9" s="105">
        <v>6</v>
      </c>
    </row>
    <row r="10" spans="1:27" x14ac:dyDescent="0.3">
      <c r="A10" s="102" t="s">
        <v>13</v>
      </c>
      <c r="B10" s="103">
        <v>43986</v>
      </c>
      <c r="C10" s="104">
        <v>140.80000000000001</v>
      </c>
      <c r="D10" s="104"/>
      <c r="E10" s="104"/>
      <c r="F10" s="104"/>
      <c r="G10" s="104"/>
      <c r="H10" s="104"/>
      <c r="I10" s="104"/>
      <c r="J10" s="104"/>
      <c r="K10" s="104"/>
      <c r="L10" s="104"/>
      <c r="M10" s="104"/>
      <c r="N10" s="104">
        <v>-2.2971761541909101</v>
      </c>
      <c r="O10" s="105">
        <v>1</v>
      </c>
      <c r="P10" s="104">
        <v>-13.9643834232049</v>
      </c>
      <c r="Q10" s="105">
        <v>1</v>
      </c>
      <c r="R10" s="104">
        <v>-2.6519936061523901</v>
      </c>
      <c r="S10" s="105">
        <v>1</v>
      </c>
      <c r="T10" s="104">
        <v>-10.050380154490799</v>
      </c>
      <c r="U10" s="105">
        <v>2</v>
      </c>
      <c r="V10" s="104">
        <v>2.1262193722470499E-2</v>
      </c>
      <c r="W10" s="105">
        <v>2</v>
      </c>
      <c r="X10" s="104">
        <v>4.4692895289585497</v>
      </c>
      <c r="Y10" s="105">
        <v>6</v>
      </c>
      <c r="Z10" s="104">
        <v>19.198019351438798</v>
      </c>
      <c r="AA10" s="105">
        <v>4</v>
      </c>
    </row>
    <row r="11" spans="1:27" x14ac:dyDescent="0.3">
      <c r="A11" s="102" t="s">
        <v>14</v>
      </c>
      <c r="B11" s="103">
        <v>43986</v>
      </c>
      <c r="C11" s="104">
        <v>9.02</v>
      </c>
      <c r="D11" s="104"/>
      <c r="E11" s="104"/>
      <c r="F11" s="104"/>
      <c r="G11" s="104"/>
      <c r="H11" s="104"/>
      <c r="I11" s="104"/>
      <c r="J11" s="104"/>
      <c r="K11" s="104"/>
      <c r="L11" s="104"/>
      <c r="M11" s="104"/>
      <c r="N11" s="104">
        <v>-50.647548566142497</v>
      </c>
      <c r="O11" s="105">
        <v>10</v>
      </c>
      <c r="P11" s="104">
        <v>-29.409030338715201</v>
      </c>
      <c r="Q11" s="105">
        <v>7</v>
      </c>
      <c r="R11" s="104">
        <v>-11.348662294014</v>
      </c>
      <c r="S11" s="105">
        <v>10</v>
      </c>
      <c r="T11" s="104">
        <v>-16.8202764976959</v>
      </c>
      <c r="U11" s="105">
        <v>9</v>
      </c>
      <c r="V11" s="104"/>
      <c r="W11" s="105"/>
      <c r="X11" s="104"/>
      <c r="Y11" s="105"/>
      <c r="Z11" s="104">
        <v>-5.4694189602446501</v>
      </c>
      <c r="AA11" s="105">
        <v>15</v>
      </c>
    </row>
    <row r="12" spans="1:27" x14ac:dyDescent="0.3">
      <c r="A12" s="102" t="s">
        <v>15</v>
      </c>
      <c r="B12" s="103">
        <v>43986</v>
      </c>
      <c r="C12" s="104">
        <v>37.869999999999997</v>
      </c>
      <c r="D12" s="104"/>
      <c r="E12" s="104"/>
      <c r="F12" s="104"/>
      <c r="G12" s="104"/>
      <c r="H12" s="104"/>
      <c r="I12" s="104"/>
      <c r="J12" s="104"/>
      <c r="K12" s="104"/>
      <c r="L12" s="104"/>
      <c r="M12" s="104"/>
      <c r="N12" s="104">
        <v>-88.859809337134706</v>
      </c>
      <c r="O12" s="105">
        <v>16</v>
      </c>
      <c r="P12" s="104">
        <v>-49.734899565116201</v>
      </c>
      <c r="Q12" s="105">
        <v>16</v>
      </c>
      <c r="R12" s="104">
        <v>-24.5359727275872</v>
      </c>
      <c r="S12" s="105">
        <v>16</v>
      </c>
      <c r="T12" s="104">
        <v>-31.494562668759698</v>
      </c>
      <c r="U12" s="105">
        <v>16</v>
      </c>
      <c r="V12" s="104">
        <v>-8.0283142970155801</v>
      </c>
      <c r="W12" s="105">
        <v>11</v>
      </c>
      <c r="X12" s="104">
        <v>1.1918216572395099</v>
      </c>
      <c r="Y12" s="105">
        <v>11</v>
      </c>
      <c r="Z12" s="104">
        <v>9.8273842899725103</v>
      </c>
      <c r="AA12" s="105">
        <v>10</v>
      </c>
    </row>
    <row r="13" spans="1:27" x14ac:dyDescent="0.3">
      <c r="A13" s="102" t="s">
        <v>16</v>
      </c>
      <c r="B13" s="103">
        <v>43986</v>
      </c>
      <c r="C13" s="104">
        <v>10.868399999999999</v>
      </c>
      <c r="D13" s="104"/>
      <c r="E13" s="104"/>
      <c r="F13" s="104"/>
      <c r="G13" s="104"/>
      <c r="H13" s="104"/>
      <c r="I13" s="104"/>
      <c r="J13" s="104"/>
      <c r="K13" s="104"/>
      <c r="L13" s="104"/>
      <c r="M13" s="104"/>
      <c r="N13" s="104">
        <v>-43.607025671063603</v>
      </c>
      <c r="O13" s="105">
        <v>6</v>
      </c>
      <c r="P13" s="104">
        <v>-28.746467383048799</v>
      </c>
      <c r="Q13" s="105">
        <v>6</v>
      </c>
      <c r="R13" s="104">
        <v>-7.1001825977868398</v>
      </c>
      <c r="S13" s="105">
        <v>7</v>
      </c>
      <c r="T13" s="104">
        <v>-16.512789744794102</v>
      </c>
      <c r="U13" s="105">
        <v>8</v>
      </c>
      <c r="V13" s="104">
        <v>-7.1868026559006504</v>
      </c>
      <c r="W13" s="105">
        <v>10</v>
      </c>
      <c r="X13" s="104"/>
      <c r="Y13" s="105"/>
      <c r="Z13" s="104">
        <v>1.8300577367205499</v>
      </c>
      <c r="AA13" s="105">
        <v>12</v>
      </c>
    </row>
    <row r="14" spans="1:27" x14ac:dyDescent="0.3">
      <c r="A14" s="102" t="s">
        <v>17</v>
      </c>
      <c r="B14" s="103">
        <v>43986</v>
      </c>
      <c r="C14" s="104">
        <v>29.3887</v>
      </c>
      <c r="D14" s="104"/>
      <c r="E14" s="104"/>
      <c r="F14" s="104"/>
      <c r="G14" s="104"/>
      <c r="H14" s="104"/>
      <c r="I14" s="104"/>
      <c r="J14" s="104"/>
      <c r="K14" s="104"/>
      <c r="L14" s="104"/>
      <c r="M14" s="104"/>
      <c r="N14" s="104">
        <v>-61.290799021118701</v>
      </c>
      <c r="O14" s="105">
        <v>15</v>
      </c>
      <c r="P14" s="104">
        <v>-34.721400945033302</v>
      </c>
      <c r="Q14" s="105">
        <v>11</v>
      </c>
      <c r="R14" s="104">
        <v>-7.9523380749960397</v>
      </c>
      <c r="S14" s="105">
        <v>8</v>
      </c>
      <c r="T14" s="104">
        <v>-16.1294029408973</v>
      </c>
      <c r="U14" s="105">
        <v>7</v>
      </c>
      <c r="V14" s="104">
        <v>-1.93337449330432</v>
      </c>
      <c r="W14" s="105">
        <v>5</v>
      </c>
      <c r="X14" s="104">
        <v>7.3619559911543</v>
      </c>
      <c r="Y14" s="105">
        <v>2</v>
      </c>
      <c r="Z14" s="104">
        <v>13.852466954836199</v>
      </c>
      <c r="AA14" s="105">
        <v>7</v>
      </c>
    </row>
    <row r="15" spans="1:27" x14ac:dyDescent="0.3">
      <c r="A15" s="102" t="s">
        <v>18</v>
      </c>
      <c r="B15" s="103">
        <v>43986</v>
      </c>
      <c r="C15" s="104">
        <v>31.248999999999999</v>
      </c>
      <c r="D15" s="104"/>
      <c r="E15" s="104"/>
      <c r="F15" s="104"/>
      <c r="G15" s="104"/>
      <c r="H15" s="104"/>
      <c r="I15" s="104"/>
      <c r="J15" s="104"/>
      <c r="K15" s="104"/>
      <c r="L15" s="104"/>
      <c r="M15" s="104"/>
      <c r="N15" s="104">
        <v>-57.8281906858277</v>
      </c>
      <c r="O15" s="105">
        <v>14</v>
      </c>
      <c r="P15" s="104">
        <v>-34.662582537182402</v>
      </c>
      <c r="Q15" s="105">
        <v>10</v>
      </c>
      <c r="R15" s="104">
        <v>-13.0196203974914</v>
      </c>
      <c r="S15" s="105">
        <v>11</v>
      </c>
      <c r="T15" s="104">
        <v>-19.528051836207901</v>
      </c>
      <c r="U15" s="105">
        <v>11</v>
      </c>
      <c r="V15" s="104">
        <v>-3.8323512140463101</v>
      </c>
      <c r="W15" s="105">
        <v>7</v>
      </c>
      <c r="X15" s="104">
        <v>6.4807130637851698</v>
      </c>
      <c r="Y15" s="105">
        <v>3</v>
      </c>
      <c r="Z15" s="104">
        <v>20.800208024610601</v>
      </c>
      <c r="AA15" s="105">
        <v>2</v>
      </c>
    </row>
    <row r="16" spans="1:27" x14ac:dyDescent="0.3">
      <c r="A16" s="102" t="s">
        <v>19</v>
      </c>
      <c r="B16" s="103">
        <v>43986</v>
      </c>
      <c r="C16" s="104">
        <v>64.911299999999997</v>
      </c>
      <c r="D16" s="104"/>
      <c r="E16" s="104"/>
      <c r="F16" s="104"/>
      <c r="G16" s="104"/>
      <c r="H16" s="104"/>
      <c r="I16" s="104"/>
      <c r="J16" s="104"/>
      <c r="K16" s="104"/>
      <c r="L16" s="104"/>
      <c r="M16" s="104"/>
      <c r="N16" s="104">
        <v>-53.943200969827103</v>
      </c>
      <c r="O16" s="105">
        <v>12</v>
      </c>
      <c r="P16" s="104">
        <v>-34.000432197521199</v>
      </c>
      <c r="Q16" s="105">
        <v>9</v>
      </c>
      <c r="R16" s="104">
        <v>-11.0068724620038</v>
      </c>
      <c r="S16" s="105">
        <v>9</v>
      </c>
      <c r="T16" s="104">
        <v>-19.1814619055592</v>
      </c>
      <c r="U16" s="105">
        <v>10</v>
      </c>
      <c r="V16" s="104">
        <v>-1.22806569077623</v>
      </c>
      <c r="W16" s="105">
        <v>4</v>
      </c>
      <c r="X16" s="104">
        <v>5.0309065915035402</v>
      </c>
      <c r="Y16" s="105">
        <v>4</v>
      </c>
      <c r="Z16" s="104">
        <v>11.995341485384699</v>
      </c>
      <c r="AA16" s="105">
        <v>8</v>
      </c>
    </row>
    <row r="17" spans="1:29" x14ac:dyDescent="0.3">
      <c r="A17" s="102" t="s">
        <v>20</v>
      </c>
      <c r="B17" s="103">
        <v>43986</v>
      </c>
      <c r="C17" s="104">
        <v>43.36</v>
      </c>
      <c r="D17" s="104"/>
      <c r="E17" s="104"/>
      <c r="F17" s="104"/>
      <c r="G17" s="104"/>
      <c r="H17" s="104"/>
      <c r="I17" s="104"/>
      <c r="J17" s="104"/>
      <c r="K17" s="104"/>
      <c r="L17" s="104"/>
      <c r="M17" s="104"/>
      <c r="N17" s="104">
        <v>-45.306879246791297</v>
      </c>
      <c r="O17" s="105">
        <v>8</v>
      </c>
      <c r="P17" s="104">
        <v>-37.651755637003099</v>
      </c>
      <c r="Q17" s="105">
        <v>13</v>
      </c>
      <c r="R17" s="104">
        <v>-19.799968756315</v>
      </c>
      <c r="S17" s="105">
        <v>15</v>
      </c>
      <c r="T17" s="104">
        <v>-23.543671561208701</v>
      </c>
      <c r="U17" s="105">
        <v>12</v>
      </c>
      <c r="V17" s="104">
        <v>-4.6263298223383797</v>
      </c>
      <c r="W17" s="105">
        <v>8</v>
      </c>
      <c r="X17" s="104">
        <v>2.8962187207727799</v>
      </c>
      <c r="Y17" s="105">
        <v>8</v>
      </c>
      <c r="Z17" s="104">
        <v>23.429670964017699</v>
      </c>
      <c r="AA17" s="105">
        <v>1</v>
      </c>
    </row>
    <row r="18" spans="1:29" x14ac:dyDescent="0.3">
      <c r="A18" s="102" t="s">
        <v>21</v>
      </c>
      <c r="B18" s="103">
        <v>43986</v>
      </c>
      <c r="C18" s="104">
        <v>125.4224</v>
      </c>
      <c r="D18" s="104"/>
      <c r="E18" s="104"/>
      <c r="F18" s="104"/>
      <c r="G18" s="104"/>
      <c r="H18" s="104"/>
      <c r="I18" s="104"/>
      <c r="J18" s="104"/>
      <c r="K18" s="104"/>
      <c r="L18" s="104"/>
      <c r="M18" s="104"/>
      <c r="N18" s="104">
        <v>-30.740441785797501</v>
      </c>
      <c r="O18" s="105">
        <v>3</v>
      </c>
      <c r="P18" s="104">
        <v>-27.904088558589599</v>
      </c>
      <c r="Q18" s="105">
        <v>5</v>
      </c>
      <c r="R18" s="104">
        <v>-7.0231401584677497</v>
      </c>
      <c r="S18" s="105">
        <v>6</v>
      </c>
      <c r="T18" s="104">
        <v>-13.3913094158438</v>
      </c>
      <c r="U18" s="105">
        <v>5</v>
      </c>
      <c r="V18" s="104">
        <v>-0.45790568139402099</v>
      </c>
      <c r="W18" s="105">
        <v>3</v>
      </c>
      <c r="X18" s="104">
        <v>8.6381136399434695</v>
      </c>
      <c r="Y18" s="105">
        <v>1</v>
      </c>
      <c r="Z18" s="104">
        <v>19.8227925572264</v>
      </c>
      <c r="AA18" s="105">
        <v>3</v>
      </c>
    </row>
    <row r="19" spans="1:29" x14ac:dyDescent="0.3">
      <c r="A19" s="102" t="s">
        <v>22</v>
      </c>
      <c r="B19" s="103">
        <v>43986</v>
      </c>
      <c r="C19" s="104">
        <v>9.0927000000000007</v>
      </c>
      <c r="D19" s="104"/>
      <c r="E19" s="104"/>
      <c r="F19" s="104"/>
      <c r="G19" s="104"/>
      <c r="H19" s="104"/>
      <c r="I19" s="104"/>
      <c r="J19" s="104"/>
      <c r="K19" s="104"/>
      <c r="L19" s="104"/>
      <c r="M19" s="104"/>
      <c r="N19" s="104">
        <v>-43.350165661284301</v>
      </c>
      <c r="O19" s="105">
        <v>5</v>
      </c>
      <c r="P19" s="104">
        <v>-29.511432899158098</v>
      </c>
      <c r="Q19" s="105">
        <v>8</v>
      </c>
      <c r="R19" s="104">
        <v>-5.2398001087371302</v>
      </c>
      <c r="S19" s="105">
        <v>5</v>
      </c>
      <c r="T19" s="104">
        <v>-10.6139232053476</v>
      </c>
      <c r="U19" s="105">
        <v>3</v>
      </c>
      <c r="V19" s="104"/>
      <c r="W19" s="105"/>
      <c r="X19" s="104"/>
      <c r="Y19" s="105"/>
      <c r="Z19" s="104">
        <v>-4.7856141618497103</v>
      </c>
      <c r="AA19" s="105">
        <v>14</v>
      </c>
    </row>
    <row r="20" spans="1:29" x14ac:dyDescent="0.3">
      <c r="A20" s="102" t="s">
        <v>23</v>
      </c>
      <c r="B20" s="103">
        <v>43986</v>
      </c>
      <c r="C20" s="104">
        <v>8.9274000000000004</v>
      </c>
      <c r="D20" s="104"/>
      <c r="E20" s="104"/>
      <c r="F20" s="104"/>
      <c r="G20" s="104"/>
      <c r="H20" s="104"/>
      <c r="I20" s="104"/>
      <c r="J20" s="104"/>
      <c r="K20" s="104"/>
      <c r="L20" s="104"/>
      <c r="M20" s="104"/>
      <c r="N20" s="104">
        <v>-39.661913674677898</v>
      </c>
      <c r="O20" s="105">
        <v>4</v>
      </c>
      <c r="P20" s="104">
        <v>-26.836018797267499</v>
      </c>
      <c r="Q20" s="105">
        <v>4</v>
      </c>
      <c r="R20" s="104">
        <v>-4.0397867540597998</v>
      </c>
      <c r="S20" s="105">
        <v>3</v>
      </c>
      <c r="T20" s="104">
        <v>-9.8591275055098198</v>
      </c>
      <c r="U20" s="105">
        <v>1</v>
      </c>
      <c r="V20" s="104"/>
      <c r="W20" s="105"/>
      <c r="X20" s="104"/>
      <c r="Y20" s="105"/>
      <c r="Z20" s="104">
        <v>-5.8345603576751097</v>
      </c>
      <c r="AA20" s="105">
        <v>16</v>
      </c>
    </row>
    <row r="21" spans="1:29" x14ac:dyDescent="0.3">
      <c r="A21" s="102" t="s">
        <v>24</v>
      </c>
      <c r="B21" s="103">
        <v>43986</v>
      </c>
      <c r="C21" s="104">
        <v>199.17670000000001</v>
      </c>
      <c r="D21" s="104"/>
      <c r="E21" s="104"/>
      <c r="F21" s="104"/>
      <c r="G21" s="104"/>
      <c r="H21" s="104"/>
      <c r="I21" s="104"/>
      <c r="J21" s="104"/>
      <c r="K21" s="104"/>
      <c r="L21" s="104"/>
      <c r="M21" s="104"/>
      <c r="N21" s="104">
        <v>-55.535354879451504</v>
      </c>
      <c r="O21" s="105">
        <v>13</v>
      </c>
      <c r="P21" s="104">
        <v>-43.3542782007206</v>
      </c>
      <c r="Q21" s="105">
        <v>15</v>
      </c>
      <c r="R21" s="104">
        <v>-18.648292555455299</v>
      </c>
      <c r="S21" s="105">
        <v>14</v>
      </c>
      <c r="T21" s="104">
        <v>-25.847604291890601</v>
      </c>
      <c r="U21" s="105">
        <v>14</v>
      </c>
      <c r="V21" s="104">
        <v>-6.8249511292589604</v>
      </c>
      <c r="W21" s="105">
        <v>9</v>
      </c>
      <c r="X21" s="104">
        <v>1.85903862522946</v>
      </c>
      <c r="Y21" s="105">
        <v>10</v>
      </c>
      <c r="Z21" s="104">
        <v>7.8315971572963203</v>
      </c>
      <c r="AA21" s="105">
        <v>11</v>
      </c>
    </row>
    <row r="22" spans="1:29" x14ac:dyDescent="0.3">
      <c r="A22" s="102" t="s">
        <v>25</v>
      </c>
      <c r="B22" s="103">
        <v>43986</v>
      </c>
      <c r="C22" s="104">
        <v>9.4</v>
      </c>
      <c r="D22" s="104"/>
      <c r="E22" s="104"/>
      <c r="F22" s="104"/>
      <c r="G22" s="104"/>
      <c r="H22" s="104"/>
      <c r="I22" s="104"/>
      <c r="J22" s="104"/>
      <c r="K22" s="104"/>
      <c r="L22" s="104"/>
      <c r="M22" s="104"/>
      <c r="N22" s="104">
        <v>-25.2901437727351</v>
      </c>
      <c r="O22" s="105">
        <v>2</v>
      </c>
      <c r="P22" s="104">
        <v>-25.694201775576399</v>
      </c>
      <c r="Q22" s="105">
        <v>2</v>
      </c>
      <c r="R22" s="104">
        <v>-4.3855696734853398</v>
      </c>
      <c r="S22" s="105">
        <v>4</v>
      </c>
      <c r="T22" s="104">
        <v>-13.8026976804756</v>
      </c>
      <c r="U22" s="105">
        <v>6</v>
      </c>
      <c r="V22" s="104"/>
      <c r="W22" s="105"/>
      <c r="X22" s="104"/>
      <c r="Y22" s="105"/>
      <c r="Z22" s="104">
        <v>-4.0036563071298001</v>
      </c>
      <c r="AA22" s="105">
        <v>13</v>
      </c>
    </row>
    <row r="23" spans="1:29" x14ac:dyDescent="0.3">
      <c r="A23" s="102" t="s">
        <v>26</v>
      </c>
      <c r="B23" s="103">
        <v>43986</v>
      </c>
      <c r="C23" s="104">
        <v>58.128100000000003</v>
      </c>
      <c r="D23" s="104"/>
      <c r="E23" s="104"/>
      <c r="F23" s="104"/>
      <c r="G23" s="104"/>
      <c r="H23" s="104"/>
      <c r="I23" s="104"/>
      <c r="J23" s="104"/>
      <c r="K23" s="104"/>
      <c r="L23" s="104"/>
      <c r="M23" s="104"/>
      <c r="N23" s="104">
        <v>-47.094937076836203</v>
      </c>
      <c r="O23" s="105">
        <v>9</v>
      </c>
      <c r="P23" s="104">
        <v>-26.190596468795601</v>
      </c>
      <c r="Q23" s="105">
        <v>3</v>
      </c>
      <c r="R23" s="104">
        <v>-3.8833150598107</v>
      </c>
      <c r="S23" s="105">
        <v>2</v>
      </c>
      <c r="T23" s="104">
        <v>-11.315304353473</v>
      </c>
      <c r="U23" s="105">
        <v>4</v>
      </c>
      <c r="V23" s="104">
        <v>1.4104774384547301</v>
      </c>
      <c r="W23" s="105">
        <v>1</v>
      </c>
      <c r="X23" s="104">
        <v>4.21612769124485</v>
      </c>
      <c r="Y23" s="105">
        <v>7</v>
      </c>
      <c r="Z23" s="104">
        <v>10.7285237258248</v>
      </c>
      <c r="AA23" s="105">
        <v>9</v>
      </c>
      <c r="AB23" s="99"/>
      <c r="AC23" s="99"/>
    </row>
    <row r="24" spans="1:29" x14ac:dyDescent="0.3">
      <c r="A24" s="162"/>
      <c r="B24" s="162"/>
      <c r="C24" s="162"/>
      <c r="D24" s="107"/>
      <c r="E24" s="107"/>
      <c r="F24" s="107"/>
      <c r="G24" s="107"/>
      <c r="H24" s="107"/>
      <c r="I24" s="107"/>
      <c r="J24" s="107"/>
      <c r="K24" s="107"/>
      <c r="L24" s="107"/>
      <c r="M24" s="107"/>
      <c r="N24" s="162" t="s">
        <v>1</v>
      </c>
      <c r="O24" s="162"/>
      <c r="P24" s="162" t="s">
        <v>2</v>
      </c>
      <c r="Q24" s="162"/>
      <c r="R24" s="162" t="s">
        <v>3</v>
      </c>
      <c r="S24" s="162"/>
      <c r="T24" s="162" t="s">
        <v>4</v>
      </c>
      <c r="U24" s="162"/>
      <c r="V24" s="162" t="s">
        <v>5</v>
      </c>
      <c r="W24" s="162"/>
      <c r="X24" s="162" t="s">
        <v>6</v>
      </c>
      <c r="Y24" s="162"/>
      <c r="Z24" s="107" t="s">
        <v>46</v>
      </c>
      <c r="AA24" s="162" t="s">
        <v>402</v>
      </c>
      <c r="AB24" s="99"/>
      <c r="AC24" s="99"/>
    </row>
    <row r="25" spans="1:29" x14ac:dyDescent="0.3">
      <c r="A25" s="162"/>
      <c r="B25" s="162"/>
      <c r="C25" s="162"/>
      <c r="D25" s="107"/>
      <c r="E25" s="107"/>
      <c r="F25" s="107"/>
      <c r="G25" s="107"/>
      <c r="H25" s="107"/>
      <c r="I25" s="107"/>
      <c r="J25" s="107"/>
      <c r="K25" s="107"/>
      <c r="L25" s="107"/>
      <c r="M25" s="107"/>
      <c r="N25" s="107" t="s">
        <v>0</v>
      </c>
      <c r="O25" s="107"/>
      <c r="P25" s="107" t="s">
        <v>0</v>
      </c>
      <c r="Q25" s="107"/>
      <c r="R25" s="107" t="s">
        <v>0</v>
      </c>
      <c r="S25" s="107"/>
      <c r="T25" s="107" t="s">
        <v>0</v>
      </c>
      <c r="U25" s="107"/>
      <c r="V25" s="107" t="s">
        <v>0</v>
      </c>
      <c r="W25" s="107"/>
      <c r="X25" s="107" t="s">
        <v>0</v>
      </c>
      <c r="Y25" s="107"/>
      <c r="Z25" s="107" t="s">
        <v>0</v>
      </c>
      <c r="AA25" s="162"/>
      <c r="AB25" s="99"/>
      <c r="AC25" s="99"/>
    </row>
    <row r="26" spans="1:29" x14ac:dyDescent="0.3">
      <c r="A26" s="107" t="s">
        <v>7</v>
      </c>
      <c r="B26" s="107" t="s">
        <v>8</v>
      </c>
      <c r="C26" s="107" t="s">
        <v>9</v>
      </c>
      <c r="D26" s="107"/>
      <c r="E26" s="107"/>
      <c r="F26" s="107"/>
      <c r="G26" s="107"/>
      <c r="H26" s="107"/>
      <c r="I26" s="107"/>
      <c r="J26" s="107"/>
      <c r="K26" s="107"/>
      <c r="L26" s="107"/>
      <c r="M26" s="107"/>
      <c r="N26" s="107"/>
      <c r="O26" s="107" t="s">
        <v>10</v>
      </c>
      <c r="P26" s="107"/>
      <c r="Q26" s="107" t="s">
        <v>10</v>
      </c>
      <c r="R26" s="107"/>
      <c r="S26" s="107" t="s">
        <v>10</v>
      </c>
      <c r="T26" s="107"/>
      <c r="U26" s="107" t="s">
        <v>10</v>
      </c>
      <c r="V26" s="107"/>
      <c r="W26" s="107" t="s">
        <v>10</v>
      </c>
      <c r="X26" s="107"/>
      <c r="Y26" s="107" t="s">
        <v>10</v>
      </c>
      <c r="Z26" s="107"/>
      <c r="AA26" s="107" t="s">
        <v>10</v>
      </c>
      <c r="AB26" s="99"/>
      <c r="AC26" s="99"/>
    </row>
    <row r="27" spans="1:29" x14ac:dyDescent="0.3">
      <c r="A27" s="101" t="s">
        <v>387</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99"/>
      <c r="AC27" s="99"/>
    </row>
    <row r="28" spans="1:29" x14ac:dyDescent="0.3">
      <c r="A28" s="102" t="s">
        <v>30</v>
      </c>
      <c r="B28" s="103">
        <v>43986</v>
      </c>
      <c r="C28" s="104">
        <v>37.709000000000003</v>
      </c>
      <c r="D28" s="104"/>
      <c r="E28" s="104"/>
      <c r="F28" s="104"/>
      <c r="G28" s="104"/>
      <c r="H28" s="104"/>
      <c r="I28" s="104"/>
      <c r="J28" s="104"/>
      <c r="K28" s="104"/>
      <c r="L28" s="104"/>
      <c r="M28" s="104"/>
      <c r="N28" s="104">
        <v>-44.768889722656198</v>
      </c>
      <c r="O28" s="105">
        <v>6</v>
      </c>
      <c r="P28" s="104">
        <v>-37.1391697515608</v>
      </c>
      <c r="Q28" s="105">
        <v>12</v>
      </c>
      <c r="R28" s="104">
        <v>-19.194206118745001</v>
      </c>
      <c r="S28" s="105">
        <v>13</v>
      </c>
      <c r="T28" s="104">
        <v>-27.518137746015299</v>
      </c>
      <c r="U28" s="105">
        <v>15</v>
      </c>
      <c r="V28" s="104">
        <v>-9.6263963701502604</v>
      </c>
      <c r="W28" s="105">
        <v>12</v>
      </c>
      <c r="X28" s="104">
        <v>1.01447340939486</v>
      </c>
      <c r="Y28" s="105">
        <v>10</v>
      </c>
      <c r="Z28" s="104">
        <v>22.717396675651401</v>
      </c>
      <c r="AA28" s="105">
        <v>8</v>
      </c>
      <c r="AB28" s="99"/>
      <c r="AC28" s="99"/>
    </row>
    <row r="29" spans="1:29" x14ac:dyDescent="0.3">
      <c r="A29" s="102" t="s">
        <v>31</v>
      </c>
      <c r="B29" s="103">
        <v>43986</v>
      </c>
      <c r="C29" s="104">
        <v>229.10300000000001</v>
      </c>
      <c r="D29" s="104"/>
      <c r="E29" s="104"/>
      <c r="F29" s="104"/>
      <c r="G29" s="104"/>
      <c r="H29" s="104"/>
      <c r="I29" s="104"/>
      <c r="J29" s="104"/>
      <c r="K29" s="104"/>
      <c r="L29" s="104"/>
      <c r="M29" s="104"/>
      <c r="N29" s="104">
        <v>-52.578780724062597</v>
      </c>
      <c r="O29" s="105">
        <v>11</v>
      </c>
      <c r="P29" s="104">
        <v>-38.9690045672385</v>
      </c>
      <c r="Q29" s="105">
        <v>14</v>
      </c>
      <c r="R29" s="104">
        <v>-16.7799726526254</v>
      </c>
      <c r="S29" s="105">
        <v>12</v>
      </c>
      <c r="T29" s="104">
        <v>-24.341717384578399</v>
      </c>
      <c r="U29" s="105">
        <v>13</v>
      </c>
      <c r="V29" s="104">
        <v>-3.4003211580864701</v>
      </c>
      <c r="W29" s="105">
        <v>6</v>
      </c>
      <c r="X29" s="104">
        <v>3.51282785575152</v>
      </c>
      <c r="Y29" s="105">
        <v>5</v>
      </c>
      <c r="Z29" s="104">
        <v>83.131595634095603</v>
      </c>
      <c r="AA29" s="105">
        <v>2</v>
      </c>
      <c r="AB29" s="99"/>
      <c r="AC29" s="99"/>
    </row>
    <row r="30" spans="1:29" x14ac:dyDescent="0.3">
      <c r="A30" s="102" t="s">
        <v>32</v>
      </c>
      <c r="B30" s="103">
        <v>43986</v>
      </c>
      <c r="C30" s="104">
        <v>131.72999999999999</v>
      </c>
      <c r="D30" s="104"/>
      <c r="E30" s="104"/>
      <c r="F30" s="104"/>
      <c r="G30" s="104"/>
      <c r="H30" s="104"/>
      <c r="I30" s="104"/>
      <c r="J30" s="104"/>
      <c r="K30" s="104"/>
      <c r="L30" s="104"/>
      <c r="M30" s="104"/>
      <c r="N30" s="104">
        <v>-2.84068566410199</v>
      </c>
      <c r="O30" s="105">
        <v>1</v>
      </c>
      <c r="P30" s="104">
        <v>-14.451324103508901</v>
      </c>
      <c r="Q30" s="105">
        <v>1</v>
      </c>
      <c r="R30" s="104">
        <v>-3.16888609049278</v>
      </c>
      <c r="S30" s="105">
        <v>1</v>
      </c>
      <c r="T30" s="104">
        <v>-10.5413842609596</v>
      </c>
      <c r="U30" s="105">
        <v>1</v>
      </c>
      <c r="V30" s="104">
        <v>-0.74743279694157705</v>
      </c>
      <c r="W30" s="105">
        <v>2</v>
      </c>
      <c r="X30" s="104">
        <v>3.32791513761868</v>
      </c>
      <c r="Y30" s="105">
        <v>7</v>
      </c>
      <c r="Z30" s="104">
        <v>76.990902789811102</v>
      </c>
      <c r="AA30" s="105">
        <v>3</v>
      </c>
      <c r="AB30" s="99"/>
      <c r="AC30" s="99"/>
    </row>
    <row r="31" spans="1:29" x14ac:dyDescent="0.3">
      <c r="A31" s="102" t="s">
        <v>33</v>
      </c>
      <c r="B31" s="103">
        <v>43986</v>
      </c>
      <c r="C31" s="104">
        <v>8.7799999999999994</v>
      </c>
      <c r="D31" s="104"/>
      <c r="E31" s="104"/>
      <c r="F31" s="104"/>
      <c r="G31" s="104"/>
      <c r="H31" s="104"/>
      <c r="I31" s="104"/>
      <c r="J31" s="104"/>
      <c r="K31" s="104"/>
      <c r="L31" s="104"/>
      <c r="M31" s="104"/>
      <c r="N31" s="104">
        <v>-50.823582746859003</v>
      </c>
      <c r="O31" s="105">
        <v>10</v>
      </c>
      <c r="P31" s="104">
        <v>-29.927686879427</v>
      </c>
      <c r="Q31" s="105">
        <v>6</v>
      </c>
      <c r="R31" s="104">
        <v>-12.0097575734655</v>
      </c>
      <c r="S31" s="105">
        <v>10</v>
      </c>
      <c r="T31" s="104">
        <v>-17.664817859173102</v>
      </c>
      <c r="U31" s="105">
        <v>8</v>
      </c>
      <c r="V31" s="104"/>
      <c r="W31" s="105"/>
      <c r="X31" s="104"/>
      <c r="Y31" s="105"/>
      <c r="Z31" s="104">
        <v>-6.8088685015290604</v>
      </c>
      <c r="AA31" s="105">
        <v>15</v>
      </c>
      <c r="AB31" s="99"/>
      <c r="AC31" s="99"/>
    </row>
    <row r="32" spans="1:29" x14ac:dyDescent="0.3">
      <c r="A32" s="102" t="s">
        <v>34</v>
      </c>
      <c r="B32" s="103">
        <v>43986</v>
      </c>
      <c r="C32" s="104">
        <v>35.299999999999997</v>
      </c>
      <c r="D32" s="104"/>
      <c r="E32" s="104"/>
      <c r="F32" s="104"/>
      <c r="G32" s="104"/>
      <c r="H32" s="104"/>
      <c r="I32" s="104"/>
      <c r="J32" s="104"/>
      <c r="K32" s="104"/>
      <c r="L32" s="104"/>
      <c r="M32" s="104"/>
      <c r="N32" s="104">
        <v>-89.748965937899101</v>
      </c>
      <c r="O32" s="105">
        <v>16</v>
      </c>
      <c r="P32" s="104">
        <v>-50.538357696966301</v>
      </c>
      <c r="Q32" s="105">
        <v>16</v>
      </c>
      <c r="R32" s="104">
        <v>-25.408554972104799</v>
      </c>
      <c r="S32" s="105">
        <v>16</v>
      </c>
      <c r="T32" s="104">
        <v>-32.209415172685603</v>
      </c>
      <c r="U32" s="105">
        <v>16</v>
      </c>
      <c r="V32" s="104">
        <v>-8.8668488039213695</v>
      </c>
      <c r="W32" s="105">
        <v>11</v>
      </c>
      <c r="X32" s="104">
        <v>0.15214592815268699</v>
      </c>
      <c r="Y32" s="105">
        <v>11</v>
      </c>
      <c r="Z32" s="104">
        <v>20.649597495527701</v>
      </c>
      <c r="AA32" s="105">
        <v>10</v>
      </c>
      <c r="AB32" s="99"/>
      <c r="AC32" s="99"/>
    </row>
    <row r="33" spans="1:29" x14ac:dyDescent="0.3">
      <c r="A33" s="102" t="s">
        <v>35</v>
      </c>
      <c r="B33" s="103">
        <v>43986</v>
      </c>
      <c r="C33" s="104">
        <v>9.9497</v>
      </c>
      <c r="D33" s="104"/>
      <c r="E33" s="104"/>
      <c r="F33" s="104"/>
      <c r="G33" s="104"/>
      <c r="H33" s="104"/>
      <c r="I33" s="104"/>
      <c r="J33" s="104"/>
      <c r="K33" s="104"/>
      <c r="L33" s="104"/>
      <c r="M33" s="104"/>
      <c r="N33" s="104">
        <v>-45.190391392243697</v>
      </c>
      <c r="O33" s="105">
        <v>7</v>
      </c>
      <c r="P33" s="104">
        <v>-30.140358773433899</v>
      </c>
      <c r="Q33" s="105">
        <v>7</v>
      </c>
      <c r="R33" s="104">
        <v>-8.5522692146387005</v>
      </c>
      <c r="S33" s="105">
        <v>7</v>
      </c>
      <c r="T33" s="104">
        <v>-17.793618553019201</v>
      </c>
      <c r="U33" s="105">
        <v>9</v>
      </c>
      <c r="V33" s="104">
        <v>-8.3956574733762395</v>
      </c>
      <c r="W33" s="105">
        <v>10</v>
      </c>
      <c r="X33" s="104"/>
      <c r="Y33" s="105"/>
      <c r="Z33" s="104">
        <v>-0.10600173210161599</v>
      </c>
      <c r="AA33" s="105">
        <v>12</v>
      </c>
      <c r="AB33" s="99"/>
      <c r="AC33" s="99"/>
    </row>
    <row r="34" spans="1:29" x14ac:dyDescent="0.3">
      <c r="A34" s="102" t="s">
        <v>36</v>
      </c>
      <c r="B34" s="103">
        <v>43986</v>
      </c>
      <c r="C34" s="104">
        <v>27.3508</v>
      </c>
      <c r="D34" s="104"/>
      <c r="E34" s="104"/>
      <c r="F34" s="104"/>
      <c r="G34" s="104"/>
      <c r="H34" s="104"/>
      <c r="I34" s="104"/>
      <c r="J34" s="104"/>
      <c r="K34" s="104"/>
      <c r="L34" s="104"/>
      <c r="M34" s="104"/>
      <c r="N34" s="104">
        <v>-61.840033836642803</v>
      </c>
      <c r="O34" s="105">
        <v>15</v>
      </c>
      <c r="P34" s="104">
        <v>-35.256589282080498</v>
      </c>
      <c r="Q34" s="105">
        <v>10</v>
      </c>
      <c r="R34" s="104">
        <v>-8.5607822834096599</v>
      </c>
      <c r="S34" s="105">
        <v>8</v>
      </c>
      <c r="T34" s="104">
        <v>-16.671335655647901</v>
      </c>
      <c r="U34" s="105">
        <v>7</v>
      </c>
      <c r="V34" s="104">
        <v>-2.5390320545749199</v>
      </c>
      <c r="W34" s="105">
        <v>5</v>
      </c>
      <c r="X34" s="104">
        <v>5.8738452658011804</v>
      </c>
      <c r="Y34" s="105">
        <v>2</v>
      </c>
      <c r="Z34" s="104">
        <v>91.472809140329304</v>
      </c>
      <c r="AA34" s="105">
        <v>1</v>
      </c>
      <c r="AB34" s="99"/>
      <c r="AC34" s="99"/>
    </row>
    <row r="35" spans="1:29" x14ac:dyDescent="0.3">
      <c r="A35" s="102" t="s">
        <v>37</v>
      </c>
      <c r="B35" s="103">
        <v>43986</v>
      </c>
      <c r="C35" s="104">
        <v>29.405999999999999</v>
      </c>
      <c r="D35" s="104"/>
      <c r="E35" s="104"/>
      <c r="F35" s="104"/>
      <c r="G35" s="104"/>
      <c r="H35" s="104"/>
      <c r="I35" s="104"/>
      <c r="J35" s="104"/>
      <c r="K35" s="104"/>
      <c r="L35" s="104"/>
      <c r="M35" s="104"/>
      <c r="N35" s="104">
        <v>-58.687179764989899</v>
      </c>
      <c r="O35" s="105">
        <v>14</v>
      </c>
      <c r="P35" s="104">
        <v>-35.481085599811898</v>
      </c>
      <c r="Q35" s="105">
        <v>11</v>
      </c>
      <c r="R35" s="104">
        <v>-13.8969266851452</v>
      </c>
      <c r="S35" s="105">
        <v>11</v>
      </c>
      <c r="T35" s="104">
        <v>-20.307261433048101</v>
      </c>
      <c r="U35" s="105">
        <v>11</v>
      </c>
      <c r="V35" s="104">
        <v>-4.6396761988088704</v>
      </c>
      <c r="W35" s="105">
        <v>7</v>
      </c>
      <c r="X35" s="104">
        <v>5.3321428553742596</v>
      </c>
      <c r="Y35" s="105">
        <v>3</v>
      </c>
      <c r="Z35" s="104">
        <v>18.639973684210499</v>
      </c>
      <c r="AA35" s="105">
        <v>11</v>
      </c>
      <c r="AB35" s="99"/>
      <c r="AC35" s="99"/>
    </row>
    <row r="36" spans="1:29" x14ac:dyDescent="0.3">
      <c r="A36" s="102" t="s">
        <v>38</v>
      </c>
      <c r="B36" s="103">
        <v>43986</v>
      </c>
      <c r="C36" s="104">
        <v>61.42</v>
      </c>
      <c r="D36" s="104"/>
      <c r="E36" s="104"/>
      <c r="F36" s="104"/>
      <c r="G36" s="104"/>
      <c r="H36" s="104"/>
      <c r="I36" s="104"/>
      <c r="J36" s="104"/>
      <c r="K36" s="104"/>
      <c r="L36" s="104"/>
      <c r="M36" s="104"/>
      <c r="N36" s="104">
        <v>-54.567034307231197</v>
      </c>
      <c r="O36" s="105">
        <v>12</v>
      </c>
      <c r="P36" s="104">
        <v>-34.596163154095997</v>
      </c>
      <c r="Q36" s="105">
        <v>9</v>
      </c>
      <c r="R36" s="104">
        <v>-11.629127548455299</v>
      </c>
      <c r="S36" s="105">
        <v>9</v>
      </c>
      <c r="T36" s="104">
        <v>-19.712216056779202</v>
      </c>
      <c r="U36" s="105">
        <v>10</v>
      </c>
      <c r="V36" s="104">
        <v>-1.90469334189984</v>
      </c>
      <c r="W36" s="105">
        <v>4</v>
      </c>
      <c r="X36" s="104">
        <v>4.1152012408379504</v>
      </c>
      <c r="Y36" s="105">
        <v>4</v>
      </c>
      <c r="Z36" s="104">
        <v>34.28</v>
      </c>
      <c r="AA36" s="105">
        <v>6</v>
      </c>
      <c r="AB36" s="99"/>
      <c r="AC36" s="99"/>
    </row>
    <row r="37" spans="1:29" x14ac:dyDescent="0.3">
      <c r="A37" s="102" t="s">
        <v>39</v>
      </c>
      <c r="B37" s="103">
        <v>43986</v>
      </c>
      <c r="C37" s="104">
        <v>42.94</v>
      </c>
      <c r="D37" s="104"/>
      <c r="E37" s="104"/>
      <c r="F37" s="104"/>
      <c r="G37" s="104"/>
      <c r="H37" s="104"/>
      <c r="I37" s="104"/>
      <c r="J37" s="104"/>
      <c r="K37" s="104"/>
      <c r="L37" s="104"/>
      <c r="M37" s="104"/>
      <c r="N37" s="104">
        <v>-45.771304706114201</v>
      </c>
      <c r="O37" s="105">
        <v>8</v>
      </c>
      <c r="P37" s="104">
        <v>-38.102091491963897</v>
      </c>
      <c r="Q37" s="105">
        <v>13</v>
      </c>
      <c r="R37" s="104">
        <v>-20.255330312150502</v>
      </c>
      <c r="S37" s="105">
        <v>15</v>
      </c>
      <c r="T37" s="104">
        <v>-23.934426229508201</v>
      </c>
      <c r="U37" s="105">
        <v>12</v>
      </c>
      <c r="V37" s="104">
        <v>-4.9035136348037298</v>
      </c>
      <c r="W37" s="105">
        <v>8</v>
      </c>
      <c r="X37" s="104">
        <v>2.5734153603184402</v>
      </c>
      <c r="Y37" s="105">
        <v>8</v>
      </c>
      <c r="Z37" s="104">
        <v>22.313269628017999</v>
      </c>
      <c r="AA37" s="105">
        <v>9</v>
      </c>
      <c r="AB37" s="99"/>
      <c r="AC37" s="99"/>
    </row>
    <row r="38" spans="1:29" x14ac:dyDescent="0.3">
      <c r="A38" s="102" t="s">
        <v>40</v>
      </c>
      <c r="B38" s="103">
        <v>43986</v>
      </c>
      <c r="C38" s="104">
        <v>117.4397</v>
      </c>
      <c r="D38" s="104"/>
      <c r="E38" s="104"/>
      <c r="F38" s="104"/>
      <c r="G38" s="104"/>
      <c r="H38" s="104"/>
      <c r="I38" s="104"/>
      <c r="J38" s="104"/>
      <c r="K38" s="104"/>
      <c r="L38" s="104"/>
      <c r="M38" s="104"/>
      <c r="N38" s="104">
        <v>-32.012427708531703</v>
      </c>
      <c r="O38" s="105">
        <v>3</v>
      </c>
      <c r="P38" s="104">
        <v>-29.1905276452907</v>
      </c>
      <c r="Q38" s="105">
        <v>5</v>
      </c>
      <c r="R38" s="104">
        <v>-8.4394637463625095</v>
      </c>
      <c r="S38" s="105">
        <v>6</v>
      </c>
      <c r="T38" s="104">
        <v>-14.6768678166735</v>
      </c>
      <c r="U38" s="105">
        <v>6</v>
      </c>
      <c r="V38" s="104">
        <v>-1.69198958779579</v>
      </c>
      <c r="W38" s="105">
        <v>3</v>
      </c>
      <c r="X38" s="104">
        <v>7.1830031348516501</v>
      </c>
      <c r="Y38" s="105">
        <v>1</v>
      </c>
      <c r="Z38" s="104">
        <v>67.392147276164295</v>
      </c>
      <c r="AA38" s="105">
        <v>4</v>
      </c>
      <c r="AB38" s="99"/>
      <c r="AC38" s="99"/>
    </row>
    <row r="39" spans="1:29" x14ac:dyDescent="0.3">
      <c r="A39" s="102" t="s">
        <v>41</v>
      </c>
      <c r="B39" s="103">
        <v>43986</v>
      </c>
      <c r="C39" s="104">
        <v>8.8213000000000008</v>
      </c>
      <c r="D39" s="104"/>
      <c r="E39" s="104"/>
      <c r="F39" s="104"/>
      <c r="G39" s="104"/>
      <c r="H39" s="104"/>
      <c r="I39" s="104"/>
      <c r="J39" s="104"/>
      <c r="K39" s="104"/>
      <c r="L39" s="104"/>
      <c r="M39" s="104"/>
      <c r="N39" s="104">
        <v>-44.4810086753467</v>
      </c>
      <c r="O39" s="105">
        <v>5</v>
      </c>
      <c r="P39" s="104">
        <v>-30.520319316664398</v>
      </c>
      <c r="Q39" s="105">
        <v>8</v>
      </c>
      <c r="R39" s="104">
        <v>-6.3603270378087604</v>
      </c>
      <c r="S39" s="105">
        <v>5</v>
      </c>
      <c r="T39" s="104">
        <v>-11.687885525239601</v>
      </c>
      <c r="U39" s="105">
        <v>3</v>
      </c>
      <c r="V39" s="104"/>
      <c r="W39" s="105"/>
      <c r="X39" s="104"/>
      <c r="Y39" s="105"/>
      <c r="Z39" s="104">
        <v>-6.2171315028901697</v>
      </c>
      <c r="AA39" s="105">
        <v>14</v>
      </c>
      <c r="AB39" s="99"/>
      <c r="AC39" s="99"/>
    </row>
    <row r="40" spans="1:29" x14ac:dyDescent="0.3">
      <c r="A40" s="102" t="s">
        <v>42</v>
      </c>
      <c r="B40" s="103">
        <v>43986</v>
      </c>
      <c r="C40" s="104">
        <v>8.6499000000000006</v>
      </c>
      <c r="D40" s="104"/>
      <c r="E40" s="104"/>
      <c r="F40" s="104"/>
      <c r="G40" s="104"/>
      <c r="H40" s="104"/>
      <c r="I40" s="104"/>
      <c r="J40" s="104"/>
      <c r="K40" s="104"/>
      <c r="L40" s="104"/>
      <c r="M40" s="104"/>
      <c r="N40" s="104">
        <v>-40.796072512321302</v>
      </c>
      <c r="O40" s="105">
        <v>4</v>
      </c>
      <c r="P40" s="104">
        <v>-27.8599771546513</v>
      </c>
      <c r="Q40" s="105">
        <v>4</v>
      </c>
      <c r="R40" s="104">
        <v>-5.1549000977254096</v>
      </c>
      <c r="S40" s="105">
        <v>4</v>
      </c>
      <c r="T40" s="104">
        <v>-10.9810053605904</v>
      </c>
      <c r="U40" s="105">
        <v>2</v>
      </c>
      <c r="V40" s="104"/>
      <c r="W40" s="105"/>
      <c r="X40" s="104"/>
      <c r="Y40" s="105"/>
      <c r="Z40" s="104">
        <v>-7.3440611028315903</v>
      </c>
      <c r="AA40" s="105">
        <v>16</v>
      </c>
      <c r="AB40" s="99"/>
      <c r="AC40" s="99"/>
    </row>
    <row r="41" spans="1:29" x14ac:dyDescent="0.3">
      <c r="A41" s="102" t="s">
        <v>43</v>
      </c>
      <c r="B41" s="103">
        <v>43986</v>
      </c>
      <c r="C41" s="104">
        <v>188.696</v>
      </c>
      <c r="D41" s="104"/>
      <c r="E41" s="104"/>
      <c r="F41" s="104"/>
      <c r="G41" s="104"/>
      <c r="H41" s="104"/>
      <c r="I41" s="104"/>
      <c r="J41" s="104"/>
      <c r="K41" s="104"/>
      <c r="L41" s="104"/>
      <c r="M41" s="104"/>
      <c r="N41" s="104">
        <v>-56.4310249421574</v>
      </c>
      <c r="O41" s="105">
        <v>13</v>
      </c>
      <c r="P41" s="104">
        <v>-44.151428452313397</v>
      </c>
      <c r="Q41" s="105">
        <v>15</v>
      </c>
      <c r="R41" s="104">
        <v>-19.485447140871099</v>
      </c>
      <c r="S41" s="105">
        <v>14</v>
      </c>
      <c r="T41" s="104">
        <v>-26.533580613415001</v>
      </c>
      <c r="U41" s="105">
        <v>14</v>
      </c>
      <c r="V41" s="104">
        <v>-7.4752952020640704</v>
      </c>
      <c r="W41" s="105">
        <v>9</v>
      </c>
      <c r="X41" s="104">
        <v>1.02076485178286</v>
      </c>
      <c r="Y41" s="105">
        <v>9</v>
      </c>
      <c r="Z41" s="104">
        <v>48.717080234758498</v>
      </c>
      <c r="AA41" s="105">
        <v>5</v>
      </c>
      <c r="AB41" s="99"/>
      <c r="AC41" s="99"/>
    </row>
    <row r="42" spans="1:29" x14ac:dyDescent="0.3">
      <c r="A42" s="102" t="s">
        <v>44</v>
      </c>
      <c r="B42" s="103">
        <v>43986</v>
      </c>
      <c r="C42" s="104">
        <v>9.2799999999999994</v>
      </c>
      <c r="D42" s="104"/>
      <c r="E42" s="104"/>
      <c r="F42" s="104"/>
      <c r="G42" s="104"/>
      <c r="H42" s="104"/>
      <c r="I42" s="104"/>
      <c r="J42" s="104"/>
      <c r="K42" s="104"/>
      <c r="L42" s="104"/>
      <c r="M42" s="104"/>
      <c r="N42" s="104">
        <v>-25.5960729312763</v>
      </c>
      <c r="O42" s="105">
        <v>2</v>
      </c>
      <c r="P42" s="104">
        <v>-26.3077182597494</v>
      </c>
      <c r="Q42" s="105">
        <v>2</v>
      </c>
      <c r="R42" s="104">
        <v>-5.1075980484853201</v>
      </c>
      <c r="S42" s="105">
        <v>3</v>
      </c>
      <c r="T42" s="104">
        <v>-14.430510437913901</v>
      </c>
      <c r="U42" s="105">
        <v>5</v>
      </c>
      <c r="V42" s="104"/>
      <c r="W42" s="105"/>
      <c r="X42" s="104"/>
      <c r="Y42" s="105"/>
      <c r="Z42" s="104">
        <v>-4.80438756855576</v>
      </c>
      <c r="AA42" s="105">
        <v>13</v>
      </c>
      <c r="AB42" s="99"/>
      <c r="AC42" s="99"/>
    </row>
    <row r="43" spans="1:29" x14ac:dyDescent="0.3">
      <c r="A43" s="102" t="s">
        <v>45</v>
      </c>
      <c r="B43" s="103">
        <v>43986</v>
      </c>
      <c r="C43" s="104">
        <v>55.063200000000002</v>
      </c>
      <c r="D43" s="104"/>
      <c r="E43" s="104"/>
      <c r="F43" s="104"/>
      <c r="G43" s="104"/>
      <c r="H43" s="104"/>
      <c r="I43" s="104"/>
      <c r="J43" s="104"/>
      <c r="K43" s="104"/>
      <c r="L43" s="104"/>
      <c r="M43" s="104"/>
      <c r="N43" s="104">
        <v>-47.658246281097497</v>
      </c>
      <c r="O43" s="105">
        <v>9</v>
      </c>
      <c r="P43" s="104">
        <v>-26.745866166415901</v>
      </c>
      <c r="Q43" s="105">
        <v>3</v>
      </c>
      <c r="R43" s="104">
        <v>-4.4877754528817304</v>
      </c>
      <c r="S43" s="105">
        <v>2</v>
      </c>
      <c r="T43" s="104">
        <v>-11.8688997057431</v>
      </c>
      <c r="U43" s="105">
        <v>4</v>
      </c>
      <c r="V43" s="104">
        <v>0.67925327720225204</v>
      </c>
      <c r="W43" s="105">
        <v>1</v>
      </c>
      <c r="X43" s="104">
        <v>3.3643186773064002</v>
      </c>
      <c r="Y43" s="105">
        <v>6</v>
      </c>
      <c r="Z43" s="104">
        <v>30.274375115037699</v>
      </c>
      <c r="AA43" s="105">
        <v>7</v>
      </c>
      <c r="AB43" s="99"/>
      <c r="AC43" s="99"/>
    </row>
    <row r="44" spans="1:29" x14ac:dyDescent="0.3">
      <c r="A44" s="162"/>
      <c r="B44" s="162"/>
      <c r="C44" s="162"/>
      <c r="D44" s="107"/>
      <c r="E44" s="107"/>
      <c r="F44" s="107"/>
      <c r="G44" s="107"/>
      <c r="H44" s="107"/>
      <c r="I44" s="107"/>
      <c r="J44" s="162" t="s">
        <v>47</v>
      </c>
      <c r="K44" s="162"/>
      <c r="L44" s="162" t="s">
        <v>48</v>
      </c>
      <c r="M44" s="162"/>
      <c r="N44" s="162" t="s">
        <v>1</v>
      </c>
      <c r="O44" s="162"/>
      <c r="P44" s="162" t="s">
        <v>2</v>
      </c>
      <c r="Q44" s="162"/>
      <c r="R44" s="162" t="s">
        <v>3</v>
      </c>
      <c r="S44" s="162"/>
      <c r="V44" s="102"/>
      <c r="W44" s="102"/>
      <c r="X44" s="102"/>
      <c r="Y44" s="102"/>
      <c r="Z44" s="107" t="s">
        <v>46</v>
      </c>
      <c r="AA44" s="162" t="s">
        <v>402</v>
      </c>
    </row>
    <row r="45" spans="1:29" x14ac:dyDescent="0.3">
      <c r="A45" s="162"/>
      <c r="B45" s="162"/>
      <c r="C45" s="162"/>
      <c r="D45" s="107"/>
      <c r="E45" s="107"/>
      <c r="F45" s="107"/>
      <c r="G45" s="107"/>
      <c r="H45" s="107"/>
      <c r="I45" s="107"/>
      <c r="J45" s="107" t="s">
        <v>0</v>
      </c>
      <c r="K45" s="107"/>
      <c r="L45" s="107" t="s">
        <v>0</v>
      </c>
      <c r="M45" s="107"/>
      <c r="N45" s="107" t="s">
        <v>0</v>
      </c>
      <c r="O45" s="107"/>
      <c r="P45" s="107" t="s">
        <v>0</v>
      </c>
      <c r="Q45" s="107"/>
      <c r="R45" s="107" t="s">
        <v>0</v>
      </c>
      <c r="S45" s="107"/>
      <c r="V45" s="102"/>
      <c r="W45" s="102"/>
      <c r="X45" s="102"/>
      <c r="Y45" s="102"/>
      <c r="Z45" s="107" t="s">
        <v>0</v>
      </c>
      <c r="AA45" s="162"/>
    </row>
    <row r="46" spans="1:29" x14ac:dyDescent="0.3">
      <c r="A46" s="107" t="s">
        <v>7</v>
      </c>
      <c r="B46" s="107" t="s">
        <v>8</v>
      </c>
      <c r="C46" s="107" t="s">
        <v>9</v>
      </c>
      <c r="D46" s="107"/>
      <c r="E46" s="107"/>
      <c r="F46" s="107"/>
      <c r="G46" s="107"/>
      <c r="H46" s="107"/>
      <c r="I46" s="107"/>
      <c r="J46" s="107"/>
      <c r="K46" s="107" t="s">
        <v>10</v>
      </c>
      <c r="L46" s="107"/>
      <c r="M46" s="107" t="s">
        <v>10</v>
      </c>
      <c r="N46" s="107"/>
      <c r="O46" s="107" t="s">
        <v>10</v>
      </c>
      <c r="P46" s="107"/>
      <c r="Q46" s="107" t="s">
        <v>10</v>
      </c>
      <c r="R46" s="107"/>
      <c r="S46" s="107" t="s">
        <v>10</v>
      </c>
      <c r="V46" s="102"/>
      <c r="W46" s="102"/>
      <c r="X46" s="102"/>
      <c r="Y46" s="102"/>
      <c r="Z46" s="107"/>
      <c r="AA46" s="107" t="s">
        <v>10</v>
      </c>
    </row>
    <row r="47" spans="1:29" x14ac:dyDescent="0.3">
      <c r="A47" s="101" t="s">
        <v>386</v>
      </c>
      <c r="B47" s="101"/>
      <c r="C47" s="101"/>
      <c r="D47" s="101"/>
      <c r="E47" s="101"/>
      <c r="F47" s="101"/>
      <c r="G47" s="101"/>
      <c r="H47" s="101"/>
      <c r="I47" s="101"/>
      <c r="J47" s="101"/>
      <c r="K47" s="101"/>
      <c r="L47" s="101"/>
      <c r="M47" s="101"/>
      <c r="N47" s="101"/>
      <c r="O47" s="101"/>
      <c r="P47" s="101"/>
      <c r="Q47" s="101"/>
      <c r="R47" s="101"/>
      <c r="S47" s="101"/>
      <c r="V47" s="102"/>
      <c r="W47" s="102"/>
      <c r="X47" s="102"/>
      <c r="Y47" s="102"/>
      <c r="Z47" s="101"/>
      <c r="AA47" s="101"/>
    </row>
    <row r="48" spans="1:29" x14ac:dyDescent="0.3">
      <c r="A48" s="102" t="s">
        <v>377</v>
      </c>
      <c r="B48" s="103">
        <v>43986</v>
      </c>
      <c r="C48" s="104">
        <v>9.93</v>
      </c>
      <c r="D48" s="104"/>
      <c r="E48" s="104"/>
      <c r="F48" s="104"/>
      <c r="G48" s="104"/>
      <c r="H48" s="104"/>
      <c r="I48" s="104"/>
      <c r="J48" s="104">
        <v>158.76831501831501</v>
      </c>
      <c r="K48" s="105">
        <v>3</v>
      </c>
      <c r="L48" s="104">
        <v>63.745633860694298</v>
      </c>
      <c r="M48" s="105">
        <v>3</v>
      </c>
      <c r="N48" s="104">
        <v>-3.5635251236657202</v>
      </c>
      <c r="O48" s="105">
        <v>1</v>
      </c>
      <c r="P48" s="104"/>
      <c r="Q48" s="105"/>
      <c r="R48" s="104"/>
      <c r="S48" s="105"/>
      <c r="V48" s="102"/>
      <c r="W48" s="102"/>
      <c r="X48" s="102"/>
      <c r="Y48" s="102"/>
      <c r="Z48" s="104">
        <v>-2.26106194690266</v>
      </c>
      <c r="AA48" s="105">
        <v>2</v>
      </c>
    </row>
    <row r="49" spans="1:27" x14ac:dyDescent="0.3">
      <c r="A49" s="102" t="s">
        <v>49</v>
      </c>
      <c r="B49" s="103">
        <v>43986</v>
      </c>
      <c r="C49" s="104">
        <v>9.3800000000000008</v>
      </c>
      <c r="D49" s="104"/>
      <c r="E49" s="104"/>
      <c r="F49" s="104"/>
      <c r="G49" s="104"/>
      <c r="H49" s="104"/>
      <c r="I49" s="104"/>
      <c r="J49" s="104">
        <v>226.576725707664</v>
      </c>
      <c r="K49" s="105">
        <v>2</v>
      </c>
      <c r="L49" s="104">
        <v>102.32497290023601</v>
      </c>
      <c r="M49" s="105">
        <v>1</v>
      </c>
      <c r="N49" s="104">
        <v>-30.0974512743628</v>
      </c>
      <c r="O49" s="105">
        <v>2</v>
      </c>
      <c r="P49" s="104">
        <v>-21.275045537340599</v>
      </c>
      <c r="Q49" s="105">
        <v>1</v>
      </c>
      <c r="R49" s="104">
        <v>-3.9949727881400001</v>
      </c>
      <c r="S49" s="105">
        <v>1</v>
      </c>
      <c r="V49" s="102"/>
      <c r="W49" s="102"/>
      <c r="X49" s="102"/>
      <c r="Y49" s="102"/>
      <c r="Z49" s="104">
        <v>-6.8993902439024302</v>
      </c>
      <c r="AA49" s="105">
        <v>3</v>
      </c>
    </row>
    <row r="50" spans="1:27" x14ac:dyDescent="0.3">
      <c r="A50" s="102" t="s">
        <v>50</v>
      </c>
      <c r="B50" s="103">
        <v>43986</v>
      </c>
      <c r="C50" s="104">
        <v>98.597800000000007</v>
      </c>
      <c r="D50" s="104"/>
      <c r="E50" s="104"/>
      <c r="F50" s="104"/>
      <c r="G50" s="104"/>
      <c r="H50" s="104"/>
      <c r="I50" s="104"/>
      <c r="J50" s="104">
        <v>246.53933061108501</v>
      </c>
      <c r="K50" s="105">
        <v>1</v>
      </c>
      <c r="L50" s="104">
        <v>93.471882603459306</v>
      </c>
      <c r="M50" s="105">
        <v>2</v>
      </c>
      <c r="N50" s="104">
        <v>-50.107955159263</v>
      </c>
      <c r="O50" s="105">
        <v>3</v>
      </c>
      <c r="P50" s="104">
        <v>-32.930852003214603</v>
      </c>
      <c r="Q50" s="105">
        <v>2</v>
      </c>
      <c r="R50" s="104">
        <v>-8.7042249318840206</v>
      </c>
      <c r="S50" s="105">
        <v>2</v>
      </c>
      <c r="V50" s="102"/>
      <c r="W50" s="102"/>
      <c r="X50" s="102"/>
      <c r="Y50" s="102"/>
      <c r="Z50" s="104">
        <v>14.0604450288268</v>
      </c>
      <c r="AA50" s="105">
        <v>1</v>
      </c>
    </row>
    <row r="51" spans="1:27" x14ac:dyDescent="0.3">
      <c r="A51" s="162"/>
      <c r="B51" s="162"/>
      <c r="C51" s="162"/>
      <c r="D51" s="107"/>
      <c r="E51" s="107"/>
      <c r="F51" s="107"/>
      <c r="G51" s="107"/>
      <c r="H51" s="107"/>
      <c r="I51" s="107"/>
      <c r="J51" s="162" t="s">
        <v>47</v>
      </c>
      <c r="K51" s="162"/>
      <c r="L51" s="162" t="s">
        <v>48</v>
      </c>
      <c r="M51" s="162"/>
      <c r="N51" s="162" t="s">
        <v>1</v>
      </c>
      <c r="O51" s="162"/>
      <c r="P51" s="162" t="s">
        <v>2</v>
      </c>
      <c r="Q51" s="162"/>
      <c r="R51" s="162" t="s">
        <v>3</v>
      </c>
      <c r="S51" s="162"/>
      <c r="Z51" s="107" t="s">
        <v>46</v>
      </c>
      <c r="AA51" s="162" t="s">
        <v>402</v>
      </c>
    </row>
    <row r="52" spans="1:27" x14ac:dyDescent="0.3">
      <c r="A52" s="162"/>
      <c r="B52" s="162"/>
      <c r="C52" s="162"/>
      <c r="D52" s="107"/>
      <c r="E52" s="107"/>
      <c r="F52" s="107"/>
      <c r="G52" s="107"/>
      <c r="H52" s="107"/>
      <c r="I52" s="107"/>
      <c r="J52" s="107" t="s">
        <v>0</v>
      </c>
      <c r="K52" s="107"/>
      <c r="L52" s="107" t="s">
        <v>0</v>
      </c>
      <c r="M52" s="107"/>
      <c r="N52" s="107" t="s">
        <v>0</v>
      </c>
      <c r="O52" s="107"/>
      <c r="P52" s="107" t="s">
        <v>0</v>
      </c>
      <c r="Q52" s="107"/>
      <c r="R52" s="107" t="s">
        <v>0</v>
      </c>
      <c r="S52" s="107"/>
      <c r="Z52" s="107" t="s">
        <v>0</v>
      </c>
      <c r="AA52" s="162"/>
    </row>
    <row r="53" spans="1:27" x14ac:dyDescent="0.3">
      <c r="A53" s="107" t="s">
        <v>7</v>
      </c>
      <c r="B53" s="107" t="s">
        <v>8</v>
      </c>
      <c r="C53" s="107" t="s">
        <v>9</v>
      </c>
      <c r="D53" s="107"/>
      <c r="E53" s="107"/>
      <c r="F53" s="107"/>
      <c r="G53" s="107"/>
      <c r="H53" s="107"/>
      <c r="I53" s="107"/>
      <c r="J53" s="107"/>
      <c r="K53" s="107" t="s">
        <v>10</v>
      </c>
      <c r="L53" s="107"/>
      <c r="M53" s="107" t="s">
        <v>10</v>
      </c>
      <c r="N53" s="107"/>
      <c r="O53" s="107" t="s">
        <v>10</v>
      </c>
      <c r="P53" s="107"/>
      <c r="Q53" s="107" t="s">
        <v>10</v>
      </c>
      <c r="R53" s="107"/>
      <c r="S53" s="107" t="s">
        <v>10</v>
      </c>
      <c r="Z53" s="107"/>
      <c r="AA53" s="107" t="s">
        <v>10</v>
      </c>
    </row>
    <row r="54" spans="1:27" x14ac:dyDescent="0.3">
      <c r="A54" s="101" t="s">
        <v>386</v>
      </c>
      <c r="B54" s="101"/>
      <c r="C54" s="101"/>
      <c r="D54" s="101"/>
      <c r="E54" s="101"/>
      <c r="F54" s="101"/>
      <c r="G54" s="101"/>
      <c r="H54" s="101"/>
      <c r="I54" s="101"/>
      <c r="J54" s="101"/>
      <c r="K54" s="101"/>
      <c r="L54" s="101"/>
      <c r="M54" s="101"/>
      <c r="N54" s="101"/>
      <c r="O54" s="101"/>
      <c r="P54" s="101"/>
      <c r="Q54" s="101"/>
      <c r="R54" s="101"/>
      <c r="S54" s="101"/>
      <c r="Z54" s="101"/>
      <c r="AA54" s="101"/>
    </row>
    <row r="55" spans="1:27" x14ac:dyDescent="0.3">
      <c r="A55" s="102" t="s">
        <v>379</v>
      </c>
      <c r="B55" s="103">
        <v>43986</v>
      </c>
      <c r="C55" s="104">
        <v>9.8800000000000008</v>
      </c>
      <c r="D55" s="104"/>
      <c r="E55" s="104"/>
      <c r="F55" s="104"/>
      <c r="G55" s="104"/>
      <c r="H55" s="104"/>
      <c r="I55" s="104"/>
      <c r="J55" s="104">
        <v>156.652360515022</v>
      </c>
      <c r="K55" s="105">
        <v>3</v>
      </c>
      <c r="L55" s="104">
        <v>61.441478580507798</v>
      </c>
      <c r="M55" s="105">
        <v>3</v>
      </c>
      <c r="N55" s="104">
        <v>-5.5432613034799703</v>
      </c>
      <c r="O55" s="105">
        <v>1</v>
      </c>
      <c r="P55" s="104"/>
      <c r="Q55" s="105"/>
      <c r="R55" s="104"/>
      <c r="S55" s="105"/>
      <c r="Z55" s="104">
        <v>-3.8761061946902302</v>
      </c>
      <c r="AA55" s="105">
        <v>2</v>
      </c>
    </row>
    <row r="56" spans="1:27" x14ac:dyDescent="0.3">
      <c r="A56" s="102" t="s">
        <v>51</v>
      </c>
      <c r="B56" s="103">
        <v>43986</v>
      </c>
      <c r="C56" s="104">
        <v>9.33</v>
      </c>
      <c r="D56" s="104"/>
      <c r="E56" s="104"/>
      <c r="F56" s="104"/>
      <c r="G56" s="104"/>
      <c r="H56" s="104"/>
      <c r="I56" s="104"/>
      <c r="J56" s="104">
        <v>221.30398671096401</v>
      </c>
      <c r="K56" s="105">
        <v>2</v>
      </c>
      <c r="L56" s="104">
        <v>99.943735933983604</v>
      </c>
      <c r="M56" s="105">
        <v>1</v>
      </c>
      <c r="N56" s="104">
        <v>-30.970742395600599</v>
      </c>
      <c r="O56" s="105">
        <v>2</v>
      </c>
      <c r="P56" s="104">
        <v>-21.8866015934593</v>
      </c>
      <c r="Q56" s="105">
        <v>1</v>
      </c>
      <c r="R56" s="104">
        <v>-4.6837611998882798</v>
      </c>
      <c r="S56" s="105">
        <v>1</v>
      </c>
      <c r="Z56" s="104">
        <v>-7.4557926829268197</v>
      </c>
      <c r="AA56" s="105">
        <v>3</v>
      </c>
    </row>
    <row r="57" spans="1:27" x14ac:dyDescent="0.3">
      <c r="A57" s="102" t="s">
        <v>52</v>
      </c>
      <c r="B57" s="103">
        <v>43986</v>
      </c>
      <c r="C57" s="104">
        <v>93.166499999999999</v>
      </c>
      <c r="D57" s="104"/>
      <c r="E57" s="104"/>
      <c r="F57" s="104"/>
      <c r="G57" s="104"/>
      <c r="H57" s="104"/>
      <c r="I57" s="104"/>
      <c r="J57" s="104">
        <v>245.5717027211</v>
      </c>
      <c r="K57" s="105">
        <v>1</v>
      </c>
      <c r="L57" s="104">
        <v>92.514996592486895</v>
      </c>
      <c r="M57" s="105">
        <v>2</v>
      </c>
      <c r="N57" s="104">
        <v>-50.842771751183399</v>
      </c>
      <c r="O57" s="105">
        <v>3</v>
      </c>
      <c r="P57" s="104">
        <v>-33.627308471479701</v>
      </c>
      <c r="Q57" s="105">
        <v>2</v>
      </c>
      <c r="R57" s="104">
        <v>-9.4606605159264792</v>
      </c>
      <c r="S57" s="105">
        <v>2</v>
      </c>
      <c r="Z57" s="104">
        <v>136.235620663476</v>
      </c>
      <c r="AA57" s="105">
        <v>1</v>
      </c>
    </row>
    <row r="58" spans="1:27" x14ac:dyDescent="0.3">
      <c r="A58" s="162"/>
      <c r="B58" s="162"/>
      <c r="C58" s="162"/>
      <c r="D58" s="107"/>
      <c r="E58" s="107"/>
      <c r="F58" s="107"/>
      <c r="G58" s="107"/>
      <c r="H58" s="107"/>
      <c r="I58" s="107"/>
      <c r="J58" s="107"/>
      <c r="K58" s="107"/>
      <c r="L58" s="162" t="s">
        <v>48</v>
      </c>
      <c r="M58" s="162"/>
      <c r="N58" s="162" t="s">
        <v>1</v>
      </c>
      <c r="O58" s="162"/>
      <c r="P58" s="162" t="s">
        <v>2</v>
      </c>
      <c r="Q58" s="162"/>
      <c r="R58" s="162" t="s">
        <v>3</v>
      </c>
      <c r="S58" s="162"/>
      <c r="T58" s="162" t="s">
        <v>4</v>
      </c>
      <c r="U58" s="162"/>
      <c r="V58" s="162" t="s">
        <v>5</v>
      </c>
      <c r="W58" s="162"/>
      <c r="Z58" s="107" t="s">
        <v>46</v>
      </c>
      <c r="AA58" s="162" t="s">
        <v>402</v>
      </c>
    </row>
    <row r="59" spans="1:27" x14ac:dyDescent="0.3">
      <c r="A59" s="162"/>
      <c r="B59" s="162"/>
      <c r="C59" s="162"/>
      <c r="D59" s="107"/>
      <c r="E59" s="107"/>
      <c r="F59" s="107"/>
      <c r="G59" s="107"/>
      <c r="H59" s="107"/>
      <c r="I59" s="107"/>
      <c r="J59" s="107"/>
      <c r="K59" s="107"/>
      <c r="L59" s="107" t="s">
        <v>0</v>
      </c>
      <c r="M59" s="107"/>
      <c r="N59" s="107" t="s">
        <v>0</v>
      </c>
      <c r="O59" s="107"/>
      <c r="P59" s="107" t="s">
        <v>0</v>
      </c>
      <c r="Q59" s="107"/>
      <c r="R59" s="107" t="s">
        <v>0</v>
      </c>
      <c r="S59" s="107"/>
      <c r="T59" s="107" t="s">
        <v>0</v>
      </c>
      <c r="U59" s="107"/>
      <c r="V59" s="107" t="s">
        <v>0</v>
      </c>
      <c r="W59" s="107"/>
      <c r="Z59" s="107" t="s">
        <v>0</v>
      </c>
      <c r="AA59" s="162"/>
    </row>
    <row r="60" spans="1:27" x14ac:dyDescent="0.3">
      <c r="A60" s="107" t="s">
        <v>7</v>
      </c>
      <c r="B60" s="107" t="s">
        <v>8</v>
      </c>
      <c r="C60" s="107" t="s">
        <v>9</v>
      </c>
      <c r="D60" s="107"/>
      <c r="E60" s="107"/>
      <c r="F60" s="107"/>
      <c r="G60" s="107"/>
      <c r="H60" s="107"/>
      <c r="I60" s="107"/>
      <c r="J60" s="107"/>
      <c r="K60" s="107"/>
      <c r="L60" s="107"/>
      <c r="M60" s="107" t="s">
        <v>10</v>
      </c>
      <c r="N60" s="107"/>
      <c r="O60" s="107" t="s">
        <v>10</v>
      </c>
      <c r="P60" s="107"/>
      <c r="Q60" s="107" t="s">
        <v>10</v>
      </c>
      <c r="R60" s="107"/>
      <c r="S60" s="107" t="s">
        <v>10</v>
      </c>
      <c r="T60" s="107"/>
      <c r="U60" s="107" t="s">
        <v>10</v>
      </c>
      <c r="V60" s="107"/>
      <c r="W60" s="107" t="s">
        <v>10</v>
      </c>
      <c r="Z60" s="107"/>
      <c r="AA60" s="107" t="s">
        <v>10</v>
      </c>
    </row>
    <row r="61" spans="1:27" x14ac:dyDescent="0.3">
      <c r="A61" s="101" t="s">
        <v>383</v>
      </c>
      <c r="B61" s="101"/>
      <c r="C61" s="101"/>
      <c r="D61" s="101"/>
      <c r="E61" s="101"/>
      <c r="F61" s="101"/>
      <c r="G61" s="101"/>
      <c r="H61" s="101"/>
      <c r="I61" s="101"/>
      <c r="J61" s="101"/>
      <c r="K61" s="101"/>
      <c r="L61" s="101"/>
      <c r="M61" s="101"/>
      <c r="N61" s="101"/>
      <c r="O61" s="101"/>
      <c r="P61" s="101"/>
      <c r="Q61" s="101"/>
      <c r="R61" s="101"/>
      <c r="S61" s="101"/>
      <c r="T61" s="101"/>
      <c r="U61" s="101"/>
      <c r="V61" s="101"/>
      <c r="W61" s="101"/>
      <c r="Z61" s="101"/>
      <c r="AA61" s="101"/>
    </row>
    <row r="62" spans="1:27" x14ac:dyDescent="0.3">
      <c r="A62" s="102" t="s">
        <v>53</v>
      </c>
      <c r="B62" s="103">
        <v>43986</v>
      </c>
      <c r="C62" s="104">
        <v>33.460299999999997</v>
      </c>
      <c r="D62" s="104"/>
      <c r="E62" s="104"/>
      <c r="F62" s="104"/>
      <c r="G62" s="104"/>
      <c r="H62" s="104"/>
      <c r="I62" s="104"/>
      <c r="J62" s="104"/>
      <c r="K62" s="104"/>
      <c r="L62" s="104">
        <v>29.346582156557002</v>
      </c>
      <c r="M62" s="105">
        <v>1</v>
      </c>
      <c r="N62" s="104">
        <v>2.3772619192342699</v>
      </c>
      <c r="O62" s="105">
        <v>26</v>
      </c>
      <c r="P62" s="104">
        <v>5.7469106206420797</v>
      </c>
      <c r="Q62" s="105">
        <v>24</v>
      </c>
      <c r="R62" s="104">
        <v>-3.2361518436502799</v>
      </c>
      <c r="S62" s="105">
        <v>27</v>
      </c>
      <c r="T62" s="104">
        <v>0.98240230314364196</v>
      </c>
      <c r="U62" s="105">
        <v>27</v>
      </c>
      <c r="V62" s="104">
        <v>3.4873010134872402</v>
      </c>
      <c r="W62" s="105">
        <v>25</v>
      </c>
      <c r="Z62" s="104">
        <v>9.7194172889240296</v>
      </c>
      <c r="AA62" s="105">
        <v>22</v>
      </c>
    </row>
    <row r="63" spans="1:27" x14ac:dyDescent="0.3">
      <c r="A63" s="102" t="s">
        <v>54</v>
      </c>
      <c r="B63" s="103">
        <v>43986</v>
      </c>
      <c r="C63" s="104">
        <v>1.4522999999999999</v>
      </c>
      <c r="D63" s="104"/>
      <c r="E63" s="104"/>
      <c r="F63" s="104"/>
      <c r="G63" s="104"/>
      <c r="H63" s="104"/>
      <c r="I63" s="104"/>
      <c r="J63" s="104"/>
      <c r="K63" s="104"/>
      <c r="L63" s="104">
        <v>0</v>
      </c>
      <c r="M63" s="105">
        <v>29</v>
      </c>
      <c r="N63" s="104">
        <v>-102.51238318950099</v>
      </c>
      <c r="O63" s="105">
        <v>30</v>
      </c>
      <c r="P63" s="104">
        <v>-48.0968827503659</v>
      </c>
      <c r="Q63" s="105">
        <v>29</v>
      </c>
      <c r="R63" s="104"/>
      <c r="S63" s="105"/>
      <c r="T63" s="104"/>
      <c r="U63" s="105"/>
      <c r="V63" s="104"/>
      <c r="W63" s="105"/>
      <c r="Z63" s="104">
        <v>-45.509906035054598</v>
      </c>
      <c r="AA63" s="105">
        <v>30</v>
      </c>
    </row>
    <row r="64" spans="1:27" x14ac:dyDescent="0.3">
      <c r="A64" s="102" t="s">
        <v>55</v>
      </c>
      <c r="B64" s="103">
        <v>43986</v>
      </c>
      <c r="C64" s="104">
        <v>23.505700000000001</v>
      </c>
      <c r="D64" s="104"/>
      <c r="E64" s="104"/>
      <c r="F64" s="104"/>
      <c r="G64" s="104"/>
      <c r="H64" s="104"/>
      <c r="I64" s="104"/>
      <c r="J64" s="104"/>
      <c r="K64" s="104"/>
      <c r="L64" s="104">
        <v>21.000399772149301</v>
      </c>
      <c r="M64" s="105">
        <v>6</v>
      </c>
      <c r="N64" s="104">
        <v>9.3481072380211803</v>
      </c>
      <c r="O64" s="105">
        <v>13</v>
      </c>
      <c r="P64" s="104">
        <v>13.019158991891</v>
      </c>
      <c r="Q64" s="105">
        <v>9</v>
      </c>
      <c r="R64" s="104">
        <v>11.9632162298984</v>
      </c>
      <c r="S64" s="105">
        <v>6</v>
      </c>
      <c r="T64" s="104">
        <v>12.7573974808711</v>
      </c>
      <c r="U64" s="105">
        <v>5</v>
      </c>
      <c r="V64" s="104">
        <v>10.024622076079901</v>
      </c>
      <c r="W64" s="105">
        <v>5</v>
      </c>
      <c r="Z64" s="104">
        <v>13.6920659667151</v>
      </c>
      <c r="AA64" s="105">
        <v>4</v>
      </c>
    </row>
    <row r="65" spans="1:27" x14ac:dyDescent="0.3">
      <c r="A65" s="102" t="s">
        <v>56</v>
      </c>
      <c r="B65" s="103">
        <v>43986</v>
      </c>
      <c r="C65" s="104">
        <v>18.144500000000001</v>
      </c>
      <c r="D65" s="104"/>
      <c r="E65" s="104"/>
      <c r="F65" s="104"/>
      <c r="G65" s="104"/>
      <c r="H65" s="104"/>
      <c r="I65" s="104"/>
      <c r="J65" s="104"/>
      <c r="K65" s="104"/>
      <c r="L65" s="104">
        <v>-11.9282263256019</v>
      </c>
      <c r="M65" s="105">
        <v>30</v>
      </c>
      <c r="N65" s="104">
        <v>3.56299669494621</v>
      </c>
      <c r="O65" s="105">
        <v>25</v>
      </c>
      <c r="P65" s="104">
        <v>7.2924261317971997</v>
      </c>
      <c r="Q65" s="105">
        <v>20</v>
      </c>
      <c r="R65" s="104">
        <v>5.8188304297996103</v>
      </c>
      <c r="S65" s="105">
        <v>24</v>
      </c>
      <c r="T65" s="104">
        <v>8.0439764075231803</v>
      </c>
      <c r="U65" s="105">
        <v>21</v>
      </c>
      <c r="V65" s="104">
        <v>3.60547042970774</v>
      </c>
      <c r="W65" s="105">
        <v>24</v>
      </c>
      <c r="Z65" s="104">
        <v>9.7350246363356092</v>
      </c>
      <c r="AA65" s="105">
        <v>21</v>
      </c>
    </row>
    <row r="66" spans="1:27" x14ac:dyDescent="0.3">
      <c r="A66" s="102" t="s">
        <v>57</v>
      </c>
      <c r="B66" s="103">
        <v>43986</v>
      </c>
      <c r="C66" s="104">
        <v>37.215000000000003</v>
      </c>
      <c r="D66" s="104"/>
      <c r="E66" s="104"/>
      <c r="F66" s="104"/>
      <c r="G66" s="104"/>
      <c r="H66" s="104"/>
      <c r="I66" s="104"/>
      <c r="J66" s="104"/>
      <c r="K66" s="104"/>
      <c r="L66" s="104">
        <v>15.381570987613999</v>
      </c>
      <c r="M66" s="105">
        <v>17</v>
      </c>
      <c r="N66" s="104">
        <v>11.0226619132645</v>
      </c>
      <c r="O66" s="105">
        <v>10</v>
      </c>
      <c r="P66" s="104">
        <v>13.085896497142899</v>
      </c>
      <c r="Q66" s="105">
        <v>8</v>
      </c>
      <c r="R66" s="104">
        <v>10.5381798888207</v>
      </c>
      <c r="S66" s="105">
        <v>8</v>
      </c>
      <c r="T66" s="104">
        <v>11.049002022861499</v>
      </c>
      <c r="U66" s="105">
        <v>14</v>
      </c>
      <c r="V66" s="104">
        <v>8.4718333716065093</v>
      </c>
      <c r="W66" s="105">
        <v>12</v>
      </c>
      <c r="Z66" s="104">
        <v>12.648385507193</v>
      </c>
      <c r="AA66" s="105">
        <v>10</v>
      </c>
    </row>
    <row r="67" spans="1:27" x14ac:dyDescent="0.3">
      <c r="A67" s="102" t="s">
        <v>58</v>
      </c>
      <c r="B67" s="103">
        <v>43986</v>
      </c>
      <c r="C67" s="104">
        <v>24.359200000000001</v>
      </c>
      <c r="D67" s="104"/>
      <c r="E67" s="104"/>
      <c r="F67" s="104"/>
      <c r="G67" s="104"/>
      <c r="H67" s="104"/>
      <c r="I67" s="104"/>
      <c r="J67" s="104"/>
      <c r="K67" s="104"/>
      <c r="L67" s="104">
        <v>18.264723202699798</v>
      </c>
      <c r="M67" s="105">
        <v>9</v>
      </c>
      <c r="N67" s="104">
        <v>13.3554480063955</v>
      </c>
      <c r="O67" s="105">
        <v>7</v>
      </c>
      <c r="P67" s="104">
        <v>13.1326005022242</v>
      </c>
      <c r="Q67" s="105">
        <v>7</v>
      </c>
      <c r="R67" s="104">
        <v>9.9948001104404796</v>
      </c>
      <c r="S67" s="105">
        <v>13</v>
      </c>
      <c r="T67" s="104">
        <v>11.462045079609901</v>
      </c>
      <c r="U67" s="105">
        <v>13</v>
      </c>
      <c r="V67" s="104">
        <v>7.8887720154509804</v>
      </c>
      <c r="W67" s="105">
        <v>17</v>
      </c>
      <c r="Z67" s="104">
        <v>12.6383610472034</v>
      </c>
      <c r="AA67" s="105">
        <v>11</v>
      </c>
    </row>
    <row r="68" spans="1:27" x14ac:dyDescent="0.3">
      <c r="A68" s="102" t="s">
        <v>59</v>
      </c>
      <c r="B68" s="103">
        <v>43986</v>
      </c>
      <c r="C68" s="104">
        <v>2612.8388</v>
      </c>
      <c r="D68" s="104"/>
      <c r="E68" s="104"/>
      <c r="F68" s="104"/>
      <c r="G68" s="104"/>
      <c r="H68" s="104"/>
      <c r="I68" s="104"/>
      <c r="J68" s="104"/>
      <c r="K68" s="104"/>
      <c r="L68" s="104">
        <v>17.889613681828301</v>
      </c>
      <c r="M68" s="105">
        <v>11</v>
      </c>
      <c r="N68" s="104">
        <v>16.1560376435419</v>
      </c>
      <c r="O68" s="105">
        <v>3</v>
      </c>
      <c r="P68" s="104">
        <v>17.1738326909549</v>
      </c>
      <c r="Q68" s="105">
        <v>1</v>
      </c>
      <c r="R68" s="104">
        <v>17.190842730547899</v>
      </c>
      <c r="S68" s="105">
        <v>1</v>
      </c>
      <c r="T68" s="104">
        <v>20.9963329400166</v>
      </c>
      <c r="U68" s="105">
        <v>1</v>
      </c>
      <c r="V68" s="104">
        <v>9.8095824478089604</v>
      </c>
      <c r="W68" s="105">
        <v>7</v>
      </c>
      <c r="Z68" s="104">
        <v>12.9039998251904</v>
      </c>
      <c r="AA68" s="105">
        <v>9</v>
      </c>
    </row>
    <row r="69" spans="1:27" x14ac:dyDescent="0.3">
      <c r="A69" s="102" t="s">
        <v>60</v>
      </c>
      <c r="B69" s="103">
        <v>43986</v>
      </c>
      <c r="C69" s="104">
        <v>23.603200000000001</v>
      </c>
      <c r="D69" s="104"/>
      <c r="E69" s="104"/>
      <c r="F69" s="104"/>
      <c r="G69" s="104"/>
      <c r="H69" s="104"/>
      <c r="I69" s="104"/>
      <c r="J69" s="104"/>
      <c r="K69" s="104"/>
      <c r="L69" s="104">
        <v>8.0358951326693706</v>
      </c>
      <c r="M69" s="105">
        <v>24</v>
      </c>
      <c r="N69" s="104">
        <v>9.8551287833294996</v>
      </c>
      <c r="O69" s="105">
        <v>12</v>
      </c>
      <c r="P69" s="104">
        <v>9.3525368172610506</v>
      </c>
      <c r="Q69" s="105">
        <v>17</v>
      </c>
      <c r="R69" s="104">
        <v>8.2173506576329896</v>
      </c>
      <c r="S69" s="105">
        <v>18</v>
      </c>
      <c r="T69" s="104">
        <v>10.655599329247</v>
      </c>
      <c r="U69" s="105">
        <v>16</v>
      </c>
      <c r="V69" s="104">
        <v>9.4355882332193506</v>
      </c>
      <c r="W69" s="105">
        <v>10</v>
      </c>
      <c r="Z69" s="104">
        <v>11.566106292107699</v>
      </c>
      <c r="AA69" s="105">
        <v>13</v>
      </c>
    </row>
    <row r="70" spans="1:27" x14ac:dyDescent="0.3">
      <c r="A70" s="102" t="s">
        <v>61</v>
      </c>
      <c r="B70" s="103">
        <v>43986</v>
      </c>
      <c r="C70" s="104">
        <v>69.945499999999996</v>
      </c>
      <c r="D70" s="104"/>
      <c r="E70" s="104"/>
      <c r="F70" s="104"/>
      <c r="G70" s="104"/>
      <c r="H70" s="104"/>
      <c r="I70" s="104"/>
      <c r="J70" s="104"/>
      <c r="K70" s="104"/>
      <c r="L70" s="104">
        <v>14.0739832574657</v>
      </c>
      <c r="M70" s="105">
        <v>19</v>
      </c>
      <c r="N70" s="104">
        <v>-12.018147662916499</v>
      </c>
      <c r="O70" s="105">
        <v>29</v>
      </c>
      <c r="P70" s="104">
        <v>-9.3407258241823499</v>
      </c>
      <c r="Q70" s="105">
        <v>28</v>
      </c>
      <c r="R70" s="104">
        <v>-3.7628629775400402</v>
      </c>
      <c r="S70" s="105">
        <v>28</v>
      </c>
      <c r="T70" s="104">
        <v>-1.5584435919024</v>
      </c>
      <c r="U70" s="105">
        <v>28</v>
      </c>
      <c r="V70" s="104">
        <v>5.7637856886958403</v>
      </c>
      <c r="W70" s="105">
        <v>21</v>
      </c>
      <c r="Z70" s="104">
        <v>10.697446945162699</v>
      </c>
      <c r="AA70" s="105">
        <v>18</v>
      </c>
    </row>
    <row r="71" spans="1:27" x14ac:dyDescent="0.3">
      <c r="A71" s="102" t="s">
        <v>62</v>
      </c>
      <c r="B71" s="103">
        <v>43986</v>
      </c>
      <c r="C71" s="104">
        <v>68.483999999999995</v>
      </c>
      <c r="D71" s="104"/>
      <c r="E71" s="104"/>
      <c r="F71" s="104"/>
      <c r="G71" s="104"/>
      <c r="H71" s="104"/>
      <c r="I71" s="104"/>
      <c r="J71" s="104"/>
      <c r="K71" s="104"/>
      <c r="L71" s="104">
        <v>17.188934766914599</v>
      </c>
      <c r="M71" s="105">
        <v>14</v>
      </c>
      <c r="N71" s="104">
        <v>5.9040695850107303</v>
      </c>
      <c r="O71" s="105">
        <v>20</v>
      </c>
      <c r="P71" s="104">
        <v>7.9472760459181604</v>
      </c>
      <c r="Q71" s="105">
        <v>19</v>
      </c>
      <c r="R71" s="104">
        <v>8.7040573986646592</v>
      </c>
      <c r="S71" s="105">
        <v>16</v>
      </c>
      <c r="T71" s="104">
        <v>8.9602869019207194</v>
      </c>
      <c r="U71" s="105">
        <v>18</v>
      </c>
      <c r="V71" s="104">
        <v>4.9650409229634702</v>
      </c>
      <c r="W71" s="105">
        <v>22</v>
      </c>
      <c r="Z71" s="104">
        <v>10.5033152370747</v>
      </c>
      <c r="AA71" s="105">
        <v>19</v>
      </c>
    </row>
    <row r="72" spans="1:27" x14ac:dyDescent="0.3">
      <c r="A72" s="102" t="s">
        <v>63</v>
      </c>
      <c r="B72" s="103">
        <v>43986</v>
      </c>
      <c r="C72" s="104">
        <v>28.927399999999999</v>
      </c>
      <c r="D72" s="104"/>
      <c r="E72" s="104"/>
      <c r="F72" s="104"/>
      <c r="G72" s="104"/>
      <c r="H72" s="104"/>
      <c r="I72" s="104"/>
      <c r="J72" s="104"/>
      <c r="K72" s="104"/>
      <c r="L72" s="104">
        <v>17.598456397274798</v>
      </c>
      <c r="M72" s="105">
        <v>13</v>
      </c>
      <c r="N72" s="104">
        <v>7.8591146777354002</v>
      </c>
      <c r="O72" s="105">
        <v>18</v>
      </c>
      <c r="P72" s="104">
        <v>9.8367315919416001</v>
      </c>
      <c r="Q72" s="105">
        <v>15</v>
      </c>
      <c r="R72" s="104">
        <v>8.25707986857614</v>
      </c>
      <c r="S72" s="105">
        <v>17</v>
      </c>
      <c r="T72" s="104">
        <v>10.929695371048</v>
      </c>
      <c r="U72" s="105">
        <v>15</v>
      </c>
      <c r="V72" s="104">
        <v>8.0171373504197998</v>
      </c>
      <c r="W72" s="105">
        <v>15</v>
      </c>
      <c r="Z72" s="104">
        <v>10.758569631576201</v>
      </c>
      <c r="AA72" s="105">
        <v>17</v>
      </c>
    </row>
    <row r="73" spans="1:27" x14ac:dyDescent="0.3">
      <c r="A73" s="102" t="s">
        <v>64</v>
      </c>
      <c r="B73" s="103">
        <v>43986</v>
      </c>
      <c r="C73" s="104">
        <v>27.4344</v>
      </c>
      <c r="D73" s="104"/>
      <c r="E73" s="104"/>
      <c r="F73" s="104"/>
      <c r="G73" s="104"/>
      <c r="H73" s="104"/>
      <c r="I73" s="104"/>
      <c r="J73" s="104"/>
      <c r="K73" s="104"/>
      <c r="L73" s="104">
        <v>23.051647717709301</v>
      </c>
      <c r="M73" s="105">
        <v>3</v>
      </c>
      <c r="N73" s="104">
        <v>11.204379716674</v>
      </c>
      <c r="O73" s="105">
        <v>9</v>
      </c>
      <c r="P73" s="104">
        <v>13.529182767899099</v>
      </c>
      <c r="Q73" s="105">
        <v>5</v>
      </c>
      <c r="R73" s="104">
        <v>12.118243136158499</v>
      </c>
      <c r="S73" s="105">
        <v>5</v>
      </c>
      <c r="T73" s="104">
        <v>12.504199041258</v>
      </c>
      <c r="U73" s="105">
        <v>6</v>
      </c>
      <c r="V73" s="104">
        <v>9.7131233978903193</v>
      </c>
      <c r="W73" s="105">
        <v>8</v>
      </c>
      <c r="Z73" s="104">
        <v>16.027259196542101</v>
      </c>
      <c r="AA73" s="105">
        <v>1</v>
      </c>
    </row>
    <row r="74" spans="1:27" x14ac:dyDescent="0.3">
      <c r="A74" s="102" t="s">
        <v>65</v>
      </c>
      <c r="B74" s="103">
        <v>43986</v>
      </c>
      <c r="C74" s="104">
        <v>17.311800000000002</v>
      </c>
      <c r="D74" s="104"/>
      <c r="E74" s="104"/>
      <c r="F74" s="104"/>
      <c r="G74" s="104"/>
      <c r="H74" s="104"/>
      <c r="I74" s="104"/>
      <c r="J74" s="104"/>
      <c r="K74" s="104"/>
      <c r="L74" s="104">
        <v>22.364529363324401</v>
      </c>
      <c r="M74" s="105">
        <v>4</v>
      </c>
      <c r="N74" s="104">
        <v>4.9915239172777799</v>
      </c>
      <c r="O74" s="105">
        <v>24</v>
      </c>
      <c r="P74" s="104">
        <v>9.1455974760547605</v>
      </c>
      <c r="Q74" s="105">
        <v>18</v>
      </c>
      <c r="R74" s="104">
        <v>7.99345113554382</v>
      </c>
      <c r="S74" s="105">
        <v>19</v>
      </c>
      <c r="T74" s="104">
        <v>8.5403974141740395</v>
      </c>
      <c r="U74" s="105">
        <v>19</v>
      </c>
      <c r="V74" s="104">
        <v>6.0021091122640504</v>
      </c>
      <c r="W74" s="105">
        <v>20</v>
      </c>
      <c r="Z74" s="104">
        <v>8.0368179703346705</v>
      </c>
      <c r="AA74" s="105">
        <v>29</v>
      </c>
    </row>
    <row r="75" spans="1:27" x14ac:dyDescent="0.3">
      <c r="A75" s="102" t="s">
        <v>66</v>
      </c>
      <c r="B75" s="103">
        <v>43986</v>
      </c>
      <c r="C75" s="104">
        <v>27.851600000000001</v>
      </c>
      <c r="D75" s="104"/>
      <c r="E75" s="104"/>
      <c r="F75" s="104"/>
      <c r="G75" s="104"/>
      <c r="H75" s="104"/>
      <c r="I75" s="104"/>
      <c r="J75" s="104"/>
      <c r="K75" s="104"/>
      <c r="L75" s="104">
        <v>21.313406168798998</v>
      </c>
      <c r="M75" s="105">
        <v>5</v>
      </c>
      <c r="N75" s="104">
        <v>16.976983236694998</v>
      </c>
      <c r="O75" s="105">
        <v>2</v>
      </c>
      <c r="P75" s="104">
        <v>17.139834854539998</v>
      </c>
      <c r="Q75" s="105">
        <v>2</v>
      </c>
      <c r="R75" s="104">
        <v>13.392017879539999</v>
      </c>
      <c r="S75" s="105">
        <v>2</v>
      </c>
      <c r="T75" s="104">
        <v>15.469303641585901</v>
      </c>
      <c r="U75" s="105">
        <v>3</v>
      </c>
      <c r="V75" s="104">
        <v>10.318957640117601</v>
      </c>
      <c r="W75" s="105">
        <v>3</v>
      </c>
      <c r="Z75" s="104">
        <v>13.9986832390579</v>
      </c>
      <c r="AA75" s="105">
        <v>2</v>
      </c>
    </row>
    <row r="76" spans="1:27" x14ac:dyDescent="0.3">
      <c r="A76" s="102" t="s">
        <v>67</v>
      </c>
      <c r="B76" s="103">
        <v>43986</v>
      </c>
      <c r="C76" s="104">
        <v>16.495699999999999</v>
      </c>
      <c r="D76" s="104"/>
      <c r="E76" s="104"/>
      <c r="F76" s="104"/>
      <c r="G76" s="104"/>
      <c r="H76" s="104"/>
      <c r="I76" s="104"/>
      <c r="J76" s="104"/>
      <c r="K76" s="104"/>
      <c r="L76" s="104">
        <v>2.58237373385021</v>
      </c>
      <c r="M76" s="105">
        <v>28</v>
      </c>
      <c r="N76" s="104">
        <v>1.6422421196859001</v>
      </c>
      <c r="O76" s="105">
        <v>27</v>
      </c>
      <c r="P76" s="104">
        <v>5.48636725351097</v>
      </c>
      <c r="Q76" s="105">
        <v>25</v>
      </c>
      <c r="R76" s="104">
        <v>6.5830835565331203</v>
      </c>
      <c r="S76" s="105">
        <v>22</v>
      </c>
      <c r="T76" s="104">
        <v>6.9687078611325797</v>
      </c>
      <c r="U76" s="105">
        <v>22</v>
      </c>
      <c r="V76" s="104">
        <v>7.4048827684024303</v>
      </c>
      <c r="W76" s="105">
        <v>19</v>
      </c>
      <c r="Z76" s="104">
        <v>9.3454099329917195</v>
      </c>
      <c r="AA76" s="105">
        <v>25</v>
      </c>
    </row>
    <row r="77" spans="1:27" x14ac:dyDescent="0.3">
      <c r="A77" s="102" t="s">
        <v>68</v>
      </c>
      <c r="B77" s="103">
        <v>43986</v>
      </c>
      <c r="C77" s="104">
        <v>1144.4413999999999</v>
      </c>
      <c r="D77" s="104"/>
      <c r="E77" s="104"/>
      <c r="F77" s="104"/>
      <c r="G77" s="104"/>
      <c r="H77" s="104"/>
      <c r="I77" s="104"/>
      <c r="J77" s="104"/>
      <c r="K77" s="104"/>
      <c r="L77" s="104">
        <v>5.2605858527049003</v>
      </c>
      <c r="M77" s="105">
        <v>27</v>
      </c>
      <c r="N77" s="104">
        <v>5.4762432658664402</v>
      </c>
      <c r="O77" s="105">
        <v>23</v>
      </c>
      <c r="P77" s="104">
        <v>7.0620213185480596</v>
      </c>
      <c r="Q77" s="105">
        <v>22</v>
      </c>
      <c r="R77" s="104">
        <v>7.2440321077915204</v>
      </c>
      <c r="S77" s="105">
        <v>20</v>
      </c>
      <c r="T77" s="104">
        <v>8.4676878650071608</v>
      </c>
      <c r="U77" s="105">
        <v>20</v>
      </c>
      <c r="V77" s="104"/>
      <c r="W77" s="105"/>
      <c r="Z77" s="104">
        <v>9.6206406934306496</v>
      </c>
      <c r="AA77" s="105">
        <v>23</v>
      </c>
    </row>
    <row r="78" spans="1:27" x14ac:dyDescent="0.3">
      <c r="A78" s="102" t="s">
        <v>69</v>
      </c>
      <c r="B78" s="103">
        <v>43986</v>
      </c>
      <c r="C78" s="104">
        <v>32.177599999999998</v>
      </c>
      <c r="D78" s="104"/>
      <c r="E78" s="104"/>
      <c r="F78" s="104"/>
      <c r="G78" s="104"/>
      <c r="H78" s="104"/>
      <c r="I78" s="104"/>
      <c r="J78" s="104"/>
      <c r="K78" s="104"/>
      <c r="L78" s="104">
        <v>14.3631990703449</v>
      </c>
      <c r="M78" s="105">
        <v>18</v>
      </c>
      <c r="N78" s="104">
        <v>5.7818229026579404</v>
      </c>
      <c r="O78" s="105">
        <v>21</v>
      </c>
      <c r="P78" s="104">
        <v>7.1288440555864501</v>
      </c>
      <c r="Q78" s="105">
        <v>21</v>
      </c>
      <c r="R78" s="104">
        <v>6.6160208585813596</v>
      </c>
      <c r="S78" s="105">
        <v>21</v>
      </c>
      <c r="T78" s="104">
        <v>6.7041959949783001</v>
      </c>
      <c r="U78" s="105">
        <v>23</v>
      </c>
      <c r="V78" s="104">
        <v>8.0493928116686195</v>
      </c>
      <c r="W78" s="105">
        <v>14</v>
      </c>
      <c r="Z78" s="104">
        <v>11.0967455234862</v>
      </c>
      <c r="AA78" s="105">
        <v>15</v>
      </c>
    </row>
    <row r="79" spans="1:27" x14ac:dyDescent="0.3">
      <c r="A79" s="102" t="s">
        <v>70</v>
      </c>
      <c r="B79" s="103">
        <v>43986</v>
      </c>
      <c r="C79" s="104">
        <v>28.802700000000002</v>
      </c>
      <c r="D79" s="104"/>
      <c r="E79" s="104"/>
      <c r="F79" s="104"/>
      <c r="G79" s="104"/>
      <c r="H79" s="104"/>
      <c r="I79" s="104"/>
      <c r="J79" s="104"/>
      <c r="K79" s="104"/>
      <c r="L79" s="104">
        <v>24.328949588458102</v>
      </c>
      <c r="M79" s="105">
        <v>2</v>
      </c>
      <c r="N79" s="104">
        <v>8.9050262748811893</v>
      </c>
      <c r="O79" s="105">
        <v>15</v>
      </c>
      <c r="P79" s="104">
        <v>10.5080294388392</v>
      </c>
      <c r="Q79" s="105">
        <v>14</v>
      </c>
      <c r="R79" s="104">
        <v>10.3456235923158</v>
      </c>
      <c r="S79" s="105">
        <v>9</v>
      </c>
      <c r="T79" s="104">
        <v>11.580256483180399</v>
      </c>
      <c r="U79" s="105">
        <v>11</v>
      </c>
      <c r="V79" s="104">
        <v>10.424449209949699</v>
      </c>
      <c r="W79" s="105">
        <v>2</v>
      </c>
      <c r="Z79" s="104">
        <v>13.856258804210899</v>
      </c>
      <c r="AA79" s="105">
        <v>3</v>
      </c>
    </row>
    <row r="80" spans="1:27" x14ac:dyDescent="0.3">
      <c r="A80" s="102" t="s">
        <v>71</v>
      </c>
      <c r="B80" s="103">
        <v>43986</v>
      </c>
      <c r="C80" s="104">
        <v>23.766400000000001</v>
      </c>
      <c r="D80" s="104"/>
      <c r="E80" s="104"/>
      <c r="F80" s="104"/>
      <c r="G80" s="104"/>
      <c r="H80" s="104"/>
      <c r="I80" s="104"/>
      <c r="J80" s="104"/>
      <c r="K80" s="104"/>
      <c r="L80" s="104">
        <v>17.619052867077301</v>
      </c>
      <c r="M80" s="105">
        <v>12</v>
      </c>
      <c r="N80" s="104">
        <v>11.8486041935613</v>
      </c>
      <c r="O80" s="105">
        <v>8</v>
      </c>
      <c r="P80" s="104">
        <v>12.570838160242999</v>
      </c>
      <c r="Q80" s="105">
        <v>11</v>
      </c>
      <c r="R80" s="104">
        <v>10.620501791449099</v>
      </c>
      <c r="S80" s="105">
        <v>7</v>
      </c>
      <c r="T80" s="104">
        <v>11.931958000828001</v>
      </c>
      <c r="U80" s="105">
        <v>8</v>
      </c>
      <c r="V80" s="104">
        <v>9.5472740516653207</v>
      </c>
      <c r="W80" s="105">
        <v>9</v>
      </c>
      <c r="Z80" s="104">
        <v>13.0526405766671</v>
      </c>
      <c r="AA80" s="105">
        <v>6</v>
      </c>
    </row>
    <row r="81" spans="1:27" x14ac:dyDescent="0.3">
      <c r="A81" s="102" t="s">
        <v>72</v>
      </c>
      <c r="B81" s="103">
        <v>43986</v>
      </c>
      <c r="C81" s="104">
        <v>13.456200000000001</v>
      </c>
      <c r="D81" s="104"/>
      <c r="E81" s="104"/>
      <c r="F81" s="104"/>
      <c r="G81" s="104"/>
      <c r="H81" s="104"/>
      <c r="I81" s="104"/>
      <c r="J81" s="104"/>
      <c r="K81" s="104"/>
      <c r="L81" s="104">
        <v>11.503827104907799</v>
      </c>
      <c r="M81" s="105">
        <v>22</v>
      </c>
      <c r="N81" s="104">
        <v>17.957811885217598</v>
      </c>
      <c r="O81" s="105">
        <v>1</v>
      </c>
      <c r="P81" s="104">
        <v>16.609086774731601</v>
      </c>
      <c r="Q81" s="105">
        <v>3</v>
      </c>
      <c r="R81" s="104">
        <v>13.2518338531137</v>
      </c>
      <c r="S81" s="105">
        <v>3</v>
      </c>
      <c r="T81" s="104">
        <v>15.7648537856088</v>
      </c>
      <c r="U81" s="105">
        <v>2</v>
      </c>
      <c r="V81" s="104">
        <v>10.5760165795103</v>
      </c>
      <c r="W81" s="105">
        <v>1</v>
      </c>
      <c r="Z81" s="104">
        <v>10.800625</v>
      </c>
      <c r="AA81" s="105">
        <v>16</v>
      </c>
    </row>
    <row r="82" spans="1:27" x14ac:dyDescent="0.3">
      <c r="A82" s="102" t="s">
        <v>73</v>
      </c>
      <c r="B82" s="103">
        <v>43986</v>
      </c>
      <c r="C82" s="104">
        <v>29.314</v>
      </c>
      <c r="D82" s="104"/>
      <c r="E82" s="104"/>
      <c r="F82" s="104"/>
      <c r="G82" s="104"/>
      <c r="H82" s="104"/>
      <c r="I82" s="104"/>
      <c r="J82" s="104"/>
      <c r="K82" s="104"/>
      <c r="L82" s="104">
        <v>12.7650259024708</v>
      </c>
      <c r="M82" s="105">
        <v>20</v>
      </c>
      <c r="N82" s="104">
        <v>15.3511136855922</v>
      </c>
      <c r="O82" s="105">
        <v>4</v>
      </c>
      <c r="P82" s="104">
        <v>13.4252959705798</v>
      </c>
      <c r="Q82" s="105">
        <v>6</v>
      </c>
      <c r="R82" s="104">
        <v>10.1766903927229</v>
      </c>
      <c r="S82" s="105">
        <v>11</v>
      </c>
      <c r="T82" s="104">
        <v>11.5518901869585</v>
      </c>
      <c r="U82" s="105">
        <v>12</v>
      </c>
      <c r="V82" s="104">
        <v>8.3593486997542392</v>
      </c>
      <c r="W82" s="105">
        <v>13</v>
      </c>
      <c r="Z82" s="104">
        <v>12.178996588210399</v>
      </c>
      <c r="AA82" s="105">
        <v>12</v>
      </c>
    </row>
    <row r="83" spans="1:27" x14ac:dyDescent="0.3">
      <c r="A83" s="102" t="s">
        <v>74</v>
      </c>
      <c r="B83" s="103">
        <v>43986</v>
      </c>
      <c r="C83" s="104">
        <v>2155.6743000000001</v>
      </c>
      <c r="D83" s="104"/>
      <c r="E83" s="104"/>
      <c r="F83" s="104"/>
      <c r="G83" s="104"/>
      <c r="H83" s="104"/>
      <c r="I83" s="104"/>
      <c r="J83" s="104"/>
      <c r="K83" s="104"/>
      <c r="L83" s="104">
        <v>17.925901062898799</v>
      </c>
      <c r="M83" s="105">
        <v>10</v>
      </c>
      <c r="N83" s="104">
        <v>7.6780522111143501</v>
      </c>
      <c r="O83" s="105">
        <v>19</v>
      </c>
      <c r="P83" s="104">
        <v>11.905114674612699</v>
      </c>
      <c r="Q83" s="105">
        <v>13</v>
      </c>
      <c r="R83" s="104">
        <v>9.9634314198399103</v>
      </c>
      <c r="S83" s="105">
        <v>14</v>
      </c>
      <c r="T83" s="104">
        <v>11.662256000246201</v>
      </c>
      <c r="U83" s="105">
        <v>10</v>
      </c>
      <c r="V83" s="104">
        <v>9.8931136259950208</v>
      </c>
      <c r="W83" s="105">
        <v>6</v>
      </c>
      <c r="Z83" s="104">
        <v>13.0564511075514</v>
      </c>
      <c r="AA83" s="105">
        <v>5</v>
      </c>
    </row>
    <row r="84" spans="1:27" x14ac:dyDescent="0.3">
      <c r="A84" s="102" t="s">
        <v>75</v>
      </c>
      <c r="B84" s="103">
        <v>43986</v>
      </c>
      <c r="C84" s="104">
        <v>31.864599999999999</v>
      </c>
      <c r="D84" s="104"/>
      <c r="E84" s="104"/>
      <c r="F84" s="104"/>
      <c r="G84" s="104"/>
      <c r="H84" s="104"/>
      <c r="I84" s="104"/>
      <c r="J84" s="104"/>
      <c r="K84" s="104"/>
      <c r="L84" s="104">
        <v>12.5968144556337</v>
      </c>
      <c r="M84" s="105">
        <v>21</v>
      </c>
      <c r="N84" s="104">
        <v>-4.9732089912910702</v>
      </c>
      <c r="O84" s="105">
        <v>28</v>
      </c>
      <c r="P84" s="104">
        <v>2.1000037813238799</v>
      </c>
      <c r="Q84" s="105">
        <v>27</v>
      </c>
      <c r="R84" s="104">
        <v>2.7979100798950398</v>
      </c>
      <c r="S84" s="105">
        <v>26</v>
      </c>
      <c r="T84" s="104">
        <v>5.5735694985707802</v>
      </c>
      <c r="U84" s="105">
        <v>25</v>
      </c>
      <c r="V84" s="104">
        <v>2.5194565254910501</v>
      </c>
      <c r="W84" s="105">
        <v>26</v>
      </c>
      <c r="Z84" s="104">
        <v>8.1830620309692907</v>
      </c>
      <c r="AA84" s="105">
        <v>28</v>
      </c>
    </row>
    <row r="85" spans="1:27" x14ac:dyDescent="0.3">
      <c r="A85" s="102" t="s">
        <v>76</v>
      </c>
      <c r="B85" s="103">
        <v>43986</v>
      </c>
      <c r="C85" s="104">
        <v>63.873600000000003</v>
      </c>
      <c r="D85" s="104"/>
      <c r="E85" s="104"/>
      <c r="F85" s="104"/>
      <c r="G85" s="104"/>
      <c r="H85" s="104"/>
      <c r="I85" s="104"/>
      <c r="J85" s="104"/>
      <c r="K85" s="104"/>
      <c r="L85" s="104">
        <v>6.2674229768987697</v>
      </c>
      <c r="M85" s="105">
        <v>25</v>
      </c>
      <c r="N85" s="104">
        <v>5.7614774458503</v>
      </c>
      <c r="O85" s="105">
        <v>22</v>
      </c>
      <c r="P85" s="104">
        <v>6.2712410830414003</v>
      </c>
      <c r="Q85" s="105">
        <v>23</v>
      </c>
      <c r="R85" s="104">
        <v>6.1207258441866399</v>
      </c>
      <c r="S85" s="105">
        <v>23</v>
      </c>
      <c r="T85" s="104">
        <v>6.2192290021486798</v>
      </c>
      <c r="U85" s="105">
        <v>24</v>
      </c>
      <c r="V85" s="104">
        <v>4.4374884387521201</v>
      </c>
      <c r="W85" s="105">
        <v>23</v>
      </c>
      <c r="Z85" s="104">
        <v>9.1912330593407798</v>
      </c>
      <c r="AA85" s="105">
        <v>26</v>
      </c>
    </row>
    <row r="86" spans="1:27" x14ac:dyDescent="0.3">
      <c r="A86" s="102" t="s">
        <v>77</v>
      </c>
      <c r="B86" s="103">
        <v>43986</v>
      </c>
      <c r="C86" s="104">
        <v>15.774800000000001</v>
      </c>
      <c r="D86" s="104"/>
      <c r="E86" s="104"/>
      <c r="F86" s="104"/>
      <c r="G86" s="104"/>
      <c r="H86" s="104"/>
      <c r="I86" s="104"/>
      <c r="J86" s="104"/>
      <c r="K86" s="104"/>
      <c r="L86" s="104">
        <v>5.9111012462595696</v>
      </c>
      <c r="M86" s="105">
        <v>26</v>
      </c>
      <c r="N86" s="104">
        <v>9.0207151823107594</v>
      </c>
      <c r="O86" s="105">
        <v>14</v>
      </c>
      <c r="P86" s="104">
        <v>12.6082595649225</v>
      </c>
      <c r="Q86" s="105">
        <v>10</v>
      </c>
      <c r="R86" s="104">
        <v>10.0702837374058</v>
      </c>
      <c r="S86" s="105">
        <v>12</v>
      </c>
      <c r="T86" s="104">
        <v>11.845560593729401</v>
      </c>
      <c r="U86" s="105">
        <v>9</v>
      </c>
      <c r="V86" s="104">
        <v>8.4779766679784601</v>
      </c>
      <c r="W86" s="105">
        <v>11</v>
      </c>
      <c r="Z86" s="104">
        <v>11.4367986977754</v>
      </c>
      <c r="AA86" s="105">
        <v>14</v>
      </c>
    </row>
    <row r="87" spans="1:27" x14ac:dyDescent="0.3">
      <c r="A87" s="102" t="s">
        <v>78</v>
      </c>
      <c r="B87" s="103">
        <v>43986</v>
      </c>
      <c r="C87" s="104">
        <v>28.229099999999999</v>
      </c>
      <c r="D87" s="104"/>
      <c r="E87" s="104"/>
      <c r="F87" s="104"/>
      <c r="G87" s="104"/>
      <c r="H87" s="104"/>
      <c r="I87" s="104"/>
      <c r="J87" s="104"/>
      <c r="K87" s="104"/>
      <c r="L87" s="104">
        <v>18.647027891054499</v>
      </c>
      <c r="M87" s="105">
        <v>8</v>
      </c>
      <c r="N87" s="104">
        <v>13.6029164029586</v>
      </c>
      <c r="O87" s="105">
        <v>6</v>
      </c>
      <c r="P87" s="104">
        <v>15.2273951452154</v>
      </c>
      <c r="Q87" s="105">
        <v>4</v>
      </c>
      <c r="R87" s="104">
        <v>12.299515801621901</v>
      </c>
      <c r="S87" s="105">
        <v>4</v>
      </c>
      <c r="T87" s="104">
        <v>14.704689117025699</v>
      </c>
      <c r="U87" s="105">
        <v>4</v>
      </c>
      <c r="V87" s="104">
        <v>10.228505733521001</v>
      </c>
      <c r="W87" s="105">
        <v>4</v>
      </c>
      <c r="Z87" s="104">
        <v>12.993274685558401</v>
      </c>
      <c r="AA87" s="105">
        <v>7</v>
      </c>
    </row>
    <row r="88" spans="1:27" x14ac:dyDescent="0.3">
      <c r="A88" s="102" t="s">
        <v>79</v>
      </c>
      <c r="B88" s="103">
        <v>43986</v>
      </c>
      <c r="C88" s="104">
        <v>33.166899999999998</v>
      </c>
      <c r="D88" s="104"/>
      <c r="E88" s="104"/>
      <c r="F88" s="104"/>
      <c r="G88" s="104"/>
      <c r="H88" s="104"/>
      <c r="I88" s="104"/>
      <c r="J88" s="104"/>
      <c r="K88" s="104"/>
      <c r="L88" s="104">
        <v>16.3734429113514</v>
      </c>
      <c r="M88" s="105">
        <v>16</v>
      </c>
      <c r="N88" s="104">
        <v>8.4041184196240994</v>
      </c>
      <c r="O88" s="105">
        <v>17</v>
      </c>
      <c r="P88" s="104">
        <v>9.8224416252442204</v>
      </c>
      <c r="Q88" s="105">
        <v>16</v>
      </c>
      <c r="R88" s="104">
        <v>9.0050422546038895</v>
      </c>
      <c r="S88" s="105">
        <v>15</v>
      </c>
      <c r="T88" s="104">
        <v>9.3275300125217697</v>
      </c>
      <c r="U88" s="105">
        <v>17</v>
      </c>
      <c r="V88" s="104">
        <v>7.5737586912892798</v>
      </c>
      <c r="W88" s="105">
        <v>18</v>
      </c>
      <c r="Z88" s="104">
        <v>12.9907604308922</v>
      </c>
      <c r="AA88" s="105">
        <v>8</v>
      </c>
    </row>
    <row r="89" spans="1:27" x14ac:dyDescent="0.3">
      <c r="A89" s="102" t="s">
        <v>80</v>
      </c>
      <c r="B89" s="103">
        <v>43986</v>
      </c>
      <c r="C89" s="104">
        <v>18.951499999999999</v>
      </c>
      <c r="D89" s="104"/>
      <c r="E89" s="104"/>
      <c r="F89" s="104"/>
      <c r="G89" s="104"/>
      <c r="H89" s="104"/>
      <c r="I89" s="104"/>
      <c r="J89" s="104"/>
      <c r="K89" s="104"/>
      <c r="L89" s="104">
        <v>16.735751590512699</v>
      </c>
      <c r="M89" s="105">
        <v>15</v>
      </c>
      <c r="N89" s="104">
        <v>10.806082337442501</v>
      </c>
      <c r="O89" s="105">
        <v>11</v>
      </c>
      <c r="P89" s="104">
        <v>12.1574581290848</v>
      </c>
      <c r="Q89" s="105">
        <v>12</v>
      </c>
      <c r="R89" s="104">
        <v>10.2268495672208</v>
      </c>
      <c r="S89" s="105">
        <v>10</v>
      </c>
      <c r="T89" s="104">
        <v>12.176074028648401</v>
      </c>
      <c r="U89" s="105">
        <v>7</v>
      </c>
      <c r="V89" s="104">
        <v>7.99073509382597</v>
      </c>
      <c r="W89" s="105">
        <v>16</v>
      </c>
      <c r="Z89" s="104">
        <v>10.0988999684128</v>
      </c>
      <c r="AA89" s="105">
        <v>20</v>
      </c>
    </row>
    <row r="90" spans="1:27" x14ac:dyDescent="0.3">
      <c r="A90" s="102" t="s">
        <v>363</v>
      </c>
      <c r="B90" s="103">
        <v>43986</v>
      </c>
      <c r="C90" s="104">
        <v>0.38340000000000002</v>
      </c>
      <c r="D90" s="104"/>
      <c r="E90" s="104"/>
      <c r="F90" s="104"/>
      <c r="G90" s="104"/>
      <c r="H90" s="104"/>
      <c r="I90" s="104"/>
      <c r="J90" s="104"/>
      <c r="K90" s="104"/>
      <c r="L90" s="104">
        <v>8.9737611801111701</v>
      </c>
      <c r="M90" s="105">
        <v>23</v>
      </c>
      <c r="N90" s="104">
        <v>8.8869565217391209</v>
      </c>
      <c r="O90" s="105">
        <v>16</v>
      </c>
      <c r="P90" s="104"/>
      <c r="Q90" s="105"/>
      <c r="R90" s="104"/>
      <c r="S90" s="105"/>
      <c r="T90" s="104"/>
      <c r="U90" s="105"/>
      <c r="V90" s="104"/>
      <c r="W90" s="105"/>
      <c r="Z90" s="104">
        <v>8.8651954952811796</v>
      </c>
      <c r="AA90" s="105">
        <v>27</v>
      </c>
    </row>
    <row r="91" spans="1:27" x14ac:dyDescent="0.3">
      <c r="A91" s="102" t="s">
        <v>81</v>
      </c>
      <c r="B91" s="103">
        <v>43986</v>
      </c>
      <c r="C91" s="104">
        <v>21.400400000000001</v>
      </c>
      <c r="D91" s="104"/>
      <c r="E91" s="104"/>
      <c r="F91" s="104"/>
      <c r="G91" s="104"/>
      <c r="H91" s="104"/>
      <c r="I91" s="104"/>
      <c r="J91" s="104"/>
      <c r="K91" s="104"/>
      <c r="L91" s="104">
        <v>19.502754125902399</v>
      </c>
      <c r="M91" s="105">
        <v>7</v>
      </c>
      <c r="N91" s="104">
        <v>14.686067004537099</v>
      </c>
      <c r="O91" s="105">
        <v>5</v>
      </c>
      <c r="P91" s="104">
        <v>4.8996096904022801</v>
      </c>
      <c r="Q91" s="105">
        <v>26</v>
      </c>
      <c r="R91" s="104">
        <v>3.6629262216737102</v>
      </c>
      <c r="S91" s="105">
        <v>25</v>
      </c>
      <c r="T91" s="104">
        <v>5.52045852928208</v>
      </c>
      <c r="U91" s="105">
        <v>26</v>
      </c>
      <c r="V91" s="104">
        <v>2.31375610506438</v>
      </c>
      <c r="W91" s="105">
        <v>27</v>
      </c>
      <c r="Z91" s="104">
        <v>9.5341264484294204</v>
      </c>
      <c r="AA91" s="105">
        <v>24</v>
      </c>
    </row>
    <row r="92" spans="1:27" x14ac:dyDescent="0.3">
      <c r="A92" s="162"/>
      <c r="B92" s="162"/>
      <c r="C92" s="162"/>
      <c r="D92" s="107"/>
      <c r="E92" s="107"/>
      <c r="F92" s="107"/>
      <c r="G92" s="107"/>
      <c r="H92" s="107"/>
      <c r="I92" s="107"/>
      <c r="J92" s="107"/>
      <c r="K92" s="107"/>
      <c r="L92" s="162" t="s">
        <v>48</v>
      </c>
      <c r="M92" s="162"/>
      <c r="N92" s="162" t="s">
        <v>1</v>
      </c>
      <c r="O92" s="162"/>
      <c r="P92" s="162" t="s">
        <v>2</v>
      </c>
      <c r="Q92" s="162"/>
      <c r="R92" s="162" t="s">
        <v>3</v>
      </c>
      <c r="S92" s="162"/>
      <c r="T92" s="162" t="s">
        <v>4</v>
      </c>
      <c r="U92" s="162"/>
      <c r="V92" s="162" t="s">
        <v>5</v>
      </c>
      <c r="W92" s="162"/>
      <c r="Z92" s="107" t="s">
        <v>46</v>
      </c>
      <c r="AA92" s="162" t="s">
        <v>402</v>
      </c>
    </row>
    <row r="93" spans="1:27" x14ac:dyDescent="0.3">
      <c r="A93" s="162"/>
      <c r="B93" s="162"/>
      <c r="C93" s="162"/>
      <c r="D93" s="107"/>
      <c r="E93" s="107"/>
      <c r="F93" s="107"/>
      <c r="G93" s="107"/>
      <c r="H93" s="107"/>
      <c r="I93" s="107"/>
      <c r="J93" s="107"/>
      <c r="K93" s="107"/>
      <c r="L93" s="107" t="s">
        <v>0</v>
      </c>
      <c r="M93" s="107"/>
      <c r="N93" s="107" t="s">
        <v>0</v>
      </c>
      <c r="O93" s="107"/>
      <c r="P93" s="107" t="s">
        <v>0</v>
      </c>
      <c r="Q93" s="107"/>
      <c r="R93" s="107" t="s">
        <v>0</v>
      </c>
      <c r="S93" s="107"/>
      <c r="T93" s="107" t="s">
        <v>0</v>
      </c>
      <c r="U93" s="107"/>
      <c r="V93" s="107" t="s">
        <v>0</v>
      </c>
      <c r="W93" s="107"/>
      <c r="Z93" s="107" t="s">
        <v>0</v>
      </c>
      <c r="AA93" s="162"/>
    </row>
    <row r="94" spans="1:27" x14ac:dyDescent="0.3">
      <c r="A94" s="107" t="s">
        <v>7</v>
      </c>
      <c r="B94" s="107" t="s">
        <v>8</v>
      </c>
      <c r="C94" s="107" t="s">
        <v>9</v>
      </c>
      <c r="D94" s="107"/>
      <c r="E94" s="107"/>
      <c r="F94" s="107"/>
      <c r="G94" s="107"/>
      <c r="H94" s="107"/>
      <c r="I94" s="107"/>
      <c r="J94" s="107"/>
      <c r="K94" s="107"/>
      <c r="L94" s="107"/>
      <c r="M94" s="107" t="s">
        <v>10</v>
      </c>
      <c r="N94" s="107"/>
      <c r="O94" s="107" t="s">
        <v>10</v>
      </c>
      <c r="P94" s="107"/>
      <c r="Q94" s="107" t="s">
        <v>10</v>
      </c>
      <c r="R94" s="107"/>
      <c r="S94" s="107" t="s">
        <v>10</v>
      </c>
      <c r="T94" s="107"/>
      <c r="U94" s="107" t="s">
        <v>10</v>
      </c>
      <c r="V94" s="107"/>
      <c r="W94" s="107" t="s">
        <v>10</v>
      </c>
      <c r="Z94" s="107"/>
      <c r="AA94" s="107" t="s">
        <v>10</v>
      </c>
    </row>
    <row r="95" spans="1:27" x14ac:dyDescent="0.3">
      <c r="A95" s="101" t="s">
        <v>383</v>
      </c>
      <c r="B95" s="101"/>
      <c r="C95" s="101"/>
      <c r="D95" s="101"/>
      <c r="E95" s="101"/>
      <c r="F95" s="101"/>
      <c r="G95" s="101"/>
      <c r="H95" s="101"/>
      <c r="I95" s="101"/>
      <c r="J95" s="101"/>
      <c r="K95" s="101"/>
      <c r="L95" s="101"/>
      <c r="M95" s="101"/>
      <c r="N95" s="101"/>
      <c r="O95" s="101"/>
      <c r="P95" s="101"/>
      <c r="Q95" s="101"/>
      <c r="R95" s="101"/>
      <c r="S95" s="101"/>
      <c r="T95" s="101"/>
      <c r="U95" s="101"/>
      <c r="V95" s="101"/>
      <c r="W95" s="101"/>
      <c r="Z95" s="101"/>
      <c r="AA95" s="101"/>
    </row>
    <row r="96" spans="1:27" x14ac:dyDescent="0.3">
      <c r="A96" s="102" t="s">
        <v>82</v>
      </c>
      <c r="B96" s="103">
        <v>43986</v>
      </c>
      <c r="C96" s="104">
        <v>22.2212</v>
      </c>
      <c r="D96" s="104"/>
      <c r="E96" s="104"/>
      <c r="F96" s="104"/>
      <c r="G96" s="104"/>
      <c r="H96" s="104"/>
      <c r="I96" s="104"/>
      <c r="J96" s="104"/>
      <c r="K96" s="104"/>
      <c r="L96" s="104">
        <v>28.780035126803099</v>
      </c>
      <c r="M96" s="105">
        <v>2</v>
      </c>
      <c r="N96" s="104">
        <v>1.8150994575044801</v>
      </c>
      <c r="O96" s="105">
        <v>29</v>
      </c>
      <c r="P96" s="104">
        <v>5.1705780504303904</v>
      </c>
      <c r="Q96" s="105">
        <v>27</v>
      </c>
      <c r="R96" s="104">
        <v>-3.7943665924496801</v>
      </c>
      <c r="S96" s="105">
        <v>30</v>
      </c>
      <c r="T96" s="104">
        <v>0.40329240176251602</v>
      </c>
      <c r="U96" s="105">
        <v>30</v>
      </c>
      <c r="V96" s="104">
        <v>2.8941735060114402</v>
      </c>
      <c r="W96" s="105">
        <v>28</v>
      </c>
      <c r="Z96" s="104">
        <v>10.946596319018401</v>
      </c>
      <c r="AA96" s="105">
        <v>21</v>
      </c>
    </row>
    <row r="97" spans="1:27" x14ac:dyDescent="0.3">
      <c r="A97" s="102" t="s">
        <v>83</v>
      </c>
      <c r="B97" s="103">
        <v>43986</v>
      </c>
      <c r="C97" s="104">
        <v>32.125100000000003</v>
      </c>
      <c r="D97" s="104"/>
      <c r="E97" s="104"/>
      <c r="F97" s="104"/>
      <c r="G97" s="104"/>
      <c r="H97" s="104"/>
      <c r="I97" s="104"/>
      <c r="J97" s="104"/>
      <c r="K97" s="104"/>
      <c r="L97" s="104">
        <v>28.7835731115761</v>
      </c>
      <c r="M97" s="105">
        <v>1</v>
      </c>
      <c r="N97" s="104">
        <v>1.8324932472689699</v>
      </c>
      <c r="O97" s="105">
        <v>28</v>
      </c>
      <c r="P97" s="104">
        <v>5.1799995661490099</v>
      </c>
      <c r="Q97" s="105">
        <v>26</v>
      </c>
      <c r="R97" s="104">
        <v>-3.7882179440091002</v>
      </c>
      <c r="S97" s="105">
        <v>29</v>
      </c>
      <c r="T97" s="104">
        <v>0.40833177524210501</v>
      </c>
      <c r="U97" s="105">
        <v>29</v>
      </c>
      <c r="V97" s="104">
        <v>2.89624605761944</v>
      </c>
      <c r="W97" s="105">
        <v>27</v>
      </c>
      <c r="Z97" s="104">
        <v>14.0961101413859</v>
      </c>
      <c r="AA97" s="105">
        <v>9</v>
      </c>
    </row>
    <row r="98" spans="1:27" x14ac:dyDescent="0.3">
      <c r="A98" s="102" t="s">
        <v>84</v>
      </c>
      <c r="B98" s="103">
        <v>43986</v>
      </c>
      <c r="C98" s="104">
        <v>0.96740000000000004</v>
      </c>
      <c r="D98" s="104"/>
      <c r="E98" s="104"/>
      <c r="F98" s="104"/>
      <c r="G98" s="104"/>
      <c r="H98" s="104"/>
      <c r="I98" s="104"/>
      <c r="J98" s="104"/>
      <c r="K98" s="104"/>
      <c r="L98" s="104">
        <v>0</v>
      </c>
      <c r="M98" s="105">
        <v>32</v>
      </c>
      <c r="N98" s="104">
        <v>-102.500066664</v>
      </c>
      <c r="O98" s="105">
        <v>33</v>
      </c>
      <c r="P98" s="104">
        <v>-48.095404657925499</v>
      </c>
      <c r="Q98" s="105">
        <v>33</v>
      </c>
      <c r="R98" s="104"/>
      <c r="S98" s="105"/>
      <c r="T98" s="104"/>
      <c r="U98" s="105"/>
      <c r="V98" s="104"/>
      <c r="W98" s="105"/>
      <c r="Z98" s="104">
        <v>-45.500635582114597</v>
      </c>
      <c r="AA98" s="105">
        <v>33</v>
      </c>
    </row>
    <row r="99" spans="1:27" x14ac:dyDescent="0.3">
      <c r="A99" s="102" t="s">
        <v>85</v>
      </c>
      <c r="B99" s="103">
        <v>43986</v>
      </c>
      <c r="C99" s="104">
        <v>1.3985000000000001</v>
      </c>
      <c r="D99" s="104"/>
      <c r="E99" s="104"/>
      <c r="F99" s="104"/>
      <c r="G99" s="104"/>
      <c r="H99" s="104"/>
      <c r="I99" s="104"/>
      <c r="J99" s="104"/>
      <c r="K99" s="104"/>
      <c r="L99" s="104">
        <v>0</v>
      </c>
      <c r="M99" s="105">
        <v>32</v>
      </c>
      <c r="N99" s="104">
        <v>-102.50374097037</v>
      </c>
      <c r="O99" s="105">
        <v>34</v>
      </c>
      <c r="P99" s="104">
        <v>-48.088350941368603</v>
      </c>
      <c r="Q99" s="105">
        <v>32</v>
      </c>
      <c r="R99" s="104"/>
      <c r="S99" s="105"/>
      <c r="T99" s="104"/>
      <c r="U99" s="105"/>
      <c r="V99" s="104"/>
      <c r="W99" s="105"/>
      <c r="Z99" s="104">
        <v>-45.504646878059397</v>
      </c>
      <c r="AA99" s="105">
        <v>34</v>
      </c>
    </row>
    <row r="100" spans="1:27" x14ac:dyDescent="0.3">
      <c r="A100" s="102" t="s">
        <v>86</v>
      </c>
      <c r="B100" s="103">
        <v>43986</v>
      </c>
      <c r="C100" s="104">
        <v>21.8018</v>
      </c>
      <c r="D100" s="104"/>
      <c r="E100" s="104"/>
      <c r="F100" s="104"/>
      <c r="G100" s="104"/>
      <c r="H100" s="104"/>
      <c r="I100" s="104"/>
      <c r="J100" s="104"/>
      <c r="K100" s="104"/>
      <c r="L100" s="104">
        <v>20.561813855991399</v>
      </c>
      <c r="M100" s="105">
        <v>6</v>
      </c>
      <c r="N100" s="104">
        <v>8.9048242208527295</v>
      </c>
      <c r="O100" s="105">
        <v>13</v>
      </c>
      <c r="P100" s="104">
        <v>12.565465824767299</v>
      </c>
      <c r="Q100" s="105">
        <v>7</v>
      </c>
      <c r="R100" s="104">
        <v>11.3857779673039</v>
      </c>
      <c r="S100" s="105">
        <v>6</v>
      </c>
      <c r="T100" s="104">
        <v>12.0895238927082</v>
      </c>
      <c r="U100" s="105">
        <v>5</v>
      </c>
      <c r="V100" s="104">
        <v>9.0391311629814304</v>
      </c>
      <c r="W100" s="105">
        <v>5</v>
      </c>
      <c r="Z100" s="104">
        <v>12.9514642212868</v>
      </c>
      <c r="AA100" s="105">
        <v>12</v>
      </c>
    </row>
    <row r="101" spans="1:27" x14ac:dyDescent="0.3">
      <c r="A101" s="102" t="s">
        <v>87</v>
      </c>
      <c r="B101" s="103">
        <v>43986</v>
      </c>
      <c r="C101" s="104">
        <v>17.220400000000001</v>
      </c>
      <c r="D101" s="104"/>
      <c r="E101" s="104"/>
      <c r="F101" s="104"/>
      <c r="G101" s="104"/>
      <c r="H101" s="104"/>
      <c r="I101" s="104"/>
      <c r="J101" s="104"/>
      <c r="K101" s="104"/>
      <c r="L101" s="104">
        <v>-12.2937517181371</v>
      </c>
      <c r="M101" s="105">
        <v>34</v>
      </c>
      <c r="N101" s="104">
        <v>3.2003706797510101</v>
      </c>
      <c r="O101" s="105">
        <v>27</v>
      </c>
      <c r="P101" s="104">
        <v>6.9333357237707904</v>
      </c>
      <c r="Q101" s="105">
        <v>22</v>
      </c>
      <c r="R101" s="104">
        <v>5.4069675969431596</v>
      </c>
      <c r="S101" s="105">
        <v>26</v>
      </c>
      <c r="T101" s="104">
        <v>7.6086723757217998</v>
      </c>
      <c r="U101" s="105">
        <v>23</v>
      </c>
      <c r="V101" s="104">
        <v>3.08730858104179</v>
      </c>
      <c r="W101" s="105">
        <v>26</v>
      </c>
      <c r="Z101" s="104">
        <v>9.1002969613259701</v>
      </c>
      <c r="AA101" s="105">
        <v>27</v>
      </c>
    </row>
    <row r="102" spans="1:27" x14ac:dyDescent="0.3">
      <c r="A102" s="102" t="s">
        <v>88</v>
      </c>
      <c r="B102" s="103">
        <v>43986</v>
      </c>
      <c r="C102" s="104">
        <v>35.263500000000001</v>
      </c>
      <c r="D102" s="104"/>
      <c r="E102" s="104"/>
      <c r="F102" s="104"/>
      <c r="G102" s="104"/>
      <c r="H102" s="104"/>
      <c r="I102" s="104"/>
      <c r="J102" s="104"/>
      <c r="K102" s="104"/>
      <c r="L102" s="104">
        <v>14.363512372991</v>
      </c>
      <c r="M102" s="105">
        <v>20</v>
      </c>
      <c r="N102" s="104">
        <v>10.2664646686954</v>
      </c>
      <c r="O102" s="105">
        <v>11</v>
      </c>
      <c r="P102" s="104">
        <v>12.4242011659585</v>
      </c>
      <c r="Q102" s="105">
        <v>9</v>
      </c>
      <c r="R102" s="104">
        <v>9.7383667078011307</v>
      </c>
      <c r="S102" s="105">
        <v>10</v>
      </c>
      <c r="T102" s="104">
        <v>10.106389160801401</v>
      </c>
      <c r="U102" s="105">
        <v>14</v>
      </c>
      <c r="V102" s="104">
        <v>7.3250977724103903</v>
      </c>
      <c r="W102" s="105">
        <v>15</v>
      </c>
      <c r="Z102" s="104">
        <v>16.084384266527099</v>
      </c>
      <c r="AA102" s="105">
        <v>6</v>
      </c>
    </row>
    <row r="103" spans="1:27" x14ac:dyDescent="0.3">
      <c r="A103" s="102" t="s">
        <v>89</v>
      </c>
      <c r="B103" s="103">
        <v>43986</v>
      </c>
      <c r="C103" s="104">
        <v>23.301200000000001</v>
      </c>
      <c r="D103" s="104"/>
      <c r="E103" s="104"/>
      <c r="F103" s="104"/>
      <c r="G103" s="104"/>
      <c r="H103" s="104"/>
      <c r="I103" s="104"/>
      <c r="J103" s="104"/>
      <c r="K103" s="104"/>
      <c r="L103" s="104">
        <v>17.398315779476999</v>
      </c>
      <c r="M103" s="105">
        <v>10</v>
      </c>
      <c r="N103" s="104">
        <v>12.5756816813707</v>
      </c>
      <c r="O103" s="105">
        <v>7</v>
      </c>
      <c r="P103" s="104">
        <v>12.283766821663001</v>
      </c>
      <c r="Q103" s="105">
        <v>10</v>
      </c>
      <c r="R103" s="104">
        <v>9.1203891060768303</v>
      </c>
      <c r="S103" s="105">
        <v>13</v>
      </c>
      <c r="T103" s="104">
        <v>10.561577607231801</v>
      </c>
      <c r="U103" s="105">
        <v>13</v>
      </c>
      <c r="V103" s="104">
        <v>6.9606031110425501</v>
      </c>
      <c r="W103" s="105">
        <v>17</v>
      </c>
      <c r="Z103" s="104">
        <v>12.064955268389699</v>
      </c>
      <c r="AA103" s="105">
        <v>16</v>
      </c>
    </row>
    <row r="104" spans="1:27" x14ac:dyDescent="0.3">
      <c r="A104" s="102" t="s">
        <v>90</v>
      </c>
      <c r="B104" s="103">
        <v>43986</v>
      </c>
      <c r="C104" s="104">
        <v>2533.5868</v>
      </c>
      <c r="D104" s="104"/>
      <c r="E104" s="104"/>
      <c r="F104" s="104"/>
      <c r="G104" s="104"/>
      <c r="H104" s="104"/>
      <c r="I104" s="104"/>
      <c r="J104" s="104"/>
      <c r="K104" s="104"/>
      <c r="L104" s="104">
        <v>17.270420883433601</v>
      </c>
      <c r="M104" s="105">
        <v>11</v>
      </c>
      <c r="N104" s="104">
        <v>15.498818576774701</v>
      </c>
      <c r="O104" s="105">
        <v>3</v>
      </c>
      <c r="P104" s="104">
        <v>16.458265723078</v>
      </c>
      <c r="Q104" s="105">
        <v>1</v>
      </c>
      <c r="R104" s="104">
        <v>16.464554110789599</v>
      </c>
      <c r="S104" s="105">
        <v>1</v>
      </c>
      <c r="T104" s="104">
        <v>20.229276017553602</v>
      </c>
      <c r="U104" s="105">
        <v>1</v>
      </c>
      <c r="V104" s="104">
        <v>9.1689273645218492</v>
      </c>
      <c r="W104" s="105">
        <v>4</v>
      </c>
      <c r="Z104" s="104">
        <v>11.722705382199001</v>
      </c>
      <c r="AA104" s="105">
        <v>18</v>
      </c>
    </row>
    <row r="105" spans="1:27" x14ac:dyDescent="0.3">
      <c r="A105" s="102" t="s">
        <v>91</v>
      </c>
      <c r="B105" s="103">
        <v>43986</v>
      </c>
      <c r="C105" s="104">
        <v>22.211200000000002</v>
      </c>
      <c r="D105" s="104"/>
      <c r="E105" s="104"/>
      <c r="F105" s="104"/>
      <c r="G105" s="104"/>
      <c r="H105" s="104"/>
      <c r="I105" s="104"/>
      <c r="J105" s="104"/>
      <c r="K105" s="104"/>
      <c r="L105" s="104">
        <v>7.28063085502788</v>
      </c>
      <c r="M105" s="105">
        <v>27</v>
      </c>
      <c r="N105" s="104">
        <v>9.0937465271555897</v>
      </c>
      <c r="O105" s="105">
        <v>12</v>
      </c>
      <c r="P105" s="104">
        <v>8.5754649848395008</v>
      </c>
      <c r="Q105" s="105">
        <v>17</v>
      </c>
      <c r="R105" s="104">
        <v>7.3999102468295499</v>
      </c>
      <c r="S105" s="105">
        <v>20</v>
      </c>
      <c r="T105" s="104">
        <v>9.7698658680022206</v>
      </c>
      <c r="U105" s="105">
        <v>16</v>
      </c>
      <c r="V105" s="104">
        <v>8.5989254565617408</v>
      </c>
      <c r="W105" s="105">
        <v>9</v>
      </c>
      <c r="Z105" s="104">
        <v>10.222678899082601</v>
      </c>
      <c r="AA105" s="105">
        <v>24</v>
      </c>
    </row>
    <row r="106" spans="1:27" x14ac:dyDescent="0.3">
      <c r="A106" s="102" t="s">
        <v>92</v>
      </c>
      <c r="B106" s="103">
        <v>43986</v>
      </c>
      <c r="C106" s="104">
        <v>65.836200000000005</v>
      </c>
      <c r="D106" s="104"/>
      <c r="E106" s="104"/>
      <c r="F106" s="104"/>
      <c r="G106" s="104"/>
      <c r="H106" s="104"/>
      <c r="I106" s="104"/>
      <c r="J106" s="104"/>
      <c r="K106" s="104"/>
      <c r="L106" s="104">
        <v>13.2639357268614</v>
      </c>
      <c r="M106" s="105">
        <v>22</v>
      </c>
      <c r="N106" s="104">
        <v>-12.8198196850988</v>
      </c>
      <c r="O106" s="105">
        <v>32</v>
      </c>
      <c r="P106" s="104">
        <v>-10.1478759642391</v>
      </c>
      <c r="Q106" s="105">
        <v>31</v>
      </c>
      <c r="R106" s="104">
        <v>-4.5940855100414497</v>
      </c>
      <c r="S106" s="105">
        <v>31</v>
      </c>
      <c r="T106" s="104">
        <v>-2.3980266813525901</v>
      </c>
      <c r="U106" s="105">
        <v>31</v>
      </c>
      <c r="V106" s="104">
        <v>4.7213308440940596</v>
      </c>
      <c r="W106" s="105">
        <v>20</v>
      </c>
      <c r="Z106" s="104">
        <v>23.999308761186999</v>
      </c>
      <c r="AA106" s="105">
        <v>2</v>
      </c>
    </row>
    <row r="107" spans="1:27" x14ac:dyDescent="0.3">
      <c r="A107" s="102" t="s">
        <v>93</v>
      </c>
      <c r="B107" s="103">
        <v>43986</v>
      </c>
      <c r="C107" s="104">
        <v>64.8035</v>
      </c>
      <c r="D107" s="104"/>
      <c r="E107" s="104"/>
      <c r="F107" s="104"/>
      <c r="G107" s="104"/>
      <c r="H107" s="104"/>
      <c r="I107" s="104"/>
      <c r="J107" s="104"/>
      <c r="K107" s="104"/>
      <c r="L107" s="104">
        <v>16.556305263885299</v>
      </c>
      <c r="M107" s="105">
        <v>15</v>
      </c>
      <c r="N107" s="104">
        <v>5.0305292439970097</v>
      </c>
      <c r="O107" s="105">
        <v>22</v>
      </c>
      <c r="P107" s="104">
        <v>6.9969561977787604</v>
      </c>
      <c r="Q107" s="105">
        <v>19</v>
      </c>
      <c r="R107" s="104">
        <v>7.8182509059544802</v>
      </c>
      <c r="S107" s="105">
        <v>16</v>
      </c>
      <c r="T107" s="104">
        <v>8.1185864324821608</v>
      </c>
      <c r="U107" s="105">
        <v>18</v>
      </c>
      <c r="V107" s="104">
        <v>4.20983923106464</v>
      </c>
      <c r="W107" s="105">
        <v>23</v>
      </c>
      <c r="Z107" s="104">
        <v>23.706183337283701</v>
      </c>
      <c r="AA107" s="105">
        <v>3</v>
      </c>
    </row>
    <row r="108" spans="1:27" x14ac:dyDescent="0.3">
      <c r="A108" s="102" t="s">
        <v>94</v>
      </c>
      <c r="B108" s="103">
        <v>43986</v>
      </c>
      <c r="C108" s="104">
        <v>64.8035</v>
      </c>
      <c r="D108" s="104"/>
      <c r="E108" s="104"/>
      <c r="F108" s="104"/>
      <c r="G108" s="104"/>
      <c r="H108" s="104"/>
      <c r="I108" s="104"/>
      <c r="J108" s="104"/>
      <c r="K108" s="104"/>
      <c r="L108" s="104">
        <v>16.556305263885299</v>
      </c>
      <c r="M108" s="105">
        <v>15</v>
      </c>
      <c r="N108" s="104">
        <v>5.0305292439970097</v>
      </c>
      <c r="O108" s="105">
        <v>22</v>
      </c>
      <c r="P108" s="104">
        <v>6.9969561977787604</v>
      </c>
      <c r="Q108" s="105">
        <v>19</v>
      </c>
      <c r="R108" s="104">
        <v>7.8182509059544802</v>
      </c>
      <c r="S108" s="105">
        <v>16</v>
      </c>
      <c r="T108" s="104">
        <v>8.1185864324821608</v>
      </c>
      <c r="U108" s="105">
        <v>18</v>
      </c>
      <c r="V108" s="104">
        <v>4.20983923106464</v>
      </c>
      <c r="W108" s="105">
        <v>23</v>
      </c>
      <c r="Z108" s="104">
        <v>23.706183337283701</v>
      </c>
      <c r="AA108" s="105">
        <v>3</v>
      </c>
    </row>
    <row r="109" spans="1:27" x14ac:dyDescent="0.3">
      <c r="A109" s="102" t="s">
        <v>95</v>
      </c>
      <c r="B109" s="103">
        <v>43986</v>
      </c>
      <c r="C109" s="104">
        <v>64.8035</v>
      </c>
      <c r="D109" s="104"/>
      <c r="E109" s="104"/>
      <c r="F109" s="104"/>
      <c r="G109" s="104"/>
      <c r="H109" s="104"/>
      <c r="I109" s="104"/>
      <c r="J109" s="104"/>
      <c r="K109" s="104"/>
      <c r="L109" s="104">
        <v>16.556305263885299</v>
      </c>
      <c r="M109" s="105">
        <v>15</v>
      </c>
      <c r="N109" s="104">
        <v>5.0305292439970097</v>
      </c>
      <c r="O109" s="105">
        <v>22</v>
      </c>
      <c r="P109" s="104">
        <v>6.9969561977787604</v>
      </c>
      <c r="Q109" s="105">
        <v>19</v>
      </c>
      <c r="R109" s="104">
        <v>7.8182509059544802</v>
      </c>
      <c r="S109" s="105">
        <v>16</v>
      </c>
      <c r="T109" s="104">
        <v>8.1185864324821608</v>
      </c>
      <c r="U109" s="105">
        <v>18</v>
      </c>
      <c r="V109" s="104">
        <v>4.20983923106464</v>
      </c>
      <c r="W109" s="105">
        <v>23</v>
      </c>
      <c r="Z109" s="104">
        <v>23.706183337283701</v>
      </c>
      <c r="AA109" s="105">
        <v>3</v>
      </c>
    </row>
    <row r="110" spans="1:27" x14ac:dyDescent="0.3">
      <c r="A110" s="102" t="s">
        <v>96</v>
      </c>
      <c r="B110" s="103">
        <v>43986</v>
      </c>
      <c r="C110" s="104">
        <v>27.333300000000001</v>
      </c>
      <c r="D110" s="104"/>
      <c r="E110" s="104"/>
      <c r="F110" s="104"/>
      <c r="G110" s="104"/>
      <c r="H110" s="104"/>
      <c r="I110" s="104"/>
      <c r="J110" s="104"/>
      <c r="K110" s="104"/>
      <c r="L110" s="104">
        <v>16.812474450968899</v>
      </c>
      <c r="M110" s="105">
        <v>14</v>
      </c>
      <c r="N110" s="104">
        <v>7.0585897310323702</v>
      </c>
      <c r="O110" s="105">
        <v>18</v>
      </c>
      <c r="P110" s="104">
        <v>9.0165992662273702</v>
      </c>
      <c r="Q110" s="105">
        <v>15</v>
      </c>
      <c r="R110" s="104">
        <v>7.4316361287506796</v>
      </c>
      <c r="S110" s="105">
        <v>19</v>
      </c>
      <c r="T110" s="104">
        <v>10.0718982258596</v>
      </c>
      <c r="U110" s="105">
        <v>15</v>
      </c>
      <c r="V110" s="104">
        <v>7.0876449158755896</v>
      </c>
      <c r="W110" s="105">
        <v>16</v>
      </c>
      <c r="Z110" s="104">
        <v>13.676295936013799</v>
      </c>
      <c r="AA110" s="105">
        <v>11</v>
      </c>
    </row>
    <row r="111" spans="1:27" x14ac:dyDescent="0.3">
      <c r="A111" s="102" t="s">
        <v>97</v>
      </c>
      <c r="B111" s="103">
        <v>43986</v>
      </c>
      <c r="C111" s="104">
        <v>26.363499999999998</v>
      </c>
      <c r="D111" s="104"/>
      <c r="E111" s="104"/>
      <c r="F111" s="104"/>
      <c r="G111" s="104"/>
      <c r="H111" s="104"/>
      <c r="I111" s="104"/>
      <c r="J111" s="104"/>
      <c r="K111" s="104"/>
      <c r="L111" s="104">
        <v>22.469904501923899</v>
      </c>
      <c r="M111" s="105">
        <v>4</v>
      </c>
      <c r="N111" s="104">
        <v>10.6072131885921</v>
      </c>
      <c r="O111" s="105">
        <v>9</v>
      </c>
      <c r="P111" s="104">
        <v>12.8629312054991</v>
      </c>
      <c r="Q111" s="105">
        <v>5</v>
      </c>
      <c r="R111" s="104">
        <v>11.422736600704701</v>
      </c>
      <c r="S111" s="105">
        <v>5</v>
      </c>
      <c r="T111" s="104">
        <v>11.7788629672947</v>
      </c>
      <c r="U111" s="105">
        <v>7</v>
      </c>
      <c r="V111" s="104">
        <v>8.8259757315816305</v>
      </c>
      <c r="W111" s="105">
        <v>7</v>
      </c>
      <c r="Z111" s="104">
        <v>15.7673640443506</v>
      </c>
      <c r="AA111" s="105">
        <v>7</v>
      </c>
    </row>
    <row r="112" spans="1:27" x14ac:dyDescent="0.3">
      <c r="A112" s="102" t="s">
        <v>98</v>
      </c>
      <c r="B112" s="103">
        <v>43986</v>
      </c>
      <c r="C112" s="104">
        <v>16.2927</v>
      </c>
      <c r="D112" s="104"/>
      <c r="E112" s="104"/>
      <c r="F112" s="104"/>
      <c r="G112" s="104"/>
      <c r="H112" s="104"/>
      <c r="I112" s="104"/>
      <c r="J112" s="104"/>
      <c r="K112" s="104"/>
      <c r="L112" s="104">
        <v>21.569390041202599</v>
      </c>
      <c r="M112" s="105">
        <v>5</v>
      </c>
      <c r="N112" s="104">
        <v>4.2031673362482804</v>
      </c>
      <c r="O112" s="105">
        <v>26</v>
      </c>
      <c r="P112" s="104">
        <v>8.3330424520069197</v>
      </c>
      <c r="Q112" s="105">
        <v>18</v>
      </c>
      <c r="R112" s="104">
        <v>7.1677271305778403</v>
      </c>
      <c r="S112" s="105">
        <v>21</v>
      </c>
      <c r="T112" s="104">
        <v>7.6914245463537201</v>
      </c>
      <c r="U112" s="105">
        <v>22</v>
      </c>
      <c r="V112" s="104">
        <v>4.6752526222848996</v>
      </c>
      <c r="W112" s="105">
        <v>21</v>
      </c>
      <c r="Z112" s="104">
        <v>7.5903354263053497</v>
      </c>
      <c r="AA112" s="105">
        <v>32</v>
      </c>
    </row>
    <row r="113" spans="1:27" x14ac:dyDescent="0.3">
      <c r="A113" s="102" t="s">
        <v>99</v>
      </c>
      <c r="B113" s="103">
        <v>43986</v>
      </c>
      <c r="C113" s="104">
        <v>26.180199999999999</v>
      </c>
      <c r="D113" s="104"/>
      <c r="E113" s="104"/>
      <c r="F113" s="104"/>
      <c r="G113" s="104"/>
      <c r="H113" s="104"/>
      <c r="I113" s="104"/>
      <c r="J113" s="104"/>
      <c r="K113" s="104"/>
      <c r="L113" s="104">
        <v>20.536224474828899</v>
      </c>
      <c r="M113" s="105">
        <v>7</v>
      </c>
      <c r="N113" s="104">
        <v>16.1577391656934</v>
      </c>
      <c r="O113" s="105">
        <v>2</v>
      </c>
      <c r="P113" s="104">
        <v>16.286698782835799</v>
      </c>
      <c r="Q113" s="105">
        <v>2</v>
      </c>
      <c r="R113" s="104">
        <v>12.542076033041299</v>
      </c>
      <c r="S113" s="105">
        <v>2</v>
      </c>
      <c r="T113" s="104">
        <v>14.591393278726301</v>
      </c>
      <c r="U113" s="105">
        <v>2</v>
      </c>
      <c r="V113" s="104">
        <v>9.3648715092969592</v>
      </c>
      <c r="W113" s="105">
        <v>2</v>
      </c>
      <c r="Z113" s="104">
        <v>14.0513276231263</v>
      </c>
      <c r="AA113" s="105">
        <v>10</v>
      </c>
    </row>
    <row r="114" spans="1:27" x14ac:dyDescent="0.3">
      <c r="A114" s="102" t="s">
        <v>100</v>
      </c>
      <c r="B114" s="103">
        <v>43986</v>
      </c>
      <c r="C114" s="104">
        <v>15.87</v>
      </c>
      <c r="D114" s="104"/>
      <c r="E114" s="104"/>
      <c r="F114" s="104"/>
      <c r="G114" s="104"/>
      <c r="H114" s="104"/>
      <c r="I114" s="104"/>
      <c r="J114" s="104"/>
      <c r="K114" s="104"/>
      <c r="L114" s="104">
        <v>1.9321448640371399</v>
      </c>
      <c r="M114" s="105">
        <v>31</v>
      </c>
      <c r="N114" s="104">
        <v>0.99244931051757002</v>
      </c>
      <c r="O114" s="105">
        <v>30</v>
      </c>
      <c r="P114" s="104">
        <v>4.8204546604663898</v>
      </c>
      <c r="Q114" s="105">
        <v>28</v>
      </c>
      <c r="R114" s="104">
        <v>5.9038637642503602</v>
      </c>
      <c r="S114" s="105">
        <v>25</v>
      </c>
      <c r="T114" s="104">
        <v>6.2767158976122399</v>
      </c>
      <c r="U114" s="105">
        <v>24</v>
      </c>
      <c r="V114" s="104">
        <v>6.6436262169376299</v>
      </c>
      <c r="W114" s="105">
        <v>18</v>
      </c>
      <c r="Z114" s="104">
        <v>8.4452108789909293</v>
      </c>
      <c r="AA114" s="105">
        <v>31</v>
      </c>
    </row>
    <row r="115" spans="1:27" x14ac:dyDescent="0.3">
      <c r="A115" s="102" t="s">
        <v>101</v>
      </c>
      <c r="B115" s="103">
        <v>43986</v>
      </c>
      <c r="C115" s="104">
        <v>1135.6229000000001</v>
      </c>
      <c r="D115" s="104"/>
      <c r="E115" s="104"/>
      <c r="F115" s="104"/>
      <c r="G115" s="104"/>
      <c r="H115" s="104"/>
      <c r="I115" s="104"/>
      <c r="J115" s="104"/>
      <c r="K115" s="104"/>
      <c r="L115" s="104">
        <v>4.7350805273029701</v>
      </c>
      <c r="M115" s="105">
        <v>30</v>
      </c>
      <c r="N115" s="104">
        <v>4.9428954831641603</v>
      </c>
      <c r="O115" s="105">
        <v>25</v>
      </c>
      <c r="P115" s="104">
        <v>6.5218109961662902</v>
      </c>
      <c r="Q115" s="105">
        <v>23</v>
      </c>
      <c r="R115" s="104">
        <v>6.6945039773086501</v>
      </c>
      <c r="S115" s="105">
        <v>22</v>
      </c>
      <c r="T115" s="104">
        <v>7.91185826069903</v>
      </c>
      <c r="U115" s="105">
        <v>21</v>
      </c>
      <c r="V115" s="104"/>
      <c r="W115" s="105"/>
      <c r="Z115" s="104">
        <v>9.0332770985401396</v>
      </c>
      <c r="AA115" s="105">
        <v>29</v>
      </c>
    </row>
    <row r="116" spans="1:27" x14ac:dyDescent="0.3">
      <c r="A116" s="102" t="s">
        <v>102</v>
      </c>
      <c r="B116" s="103">
        <v>43986</v>
      </c>
      <c r="C116" s="104">
        <v>30.932200000000002</v>
      </c>
      <c r="D116" s="104"/>
      <c r="E116" s="104"/>
      <c r="F116" s="104"/>
      <c r="G116" s="104"/>
      <c r="H116" s="104"/>
      <c r="I116" s="104"/>
      <c r="J116" s="104"/>
      <c r="K116" s="104"/>
      <c r="L116" s="104">
        <v>13.6230465865429</v>
      </c>
      <c r="M116" s="105">
        <v>21</v>
      </c>
      <c r="N116" s="104">
        <v>5.0436848060603401</v>
      </c>
      <c r="O116" s="105">
        <v>21</v>
      </c>
      <c r="P116" s="104">
        <v>6.4660686085090102</v>
      </c>
      <c r="Q116" s="105">
        <v>24</v>
      </c>
      <c r="R116" s="104">
        <v>5.9940147578401701</v>
      </c>
      <c r="S116" s="105">
        <v>24</v>
      </c>
      <c r="T116" s="104">
        <v>6.0979150959691504</v>
      </c>
      <c r="U116" s="105">
        <v>26</v>
      </c>
      <c r="V116" s="104">
        <v>7.4046164325318697</v>
      </c>
      <c r="W116" s="105">
        <v>14</v>
      </c>
      <c r="Z116" s="104">
        <v>12.344890935530801</v>
      </c>
      <c r="AA116" s="105">
        <v>14</v>
      </c>
    </row>
    <row r="117" spans="1:27" x14ac:dyDescent="0.3">
      <c r="A117" s="102" t="s">
        <v>103</v>
      </c>
      <c r="B117" s="103">
        <v>43986</v>
      </c>
      <c r="C117" s="104">
        <v>27.5182</v>
      </c>
      <c r="D117" s="104"/>
      <c r="E117" s="104"/>
      <c r="F117" s="104"/>
      <c r="G117" s="104"/>
      <c r="H117" s="104"/>
      <c r="I117" s="104"/>
      <c r="J117" s="104"/>
      <c r="K117" s="104"/>
      <c r="L117" s="104">
        <v>23.674265751693</v>
      </c>
      <c r="M117" s="105">
        <v>3</v>
      </c>
      <c r="N117" s="104">
        <v>8.2444269185238799</v>
      </c>
      <c r="O117" s="105">
        <v>16</v>
      </c>
      <c r="P117" s="104">
        <v>9.8274185839022596</v>
      </c>
      <c r="Q117" s="105">
        <v>14</v>
      </c>
      <c r="R117" s="104">
        <v>9.6444582677708492</v>
      </c>
      <c r="S117" s="105">
        <v>11</v>
      </c>
      <c r="T117" s="104">
        <v>10.850279653362801</v>
      </c>
      <c r="U117" s="105">
        <v>10</v>
      </c>
      <c r="V117" s="104">
        <v>9.6345024162102497</v>
      </c>
      <c r="W117" s="105">
        <v>1</v>
      </c>
      <c r="Z117" s="104">
        <v>14.559756227981399</v>
      </c>
      <c r="AA117" s="105">
        <v>8</v>
      </c>
    </row>
    <row r="118" spans="1:27" x14ac:dyDescent="0.3">
      <c r="A118" s="102" t="s">
        <v>104</v>
      </c>
      <c r="B118" s="103">
        <v>43986</v>
      </c>
      <c r="C118" s="104">
        <v>22.643699999999999</v>
      </c>
      <c r="D118" s="104"/>
      <c r="E118" s="104"/>
      <c r="F118" s="104"/>
      <c r="G118" s="104"/>
      <c r="H118" s="104"/>
      <c r="I118" s="104"/>
      <c r="J118" s="104"/>
      <c r="K118" s="104"/>
      <c r="L118" s="104">
        <v>16.952669780675102</v>
      </c>
      <c r="M118" s="105">
        <v>13</v>
      </c>
      <c r="N118" s="104">
        <v>11.1725024948647</v>
      </c>
      <c r="O118" s="105">
        <v>8</v>
      </c>
      <c r="P118" s="104">
        <v>11.8740351169488</v>
      </c>
      <c r="Q118" s="105">
        <v>11</v>
      </c>
      <c r="R118" s="104">
        <v>9.9161790448270004</v>
      </c>
      <c r="S118" s="105">
        <v>8</v>
      </c>
      <c r="T118" s="104">
        <v>11.1701589950888</v>
      </c>
      <c r="U118" s="105">
        <v>9</v>
      </c>
      <c r="V118" s="104">
        <v>8.5441445987886198</v>
      </c>
      <c r="W118" s="105">
        <v>10</v>
      </c>
      <c r="Z118" s="104">
        <v>9.1803272329421102</v>
      </c>
      <c r="AA118" s="105">
        <v>26</v>
      </c>
    </row>
    <row r="119" spans="1:27" x14ac:dyDescent="0.3">
      <c r="A119" s="102" t="s">
        <v>105</v>
      </c>
      <c r="B119" s="103">
        <v>43986</v>
      </c>
      <c r="C119" s="104">
        <v>12.8995</v>
      </c>
      <c r="D119" s="104"/>
      <c r="E119" s="104"/>
      <c r="F119" s="104"/>
      <c r="G119" s="104"/>
      <c r="H119" s="104"/>
      <c r="I119" s="104"/>
      <c r="J119" s="104"/>
      <c r="K119" s="104"/>
      <c r="L119" s="104">
        <v>10.544741191164</v>
      </c>
      <c r="M119" s="105">
        <v>25</v>
      </c>
      <c r="N119" s="104">
        <v>17.049389377917802</v>
      </c>
      <c r="O119" s="105">
        <v>1</v>
      </c>
      <c r="P119" s="104">
        <v>15.6120325008508</v>
      </c>
      <c r="Q119" s="105">
        <v>3</v>
      </c>
      <c r="R119" s="104">
        <v>12.1659904652513</v>
      </c>
      <c r="S119" s="105">
        <v>3</v>
      </c>
      <c r="T119" s="104">
        <v>14.5317703002851</v>
      </c>
      <c r="U119" s="105">
        <v>3</v>
      </c>
      <c r="V119" s="104">
        <v>8.8613600941197408</v>
      </c>
      <c r="W119" s="105">
        <v>6</v>
      </c>
      <c r="Z119" s="104">
        <v>9.0609374999999996</v>
      </c>
      <c r="AA119" s="105">
        <v>28</v>
      </c>
    </row>
    <row r="120" spans="1:27" x14ac:dyDescent="0.3">
      <c r="A120" s="102" t="s">
        <v>106</v>
      </c>
      <c r="B120" s="103">
        <v>43986</v>
      </c>
      <c r="C120" s="104">
        <v>27.895099999999999</v>
      </c>
      <c r="D120" s="104"/>
      <c r="E120" s="104"/>
      <c r="F120" s="104"/>
      <c r="G120" s="104"/>
      <c r="H120" s="104"/>
      <c r="I120" s="104"/>
      <c r="J120" s="104"/>
      <c r="K120" s="104"/>
      <c r="L120" s="104">
        <v>12.287264683922</v>
      </c>
      <c r="M120" s="105">
        <v>23</v>
      </c>
      <c r="N120" s="104">
        <v>14.774304634947899</v>
      </c>
      <c r="O120" s="105">
        <v>4</v>
      </c>
      <c r="P120" s="104">
        <v>12.7577363179398</v>
      </c>
      <c r="Q120" s="105">
        <v>6</v>
      </c>
      <c r="R120" s="104">
        <v>9.4779980073891199</v>
      </c>
      <c r="S120" s="105">
        <v>12</v>
      </c>
      <c r="T120" s="104">
        <v>10.815202990550301</v>
      </c>
      <c r="U120" s="105">
        <v>12</v>
      </c>
      <c r="V120" s="104">
        <v>7.52123601236433</v>
      </c>
      <c r="W120" s="105">
        <v>13</v>
      </c>
      <c r="Z120" s="104">
        <v>11.499492077464801</v>
      </c>
      <c r="AA120" s="105">
        <v>19</v>
      </c>
    </row>
    <row r="121" spans="1:27" x14ac:dyDescent="0.3">
      <c r="A121" s="102" t="s">
        <v>107</v>
      </c>
      <c r="B121" s="103">
        <v>43986</v>
      </c>
      <c r="C121" s="104">
        <v>2017.8752999999999</v>
      </c>
      <c r="D121" s="104"/>
      <c r="E121" s="104"/>
      <c r="F121" s="104"/>
      <c r="G121" s="104"/>
      <c r="H121" s="104"/>
      <c r="I121" s="104"/>
      <c r="J121" s="104"/>
      <c r="K121" s="104"/>
      <c r="L121" s="104">
        <v>16.961312771325801</v>
      </c>
      <c r="M121" s="105">
        <v>12</v>
      </c>
      <c r="N121" s="104">
        <v>6.7218798700480002</v>
      </c>
      <c r="O121" s="105">
        <v>19</v>
      </c>
      <c r="P121" s="104">
        <v>10.902803598709401</v>
      </c>
      <c r="Q121" s="105">
        <v>13</v>
      </c>
      <c r="R121" s="104">
        <v>8.8975148936684594</v>
      </c>
      <c r="S121" s="105">
        <v>14</v>
      </c>
      <c r="T121" s="104">
        <v>10.815571808261501</v>
      </c>
      <c r="U121" s="105">
        <v>11</v>
      </c>
      <c r="V121" s="104">
        <v>8.7194892830725408</v>
      </c>
      <c r="W121" s="105">
        <v>8</v>
      </c>
      <c r="Z121" s="104">
        <v>12.117563095238101</v>
      </c>
      <c r="AA121" s="105">
        <v>15</v>
      </c>
    </row>
    <row r="122" spans="1:27" x14ac:dyDescent="0.3">
      <c r="A122" s="102" t="s">
        <v>108</v>
      </c>
      <c r="B122" s="103">
        <v>43986</v>
      </c>
      <c r="C122" s="104">
        <v>30.256499999999999</v>
      </c>
      <c r="D122" s="104"/>
      <c r="E122" s="104"/>
      <c r="F122" s="104"/>
      <c r="G122" s="104"/>
      <c r="H122" s="104"/>
      <c r="I122" s="104"/>
      <c r="J122" s="104"/>
      <c r="K122" s="104"/>
      <c r="L122" s="104">
        <v>12.204292637169299</v>
      </c>
      <c r="M122" s="105">
        <v>24</v>
      </c>
      <c r="N122" s="104">
        <v>-5.3770012102731197</v>
      </c>
      <c r="O122" s="105">
        <v>31</v>
      </c>
      <c r="P122" s="104">
        <v>1.77240318721904</v>
      </c>
      <c r="Q122" s="105">
        <v>30</v>
      </c>
      <c r="R122" s="104">
        <v>2.5124884266735599</v>
      </c>
      <c r="S122" s="105">
        <v>28</v>
      </c>
      <c r="T122" s="104">
        <v>5.2103531142972397</v>
      </c>
      <c r="U122" s="105">
        <v>27</v>
      </c>
      <c r="V122" s="104">
        <v>1.8510191895102699</v>
      </c>
      <c r="W122" s="105">
        <v>29</v>
      </c>
      <c r="Z122" s="104">
        <v>11.8203004741399</v>
      </c>
      <c r="AA122" s="105">
        <v>17</v>
      </c>
    </row>
    <row r="123" spans="1:27" x14ac:dyDescent="0.3">
      <c r="A123" s="102" t="s">
        <v>109</v>
      </c>
      <c r="B123" s="103">
        <v>43986</v>
      </c>
      <c r="C123" s="104">
        <v>62.985300000000002</v>
      </c>
      <c r="D123" s="104"/>
      <c r="E123" s="104"/>
      <c r="F123" s="104"/>
      <c r="G123" s="104"/>
      <c r="H123" s="104"/>
      <c r="I123" s="104"/>
      <c r="J123" s="104"/>
      <c r="K123" s="104"/>
      <c r="L123" s="104">
        <v>6.1673622344165704</v>
      </c>
      <c r="M123" s="105">
        <v>28</v>
      </c>
      <c r="N123" s="104">
        <v>5.6604642816460098</v>
      </c>
      <c r="O123" s="105">
        <v>20</v>
      </c>
      <c r="P123" s="104">
        <v>6.1718336076181997</v>
      </c>
      <c r="Q123" s="105">
        <v>25</v>
      </c>
      <c r="R123" s="104">
        <v>6.0074936349968802</v>
      </c>
      <c r="S123" s="105">
        <v>23</v>
      </c>
      <c r="T123" s="104">
        <v>6.1043527723303201</v>
      </c>
      <c r="U123" s="105">
        <v>25</v>
      </c>
      <c r="V123" s="104">
        <v>4.23918895914057</v>
      </c>
      <c r="W123" s="105">
        <v>22</v>
      </c>
      <c r="Z123" s="104">
        <v>24.027375450366499</v>
      </c>
      <c r="AA123" s="105">
        <v>1</v>
      </c>
    </row>
    <row r="124" spans="1:27" x14ac:dyDescent="0.3">
      <c r="A124" s="102" t="s">
        <v>110</v>
      </c>
      <c r="B124" s="103">
        <v>43986</v>
      </c>
      <c r="C124" s="104">
        <v>15.72</v>
      </c>
      <c r="D124" s="104"/>
      <c r="E124" s="104"/>
      <c r="F124" s="104"/>
      <c r="G124" s="104"/>
      <c r="H124" s="104"/>
      <c r="I124" s="104"/>
      <c r="J124" s="104"/>
      <c r="K124" s="104"/>
      <c r="L124" s="104">
        <v>5.7653913203425198</v>
      </c>
      <c r="M124" s="105">
        <v>29</v>
      </c>
      <c r="N124" s="104">
        <v>8.8523171544443198</v>
      </c>
      <c r="O124" s="105">
        <v>15</v>
      </c>
      <c r="P124" s="104">
        <v>12.457169034827499</v>
      </c>
      <c r="Q124" s="105">
        <v>8</v>
      </c>
      <c r="R124" s="104">
        <v>9.9268187031110404</v>
      </c>
      <c r="S124" s="105">
        <v>7</v>
      </c>
      <c r="T124" s="104">
        <v>11.700581341718401</v>
      </c>
      <c r="U124" s="105">
        <v>8</v>
      </c>
      <c r="V124" s="104">
        <v>8.3380071094152601</v>
      </c>
      <c r="W124" s="105">
        <v>11</v>
      </c>
      <c r="Z124" s="104">
        <v>11.270159202725001</v>
      </c>
      <c r="AA124" s="105">
        <v>20</v>
      </c>
    </row>
    <row r="125" spans="1:27" x14ac:dyDescent="0.3">
      <c r="A125" s="102" t="s">
        <v>111</v>
      </c>
      <c r="B125" s="103">
        <v>43986</v>
      </c>
      <c r="C125" s="104">
        <v>26.8506</v>
      </c>
      <c r="D125" s="104"/>
      <c r="E125" s="104"/>
      <c r="F125" s="104"/>
      <c r="G125" s="104"/>
      <c r="H125" s="104"/>
      <c r="I125" s="104"/>
      <c r="J125" s="104"/>
      <c r="K125" s="104"/>
      <c r="L125" s="104">
        <v>18.022497139005399</v>
      </c>
      <c r="M125" s="105">
        <v>9</v>
      </c>
      <c r="N125" s="104">
        <v>12.977897409424701</v>
      </c>
      <c r="O125" s="105">
        <v>6</v>
      </c>
      <c r="P125" s="104">
        <v>14.583702284233899</v>
      </c>
      <c r="Q125" s="105">
        <v>4</v>
      </c>
      <c r="R125" s="104">
        <v>11.6472617693661</v>
      </c>
      <c r="S125" s="105">
        <v>4</v>
      </c>
      <c r="T125" s="104">
        <v>14.020463774050301</v>
      </c>
      <c r="U125" s="105">
        <v>4</v>
      </c>
      <c r="V125" s="104">
        <v>9.2758709048931305</v>
      </c>
      <c r="W125" s="105">
        <v>3</v>
      </c>
      <c r="Z125" s="104">
        <v>10.273039919826299</v>
      </c>
      <c r="AA125" s="105">
        <v>23</v>
      </c>
    </row>
    <row r="126" spans="1:27" x14ac:dyDescent="0.3">
      <c r="A126" s="102" t="s">
        <v>112</v>
      </c>
      <c r="B126" s="103">
        <v>43986</v>
      </c>
      <c r="C126" s="104">
        <v>30.753900000000002</v>
      </c>
      <c r="D126" s="104"/>
      <c r="E126" s="104"/>
      <c r="F126" s="104"/>
      <c r="G126" s="104"/>
      <c r="H126" s="104"/>
      <c r="I126" s="104"/>
      <c r="J126" s="104"/>
      <c r="K126" s="104"/>
      <c r="L126" s="104">
        <v>15.0994449694279</v>
      </c>
      <c r="M126" s="105">
        <v>19</v>
      </c>
      <c r="N126" s="104">
        <v>7.2538747099033696</v>
      </c>
      <c r="O126" s="105">
        <v>17</v>
      </c>
      <c r="P126" s="104">
        <v>8.6859296084080899</v>
      </c>
      <c r="Q126" s="105">
        <v>16</v>
      </c>
      <c r="R126" s="104">
        <v>7.86633838036696</v>
      </c>
      <c r="S126" s="105">
        <v>15</v>
      </c>
      <c r="T126" s="104">
        <v>8.16392208507005</v>
      </c>
      <c r="U126" s="105">
        <v>17</v>
      </c>
      <c r="V126" s="104">
        <v>6.3096219087520797</v>
      </c>
      <c r="W126" s="105">
        <v>19</v>
      </c>
      <c r="Z126" s="104">
        <v>12.3797573132865</v>
      </c>
      <c r="AA126" s="105">
        <v>13</v>
      </c>
    </row>
    <row r="127" spans="1:27" x14ac:dyDescent="0.3">
      <c r="A127" s="102" t="s">
        <v>113</v>
      </c>
      <c r="B127" s="103">
        <v>43986</v>
      </c>
      <c r="C127" s="104">
        <v>18.168600000000001</v>
      </c>
      <c r="D127" s="104"/>
      <c r="E127" s="104"/>
      <c r="F127" s="104"/>
      <c r="G127" s="104"/>
      <c r="H127" s="104"/>
      <c r="I127" s="104"/>
      <c r="J127" s="104"/>
      <c r="K127" s="104"/>
      <c r="L127" s="104">
        <v>16.320742388027799</v>
      </c>
      <c r="M127" s="105">
        <v>18</v>
      </c>
      <c r="N127" s="104">
        <v>10.5035003684599</v>
      </c>
      <c r="O127" s="105">
        <v>10</v>
      </c>
      <c r="P127" s="104">
        <v>11.8561187005617</v>
      </c>
      <c r="Q127" s="105">
        <v>12</v>
      </c>
      <c r="R127" s="104">
        <v>9.8784702150916104</v>
      </c>
      <c r="S127" s="105">
        <v>9</v>
      </c>
      <c r="T127" s="104">
        <v>11.850039219486799</v>
      </c>
      <c r="U127" s="105">
        <v>6</v>
      </c>
      <c r="V127" s="104">
        <v>7.6007033459744697</v>
      </c>
      <c r="W127" s="105">
        <v>12</v>
      </c>
      <c r="Z127" s="104">
        <v>9.82708965062624</v>
      </c>
      <c r="AA127" s="105">
        <v>25</v>
      </c>
    </row>
    <row r="128" spans="1:27" x14ac:dyDescent="0.3">
      <c r="A128" s="102" t="s">
        <v>367</v>
      </c>
      <c r="B128" s="103">
        <v>43986</v>
      </c>
      <c r="C128" s="104">
        <v>0.36630000000000001</v>
      </c>
      <c r="D128" s="104"/>
      <c r="E128" s="104"/>
      <c r="F128" s="104"/>
      <c r="G128" s="104"/>
      <c r="H128" s="104"/>
      <c r="I128" s="104"/>
      <c r="J128" s="104"/>
      <c r="K128" s="104"/>
      <c r="L128" s="104">
        <v>8.7432130309805292</v>
      </c>
      <c r="M128" s="105">
        <v>26</v>
      </c>
      <c r="N128" s="104">
        <v>8.85825577303447</v>
      </c>
      <c r="O128" s="105">
        <v>14</v>
      </c>
      <c r="P128" s="104"/>
      <c r="Q128" s="105"/>
      <c r="R128" s="104"/>
      <c r="S128" s="105"/>
      <c r="T128" s="104"/>
      <c r="U128" s="105"/>
      <c r="V128" s="104"/>
      <c r="W128" s="105"/>
      <c r="Z128" s="104">
        <v>8.8040771864301703</v>
      </c>
      <c r="AA128" s="105">
        <v>30</v>
      </c>
    </row>
    <row r="129" spans="1:27" x14ac:dyDescent="0.3">
      <c r="A129" s="102" t="s">
        <v>114</v>
      </c>
      <c r="B129" s="103">
        <v>43986</v>
      </c>
      <c r="C129" s="104">
        <v>20.412700000000001</v>
      </c>
      <c r="D129" s="104"/>
      <c r="E129" s="104"/>
      <c r="F129" s="104"/>
      <c r="G129" s="104"/>
      <c r="H129" s="104"/>
      <c r="I129" s="104"/>
      <c r="J129" s="104"/>
      <c r="K129" s="104"/>
      <c r="L129" s="104">
        <v>18.900645186980999</v>
      </c>
      <c r="M129" s="105">
        <v>8</v>
      </c>
      <c r="N129" s="104">
        <v>14.0694914215038</v>
      </c>
      <c r="O129" s="105">
        <v>5</v>
      </c>
      <c r="P129" s="104">
        <v>4.2929835295504803</v>
      </c>
      <c r="Q129" s="105">
        <v>29</v>
      </c>
      <c r="R129" s="104">
        <v>3.0520096996839801</v>
      </c>
      <c r="S129" s="105">
        <v>27</v>
      </c>
      <c r="T129" s="104">
        <v>4.8812321609418596</v>
      </c>
      <c r="U129" s="105">
        <v>28</v>
      </c>
      <c r="V129" s="104">
        <v>1.5823391548363801</v>
      </c>
      <c r="W129" s="105">
        <v>30</v>
      </c>
      <c r="Z129" s="104">
        <v>10.458545679691801</v>
      </c>
      <c r="AA129" s="105">
        <v>22</v>
      </c>
    </row>
    <row r="130" spans="1:27" x14ac:dyDescent="0.3">
      <c r="A130" s="162"/>
      <c r="B130" s="162"/>
      <c r="C130" s="162"/>
      <c r="D130" s="162" t="s">
        <v>115</v>
      </c>
      <c r="E130" s="162"/>
      <c r="F130" s="162" t="s">
        <v>116</v>
      </c>
      <c r="G130" s="162"/>
      <c r="H130" s="162" t="s">
        <v>117</v>
      </c>
      <c r="I130" s="162"/>
      <c r="J130" s="162" t="s">
        <v>47</v>
      </c>
      <c r="K130" s="162"/>
      <c r="L130" s="162" t="s">
        <v>48</v>
      </c>
      <c r="M130" s="162"/>
      <c r="N130" s="162" t="s">
        <v>1</v>
      </c>
      <c r="O130" s="162"/>
      <c r="P130" s="162" t="s">
        <v>2</v>
      </c>
      <c r="Q130" s="162"/>
      <c r="R130" s="162" t="s">
        <v>3</v>
      </c>
      <c r="S130" s="162"/>
      <c r="T130" s="162" t="s">
        <v>4</v>
      </c>
      <c r="U130" s="162"/>
      <c r="V130" s="162" t="s">
        <v>5</v>
      </c>
      <c r="W130" s="162"/>
      <c r="Z130" s="107" t="s">
        <v>46</v>
      </c>
      <c r="AA130" s="162" t="s">
        <v>402</v>
      </c>
    </row>
    <row r="131" spans="1:27" x14ac:dyDescent="0.3">
      <c r="A131" s="162"/>
      <c r="B131" s="162"/>
      <c r="C131" s="162"/>
      <c r="D131" s="107" t="s">
        <v>0</v>
      </c>
      <c r="E131" s="107"/>
      <c r="F131" s="107" t="s">
        <v>0</v>
      </c>
      <c r="G131" s="107"/>
      <c r="H131" s="107" t="s">
        <v>0</v>
      </c>
      <c r="I131" s="107"/>
      <c r="J131" s="107" t="s">
        <v>0</v>
      </c>
      <c r="K131" s="107"/>
      <c r="L131" s="107" t="s">
        <v>0</v>
      </c>
      <c r="M131" s="107"/>
      <c r="N131" s="107" t="s">
        <v>0</v>
      </c>
      <c r="O131" s="107"/>
      <c r="P131" s="107" t="s">
        <v>0</v>
      </c>
      <c r="Q131" s="107"/>
      <c r="R131" s="107" t="s">
        <v>0</v>
      </c>
      <c r="S131" s="107"/>
      <c r="T131" s="107" t="s">
        <v>0</v>
      </c>
      <c r="U131" s="107"/>
      <c r="V131" s="107" t="s">
        <v>0</v>
      </c>
      <c r="W131" s="107"/>
      <c r="Z131" s="107" t="s">
        <v>0</v>
      </c>
      <c r="AA131" s="162"/>
    </row>
    <row r="132" spans="1:27" x14ac:dyDescent="0.3">
      <c r="A132" s="107" t="s">
        <v>7</v>
      </c>
      <c r="B132" s="107" t="s">
        <v>8</v>
      </c>
      <c r="C132" s="107" t="s">
        <v>9</v>
      </c>
      <c r="D132" s="107"/>
      <c r="E132" s="107" t="s">
        <v>10</v>
      </c>
      <c r="F132" s="107"/>
      <c r="G132" s="107" t="s">
        <v>10</v>
      </c>
      <c r="H132" s="107"/>
      <c r="I132" s="107" t="s">
        <v>10</v>
      </c>
      <c r="J132" s="107"/>
      <c r="K132" s="107" t="s">
        <v>10</v>
      </c>
      <c r="L132" s="107"/>
      <c r="M132" s="107" t="s">
        <v>10</v>
      </c>
      <c r="N132" s="107"/>
      <c r="O132" s="107" t="s">
        <v>10</v>
      </c>
      <c r="P132" s="107"/>
      <c r="Q132" s="107" t="s">
        <v>10</v>
      </c>
      <c r="R132" s="107"/>
      <c r="S132" s="107" t="s">
        <v>10</v>
      </c>
      <c r="T132" s="107"/>
      <c r="U132" s="107" t="s">
        <v>10</v>
      </c>
      <c r="V132" s="107"/>
      <c r="W132" s="107" t="s">
        <v>10</v>
      </c>
      <c r="Z132" s="107"/>
      <c r="AA132" s="107" t="s">
        <v>10</v>
      </c>
    </row>
    <row r="133" spans="1:27" x14ac:dyDescent="0.3">
      <c r="A133" s="101" t="s">
        <v>385</v>
      </c>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Z133" s="101"/>
      <c r="AA133" s="101"/>
    </row>
    <row r="134" spans="1:27" x14ac:dyDescent="0.3">
      <c r="A134" s="102" t="s">
        <v>118</v>
      </c>
      <c r="B134" s="103">
        <v>43986</v>
      </c>
      <c r="C134" s="104">
        <v>322.5102</v>
      </c>
      <c r="D134" s="104">
        <v>3.13520888730456</v>
      </c>
      <c r="E134" s="105">
        <v>8</v>
      </c>
      <c r="F134" s="104">
        <v>3.5207521690077499</v>
      </c>
      <c r="G134" s="105">
        <v>5</v>
      </c>
      <c r="H134" s="104">
        <v>3.35050631355662</v>
      </c>
      <c r="I134" s="105">
        <v>7</v>
      </c>
      <c r="J134" s="104">
        <v>3.7457983682532001</v>
      </c>
      <c r="K134" s="105">
        <v>7</v>
      </c>
      <c r="L134" s="104">
        <v>5.2549416012218702</v>
      </c>
      <c r="M134" s="105">
        <v>3</v>
      </c>
      <c r="N134" s="104">
        <v>5.6126611661693602</v>
      </c>
      <c r="O134" s="105">
        <v>10</v>
      </c>
      <c r="P134" s="104">
        <v>5.4819301968048402</v>
      </c>
      <c r="Q134" s="105">
        <v>11</v>
      </c>
      <c r="R134" s="104">
        <v>5.5730303513576196</v>
      </c>
      <c r="S134" s="105">
        <v>13</v>
      </c>
      <c r="T134" s="104">
        <v>5.9486675925145098</v>
      </c>
      <c r="U134" s="105">
        <v>6</v>
      </c>
      <c r="V134" s="104">
        <v>7.3223275041176796</v>
      </c>
      <c r="W134" s="105">
        <v>7</v>
      </c>
      <c r="Z134" s="104">
        <v>10.1351022457368</v>
      </c>
      <c r="AA134" s="105">
        <v>4</v>
      </c>
    </row>
    <row r="135" spans="1:27" x14ac:dyDescent="0.3">
      <c r="A135" s="102" t="s">
        <v>119</v>
      </c>
      <c r="B135" s="103">
        <v>43986</v>
      </c>
      <c r="C135" s="104">
        <v>2224.0936000000002</v>
      </c>
      <c r="D135" s="104">
        <v>2.4306575858177299</v>
      </c>
      <c r="E135" s="105">
        <v>31</v>
      </c>
      <c r="F135" s="104">
        <v>2.5606828775503998</v>
      </c>
      <c r="G135" s="105">
        <v>23</v>
      </c>
      <c r="H135" s="104">
        <v>2.8557017383929502</v>
      </c>
      <c r="I135" s="105">
        <v>20</v>
      </c>
      <c r="J135" s="104">
        <v>3.4927519770290099</v>
      </c>
      <c r="K135" s="105">
        <v>13</v>
      </c>
      <c r="L135" s="104">
        <v>4.8036419067925999</v>
      </c>
      <c r="M135" s="105">
        <v>15</v>
      </c>
      <c r="N135" s="104">
        <v>5.6597077280188604</v>
      </c>
      <c r="O135" s="105">
        <v>9</v>
      </c>
      <c r="P135" s="104">
        <v>5.5053287811128602</v>
      </c>
      <c r="Q135" s="105">
        <v>9</v>
      </c>
      <c r="R135" s="104">
        <v>5.5865430978327497</v>
      </c>
      <c r="S135" s="105">
        <v>11</v>
      </c>
      <c r="T135" s="104">
        <v>5.8824925974786</v>
      </c>
      <c r="U135" s="105">
        <v>12</v>
      </c>
      <c r="V135" s="104">
        <v>7.2947001074033002</v>
      </c>
      <c r="W135" s="105">
        <v>12</v>
      </c>
      <c r="Z135" s="104">
        <v>10.0559957160132</v>
      </c>
      <c r="AA135" s="105">
        <v>11</v>
      </c>
    </row>
    <row r="136" spans="1:27" x14ac:dyDescent="0.3">
      <c r="A136" s="102" t="s">
        <v>120</v>
      </c>
      <c r="B136" s="103">
        <v>43986</v>
      </c>
      <c r="C136" s="104">
        <v>2306.9258</v>
      </c>
      <c r="D136" s="104">
        <v>2.02057128450372</v>
      </c>
      <c r="E136" s="105">
        <v>40</v>
      </c>
      <c r="F136" s="104">
        <v>2.0229053101097398</v>
      </c>
      <c r="G136" s="105">
        <v>41</v>
      </c>
      <c r="H136" s="104">
        <v>2.6992603167756699</v>
      </c>
      <c r="I136" s="105">
        <v>30</v>
      </c>
      <c r="J136" s="104">
        <v>3.1071686813312902</v>
      </c>
      <c r="K136" s="105">
        <v>29</v>
      </c>
      <c r="L136" s="104">
        <v>3.8042049552897201</v>
      </c>
      <c r="M136" s="105">
        <v>29</v>
      </c>
      <c r="N136" s="104">
        <v>5.4701701216519103</v>
      </c>
      <c r="O136" s="105">
        <v>17</v>
      </c>
      <c r="P136" s="104">
        <v>5.4092170818046696</v>
      </c>
      <c r="Q136" s="105">
        <v>14</v>
      </c>
      <c r="R136" s="104">
        <v>5.5551777442765804</v>
      </c>
      <c r="S136" s="105">
        <v>15</v>
      </c>
      <c r="T136" s="104">
        <v>5.8494157712203396</v>
      </c>
      <c r="U136" s="105">
        <v>15</v>
      </c>
      <c r="V136" s="104">
        <v>7.3047739933133098</v>
      </c>
      <c r="W136" s="105">
        <v>10</v>
      </c>
      <c r="Z136" s="104">
        <v>10.130992082780301</v>
      </c>
      <c r="AA136" s="105">
        <v>5</v>
      </c>
    </row>
    <row r="137" spans="1:27" x14ac:dyDescent="0.3">
      <c r="A137" s="102" t="s">
        <v>121</v>
      </c>
      <c r="B137" s="103">
        <v>43986</v>
      </c>
      <c r="C137" s="104">
        <v>3082.3481999999999</v>
      </c>
      <c r="D137" s="104">
        <v>2.51770233599991</v>
      </c>
      <c r="E137" s="105">
        <v>26</v>
      </c>
      <c r="F137" s="104">
        <v>2.9374310951413301</v>
      </c>
      <c r="G137" s="105">
        <v>13</v>
      </c>
      <c r="H137" s="104">
        <v>3.2871058043777799</v>
      </c>
      <c r="I137" s="105">
        <v>9</v>
      </c>
      <c r="J137" s="104">
        <v>3.5753142831897402</v>
      </c>
      <c r="K137" s="105">
        <v>10</v>
      </c>
      <c r="L137" s="104">
        <v>4.1613623123777899</v>
      </c>
      <c r="M137" s="105">
        <v>26</v>
      </c>
      <c r="N137" s="104">
        <v>5.3146628936298201</v>
      </c>
      <c r="O137" s="105">
        <v>22</v>
      </c>
      <c r="P137" s="104">
        <v>5.3822194527622296</v>
      </c>
      <c r="Q137" s="105">
        <v>16</v>
      </c>
      <c r="R137" s="104">
        <v>5.5709106880854398</v>
      </c>
      <c r="S137" s="105">
        <v>14</v>
      </c>
      <c r="T137" s="104">
        <v>5.8855173202832498</v>
      </c>
      <c r="U137" s="105">
        <v>11</v>
      </c>
      <c r="V137" s="104">
        <v>7.3057975298554902</v>
      </c>
      <c r="W137" s="105">
        <v>9</v>
      </c>
      <c r="Z137" s="104">
        <v>10.013799646467801</v>
      </c>
      <c r="AA137" s="105">
        <v>15</v>
      </c>
    </row>
    <row r="138" spans="1:27" x14ac:dyDescent="0.3">
      <c r="A138" s="102" t="s">
        <v>122</v>
      </c>
      <c r="B138" s="103">
        <v>43986</v>
      </c>
      <c r="C138" s="104">
        <v>2305.2815000000001</v>
      </c>
      <c r="D138" s="104">
        <v>1.7354020322799499</v>
      </c>
      <c r="E138" s="105">
        <v>42</v>
      </c>
      <c r="F138" s="104">
        <v>2.53225678667757</v>
      </c>
      <c r="G138" s="105">
        <v>24</v>
      </c>
      <c r="H138" s="104">
        <v>2.7865495291725302</v>
      </c>
      <c r="I138" s="105">
        <v>26</v>
      </c>
      <c r="J138" s="104">
        <v>3.3902210769377499</v>
      </c>
      <c r="K138" s="105">
        <v>20</v>
      </c>
      <c r="L138" s="104">
        <v>4.9380087530259402</v>
      </c>
      <c r="M138" s="105">
        <v>10</v>
      </c>
      <c r="N138" s="104">
        <v>5.4764428615882599</v>
      </c>
      <c r="O138" s="105">
        <v>15</v>
      </c>
      <c r="P138" s="104">
        <v>5.2672811664204602</v>
      </c>
      <c r="Q138" s="105">
        <v>23</v>
      </c>
      <c r="R138" s="104">
        <v>5.3616146464053998</v>
      </c>
      <c r="S138" s="105">
        <v>23</v>
      </c>
      <c r="T138" s="104">
        <v>5.64308999367264</v>
      </c>
      <c r="U138" s="105">
        <v>24</v>
      </c>
      <c r="V138" s="104">
        <v>7.1954623628608303</v>
      </c>
      <c r="W138" s="105">
        <v>21</v>
      </c>
      <c r="Z138" s="104">
        <v>10.0086605707691</v>
      </c>
      <c r="AA138" s="105">
        <v>18</v>
      </c>
    </row>
    <row r="139" spans="1:27" x14ac:dyDescent="0.3">
      <c r="A139" s="102" t="s">
        <v>123</v>
      </c>
      <c r="B139" s="103">
        <v>43986</v>
      </c>
      <c r="C139" s="104">
        <v>2404.8303000000001</v>
      </c>
      <c r="D139" s="104">
        <v>2.8263226146446598</v>
      </c>
      <c r="E139" s="105">
        <v>15</v>
      </c>
      <c r="F139" s="104">
        <v>2.6819999703584498</v>
      </c>
      <c r="G139" s="105">
        <v>20</v>
      </c>
      <c r="H139" s="104">
        <v>2.7985503598291701</v>
      </c>
      <c r="I139" s="105">
        <v>25</v>
      </c>
      <c r="J139" s="104">
        <v>2.92739220582131</v>
      </c>
      <c r="K139" s="105">
        <v>31</v>
      </c>
      <c r="L139" s="104">
        <v>3.2330557042417598</v>
      </c>
      <c r="M139" s="105">
        <v>38</v>
      </c>
      <c r="N139" s="104">
        <v>3.8676188584663702</v>
      </c>
      <c r="O139" s="105">
        <v>39</v>
      </c>
      <c r="P139" s="104">
        <v>4.4755895698339403</v>
      </c>
      <c r="Q139" s="105">
        <v>34</v>
      </c>
      <c r="R139" s="104">
        <v>4.78440059370116</v>
      </c>
      <c r="S139" s="105">
        <v>32</v>
      </c>
      <c r="T139" s="104">
        <v>5.1476158134035801</v>
      </c>
      <c r="U139" s="105">
        <v>33</v>
      </c>
      <c r="V139" s="104">
        <v>6.8938577047341099</v>
      </c>
      <c r="W139" s="105">
        <v>30</v>
      </c>
      <c r="Z139" s="104">
        <v>9.71142897829486</v>
      </c>
      <c r="AA139" s="105">
        <v>29</v>
      </c>
    </row>
    <row r="140" spans="1:27" x14ac:dyDescent="0.3">
      <c r="A140" s="102" t="s">
        <v>124</v>
      </c>
      <c r="B140" s="103">
        <v>43986</v>
      </c>
      <c r="C140" s="104">
        <v>2864.163</v>
      </c>
      <c r="D140" s="104">
        <v>2.8803007887379102</v>
      </c>
      <c r="E140" s="105">
        <v>14</v>
      </c>
      <c r="F140" s="104">
        <v>2.8969051144215698</v>
      </c>
      <c r="G140" s="105">
        <v>15</v>
      </c>
      <c r="H140" s="104">
        <v>2.9496467974065301</v>
      </c>
      <c r="I140" s="105">
        <v>17</v>
      </c>
      <c r="J140" s="104">
        <v>3.26711036016754</v>
      </c>
      <c r="K140" s="105">
        <v>23</v>
      </c>
      <c r="L140" s="104">
        <v>4.30798445050808</v>
      </c>
      <c r="M140" s="105">
        <v>25</v>
      </c>
      <c r="N140" s="104">
        <v>5.5403969087166898</v>
      </c>
      <c r="O140" s="105">
        <v>11</v>
      </c>
      <c r="P140" s="104">
        <v>5.3967692493972903</v>
      </c>
      <c r="Q140" s="105">
        <v>15</v>
      </c>
      <c r="R140" s="104">
        <v>5.4578810952738204</v>
      </c>
      <c r="S140" s="105">
        <v>18</v>
      </c>
      <c r="T140" s="104">
        <v>5.7777300621841503</v>
      </c>
      <c r="U140" s="105">
        <v>17</v>
      </c>
      <c r="V140" s="104">
        <v>7.2355578154824798</v>
      </c>
      <c r="W140" s="105">
        <v>16</v>
      </c>
      <c r="Z140" s="104">
        <v>9.9939814487648402</v>
      </c>
      <c r="AA140" s="105">
        <v>20</v>
      </c>
    </row>
    <row r="141" spans="1:27" x14ac:dyDescent="0.3">
      <c r="A141" s="102" t="s">
        <v>125</v>
      </c>
      <c r="B141" s="103">
        <v>43986</v>
      </c>
      <c r="C141" s="104">
        <v>2581.9616000000001</v>
      </c>
      <c r="D141" s="104">
        <v>2.5504097713643401</v>
      </c>
      <c r="E141" s="105">
        <v>24</v>
      </c>
      <c r="F141" s="104">
        <v>2.4951394552740598</v>
      </c>
      <c r="G141" s="105">
        <v>26</v>
      </c>
      <c r="H141" s="104">
        <v>3.11391650094395</v>
      </c>
      <c r="I141" s="105">
        <v>13</v>
      </c>
      <c r="J141" s="104">
        <v>3.7260545493022001</v>
      </c>
      <c r="K141" s="105">
        <v>8</v>
      </c>
      <c r="L141" s="104">
        <v>5.0224757626937304</v>
      </c>
      <c r="M141" s="105">
        <v>8</v>
      </c>
      <c r="N141" s="104">
        <v>5.8675099077574897</v>
      </c>
      <c r="O141" s="105">
        <v>5</v>
      </c>
      <c r="P141" s="104">
        <v>5.6036404122414103</v>
      </c>
      <c r="Q141" s="105">
        <v>6</v>
      </c>
      <c r="R141" s="104">
        <v>5.7229712331696199</v>
      </c>
      <c r="S141" s="105">
        <v>4</v>
      </c>
      <c r="T141" s="104">
        <v>6.0358810400526997</v>
      </c>
      <c r="U141" s="105">
        <v>3</v>
      </c>
      <c r="V141" s="104">
        <v>7.3631888274903199</v>
      </c>
      <c r="W141" s="105">
        <v>4</v>
      </c>
      <c r="Z141" s="104">
        <v>9.8785389023128598</v>
      </c>
      <c r="AA141" s="105">
        <v>28</v>
      </c>
    </row>
    <row r="142" spans="1:27" x14ac:dyDescent="0.3">
      <c r="A142" s="102" t="s">
        <v>126</v>
      </c>
      <c r="B142" s="103">
        <v>43986</v>
      </c>
      <c r="C142" s="104">
        <v>2193.3319000000001</v>
      </c>
      <c r="D142" s="104">
        <v>2.35989575185824</v>
      </c>
      <c r="E142" s="105">
        <v>32</v>
      </c>
      <c r="F142" s="104">
        <v>2.2386731824008601</v>
      </c>
      <c r="G142" s="105">
        <v>35</v>
      </c>
      <c r="H142" s="104">
        <v>2.3715192979259299</v>
      </c>
      <c r="I142" s="105">
        <v>41</v>
      </c>
      <c r="J142" s="104">
        <v>2.6680773020748898</v>
      </c>
      <c r="K142" s="105">
        <v>41</v>
      </c>
      <c r="L142" s="104">
        <v>3.1265468914991201</v>
      </c>
      <c r="M142" s="105">
        <v>40</v>
      </c>
      <c r="N142" s="104">
        <v>4.2662120879021597</v>
      </c>
      <c r="O142" s="105">
        <v>35</v>
      </c>
      <c r="P142" s="104">
        <v>4.5806895455186503</v>
      </c>
      <c r="Q142" s="105">
        <v>32</v>
      </c>
      <c r="R142" s="104">
        <v>4.7391290923466798</v>
      </c>
      <c r="S142" s="105">
        <v>34</v>
      </c>
      <c r="T142" s="104">
        <v>5.0969100961811202</v>
      </c>
      <c r="U142" s="105">
        <v>34</v>
      </c>
      <c r="V142" s="104">
        <v>7.0117923408687597</v>
      </c>
      <c r="W142" s="105">
        <v>29</v>
      </c>
      <c r="Z142" s="104">
        <v>10.0364841178232</v>
      </c>
      <c r="AA142" s="105">
        <v>12</v>
      </c>
    </row>
    <row r="143" spans="1:27" x14ac:dyDescent="0.3">
      <c r="A143" s="102" t="s">
        <v>127</v>
      </c>
      <c r="B143" s="103">
        <v>43986</v>
      </c>
      <c r="C143" s="104">
        <v>3010.9142999999999</v>
      </c>
      <c r="D143" s="104">
        <v>3.5352819202451</v>
      </c>
      <c r="E143" s="105">
        <v>4</v>
      </c>
      <c r="F143" s="104">
        <v>3.8845010208838202</v>
      </c>
      <c r="G143" s="105">
        <v>4</v>
      </c>
      <c r="H143" s="104">
        <v>3.6873454947873601</v>
      </c>
      <c r="I143" s="105">
        <v>4</v>
      </c>
      <c r="J143" s="104">
        <v>4.0324771347103701</v>
      </c>
      <c r="K143" s="105">
        <v>3</v>
      </c>
      <c r="L143" s="104">
        <v>4.9721547569769902</v>
      </c>
      <c r="M143" s="105">
        <v>9</v>
      </c>
      <c r="N143" s="104">
        <v>5.9763148346916699</v>
      </c>
      <c r="O143" s="105">
        <v>1</v>
      </c>
      <c r="P143" s="104">
        <v>5.7750210487335298</v>
      </c>
      <c r="Q143" s="105">
        <v>2</v>
      </c>
      <c r="R143" s="104">
        <v>5.9059348839286399</v>
      </c>
      <c r="S143" s="105">
        <v>2</v>
      </c>
      <c r="T143" s="104">
        <v>6.17713484369522</v>
      </c>
      <c r="U143" s="105">
        <v>2</v>
      </c>
      <c r="V143" s="104">
        <v>7.43495822238852</v>
      </c>
      <c r="W143" s="105">
        <v>2</v>
      </c>
      <c r="Z143" s="104">
        <v>10.245635295304201</v>
      </c>
      <c r="AA143" s="105">
        <v>3</v>
      </c>
    </row>
    <row r="144" spans="1:27" x14ac:dyDescent="0.3">
      <c r="A144" s="102" t="s">
        <v>128</v>
      </c>
      <c r="B144" s="103">
        <v>43986</v>
      </c>
      <c r="C144" s="104">
        <v>3940.4721</v>
      </c>
      <c r="D144" s="104">
        <v>2.6966146986644501</v>
      </c>
      <c r="E144" s="105">
        <v>21</v>
      </c>
      <c r="F144" s="104">
        <v>2.0431101106691201</v>
      </c>
      <c r="G144" s="105">
        <v>40</v>
      </c>
      <c r="H144" s="104">
        <v>2.56985409026835</v>
      </c>
      <c r="I144" s="105">
        <v>34</v>
      </c>
      <c r="J144" s="104">
        <v>3.18308996743328</v>
      </c>
      <c r="K144" s="105">
        <v>28</v>
      </c>
      <c r="L144" s="104">
        <v>4.6765189828407898</v>
      </c>
      <c r="M144" s="105">
        <v>18</v>
      </c>
      <c r="N144" s="104">
        <v>5.4190341631713599</v>
      </c>
      <c r="O144" s="105">
        <v>19</v>
      </c>
      <c r="P144" s="104">
        <v>5.29670130440112</v>
      </c>
      <c r="Q144" s="105">
        <v>22</v>
      </c>
      <c r="R144" s="104">
        <v>5.4144465662466699</v>
      </c>
      <c r="S144" s="105">
        <v>22</v>
      </c>
      <c r="T144" s="104">
        <v>5.7419927463492497</v>
      </c>
      <c r="U144" s="105">
        <v>21</v>
      </c>
      <c r="V144" s="104">
        <v>7.1245679782051896</v>
      </c>
      <c r="W144" s="105">
        <v>26</v>
      </c>
      <c r="Z144" s="104">
        <v>9.9527643010817695</v>
      </c>
      <c r="AA144" s="105">
        <v>24</v>
      </c>
    </row>
    <row r="145" spans="1:27" x14ac:dyDescent="0.3">
      <c r="A145" s="102" t="s">
        <v>129</v>
      </c>
      <c r="B145" s="103">
        <v>43986</v>
      </c>
      <c r="C145" s="104">
        <v>1994.7791999999999</v>
      </c>
      <c r="D145" s="104">
        <v>2.11168418456931</v>
      </c>
      <c r="E145" s="105">
        <v>38</v>
      </c>
      <c r="F145" s="104">
        <v>2.2010092432635</v>
      </c>
      <c r="G145" s="105">
        <v>37</v>
      </c>
      <c r="H145" s="104">
        <v>2.9790086639355202</v>
      </c>
      <c r="I145" s="105">
        <v>15</v>
      </c>
      <c r="J145" s="104">
        <v>3.45238723898848</v>
      </c>
      <c r="K145" s="105">
        <v>15</v>
      </c>
      <c r="L145" s="104">
        <v>4.3782895629033396</v>
      </c>
      <c r="M145" s="105">
        <v>24</v>
      </c>
      <c r="N145" s="104">
        <v>4.8659386643243998</v>
      </c>
      <c r="O145" s="105">
        <v>27</v>
      </c>
      <c r="P145" s="104">
        <v>5.1065703966803397</v>
      </c>
      <c r="Q145" s="105">
        <v>27</v>
      </c>
      <c r="R145" s="104">
        <v>5.3538259887146404</v>
      </c>
      <c r="S145" s="105">
        <v>24</v>
      </c>
      <c r="T145" s="104">
        <v>5.7246478719850096</v>
      </c>
      <c r="U145" s="105">
        <v>23</v>
      </c>
      <c r="V145" s="104">
        <v>7.22680727982946</v>
      </c>
      <c r="W145" s="105">
        <v>18</v>
      </c>
      <c r="Z145" s="104">
        <v>9.9787555406948698</v>
      </c>
      <c r="AA145" s="105">
        <v>22</v>
      </c>
    </row>
    <row r="146" spans="1:27" x14ac:dyDescent="0.3">
      <c r="A146" s="102" t="s">
        <v>130</v>
      </c>
      <c r="B146" s="103">
        <v>43986</v>
      </c>
      <c r="C146" s="104">
        <v>296.49419999999998</v>
      </c>
      <c r="D146" s="104">
        <v>3.23795594733634</v>
      </c>
      <c r="E146" s="105">
        <v>7</v>
      </c>
      <c r="F146" s="104">
        <v>3.0250381918020399</v>
      </c>
      <c r="G146" s="105">
        <v>12</v>
      </c>
      <c r="H146" s="104">
        <v>3.1340324933881898</v>
      </c>
      <c r="I146" s="105">
        <v>12</v>
      </c>
      <c r="J146" s="104">
        <v>3.6631249060936999</v>
      </c>
      <c r="K146" s="105">
        <v>9</v>
      </c>
      <c r="L146" s="104">
        <v>5.1764006563416904</v>
      </c>
      <c r="M146" s="105">
        <v>4</v>
      </c>
      <c r="N146" s="104">
        <v>5.7693559107436201</v>
      </c>
      <c r="O146" s="105">
        <v>7</v>
      </c>
      <c r="P146" s="104">
        <v>5.50538066145225</v>
      </c>
      <c r="Q146" s="105">
        <v>8</v>
      </c>
      <c r="R146" s="104">
        <v>5.5733214489404403</v>
      </c>
      <c r="S146" s="105">
        <v>12</v>
      </c>
      <c r="T146" s="104">
        <v>5.8735969532025001</v>
      </c>
      <c r="U146" s="105">
        <v>13</v>
      </c>
      <c r="V146" s="104">
        <v>7.2453936874345297</v>
      </c>
      <c r="W146" s="105">
        <v>14</v>
      </c>
      <c r="Z146" s="104">
        <v>10.032998433085201</v>
      </c>
      <c r="AA146" s="105">
        <v>13</v>
      </c>
    </row>
    <row r="147" spans="1:27" x14ac:dyDescent="0.3">
      <c r="A147" s="102" t="s">
        <v>131</v>
      </c>
      <c r="B147" s="103">
        <v>43986</v>
      </c>
      <c r="C147" s="104">
        <v>2150.8200000000002</v>
      </c>
      <c r="D147" s="104">
        <v>4.1463083582772304</v>
      </c>
      <c r="E147" s="105">
        <v>2</v>
      </c>
      <c r="F147" s="104">
        <v>3.9117735913507201</v>
      </c>
      <c r="G147" s="105">
        <v>3</v>
      </c>
      <c r="H147" s="104">
        <v>3.8436886457560799</v>
      </c>
      <c r="I147" s="105">
        <v>2</v>
      </c>
      <c r="J147" s="104">
        <v>3.9439086376318002</v>
      </c>
      <c r="K147" s="105">
        <v>4</v>
      </c>
      <c r="L147" s="104">
        <v>5.0786243539647602</v>
      </c>
      <c r="M147" s="105">
        <v>5</v>
      </c>
      <c r="N147" s="104">
        <v>5.9214784410408798</v>
      </c>
      <c r="O147" s="105">
        <v>4</v>
      </c>
      <c r="P147" s="104">
        <v>5.6486890030466501</v>
      </c>
      <c r="Q147" s="105">
        <v>3</v>
      </c>
      <c r="R147" s="104">
        <v>5.7483147045995802</v>
      </c>
      <c r="S147" s="105">
        <v>3</v>
      </c>
      <c r="T147" s="104">
        <v>6.0203050945545602</v>
      </c>
      <c r="U147" s="105">
        <v>4</v>
      </c>
      <c r="V147" s="104">
        <v>7.36952367999793</v>
      </c>
      <c r="W147" s="105">
        <v>3</v>
      </c>
      <c r="Z147" s="104">
        <v>10.024239200034501</v>
      </c>
      <c r="AA147" s="105">
        <v>14</v>
      </c>
    </row>
    <row r="148" spans="1:27" x14ac:dyDescent="0.3">
      <c r="A148" s="102" t="s">
        <v>132</v>
      </c>
      <c r="B148" s="103">
        <v>43986</v>
      </c>
      <c r="C148" s="104">
        <v>2422.0288</v>
      </c>
      <c r="D148" s="104">
        <v>2.8168023684815902</v>
      </c>
      <c r="E148" s="105">
        <v>16</v>
      </c>
      <c r="F148" s="104">
        <v>2.65692064147553</v>
      </c>
      <c r="G148" s="105">
        <v>21</v>
      </c>
      <c r="H148" s="104">
        <v>2.77866764122887</v>
      </c>
      <c r="I148" s="105">
        <v>27</v>
      </c>
      <c r="J148" s="104">
        <v>3.2073947054226402</v>
      </c>
      <c r="K148" s="105">
        <v>27</v>
      </c>
      <c r="L148" s="104">
        <v>4.39873121332898</v>
      </c>
      <c r="M148" s="105">
        <v>23</v>
      </c>
      <c r="N148" s="104">
        <v>5.0740000420339202</v>
      </c>
      <c r="O148" s="105">
        <v>26</v>
      </c>
      <c r="P148" s="104">
        <v>5.1208017592784199</v>
      </c>
      <c r="Q148" s="105">
        <v>26</v>
      </c>
      <c r="R148" s="104">
        <v>5.2222581502723298</v>
      </c>
      <c r="S148" s="105">
        <v>28</v>
      </c>
      <c r="T148" s="104">
        <v>5.5271701211542199</v>
      </c>
      <c r="U148" s="105">
        <v>29</v>
      </c>
      <c r="V148" s="104">
        <v>7.0556042107309702</v>
      </c>
      <c r="W148" s="105">
        <v>28</v>
      </c>
      <c r="Z148" s="104">
        <v>9.8833360787909896</v>
      </c>
      <c r="AA148" s="105">
        <v>27</v>
      </c>
    </row>
    <row r="149" spans="1:27" x14ac:dyDescent="0.3">
      <c r="A149" s="102" t="s">
        <v>133</v>
      </c>
      <c r="B149" s="103">
        <v>43986</v>
      </c>
      <c r="C149" s="104">
        <v>1553.0952</v>
      </c>
      <c r="D149" s="104">
        <v>1.8943157392041801</v>
      </c>
      <c r="E149" s="105">
        <v>41</v>
      </c>
      <c r="F149" s="104">
        <v>2.3662734569765602</v>
      </c>
      <c r="G149" s="105">
        <v>30</v>
      </c>
      <c r="H149" s="104">
        <v>2.5054513918258299</v>
      </c>
      <c r="I149" s="105">
        <v>38</v>
      </c>
      <c r="J149" s="104">
        <v>2.79732138840129</v>
      </c>
      <c r="K149" s="105">
        <v>36</v>
      </c>
      <c r="L149" s="104">
        <v>3.3883225542578401</v>
      </c>
      <c r="M149" s="105">
        <v>35</v>
      </c>
      <c r="N149" s="104">
        <v>3.7158031870275798</v>
      </c>
      <c r="O149" s="105">
        <v>41</v>
      </c>
      <c r="P149" s="104">
        <v>4.2364128771004701</v>
      </c>
      <c r="Q149" s="105">
        <v>36</v>
      </c>
      <c r="R149" s="104">
        <v>4.5306190116152099</v>
      </c>
      <c r="S149" s="105">
        <v>36</v>
      </c>
      <c r="T149" s="104">
        <v>4.9215736604766098</v>
      </c>
      <c r="U149" s="105">
        <v>36</v>
      </c>
      <c r="V149" s="104">
        <v>6.4525554985670697</v>
      </c>
      <c r="W149" s="105">
        <v>31</v>
      </c>
      <c r="Z149" s="104">
        <v>8.4237175681206793</v>
      </c>
      <c r="AA149" s="105">
        <v>32</v>
      </c>
    </row>
    <row r="150" spans="1:27" x14ac:dyDescent="0.3">
      <c r="A150" s="102" t="s">
        <v>134</v>
      </c>
      <c r="B150" s="103">
        <v>43986</v>
      </c>
      <c r="C150" s="104">
        <v>1953.5199</v>
      </c>
      <c r="D150" s="104">
        <v>2.4758273755615101</v>
      </c>
      <c r="E150" s="105">
        <v>30</v>
      </c>
      <c r="F150" s="104">
        <v>2.1777244240643499</v>
      </c>
      <c r="G150" s="105">
        <v>38</v>
      </c>
      <c r="H150" s="104">
        <v>2.4551946420760098</v>
      </c>
      <c r="I150" s="105">
        <v>40</v>
      </c>
      <c r="J150" s="104">
        <v>2.78291272007261</v>
      </c>
      <c r="K150" s="105">
        <v>37</v>
      </c>
      <c r="L150" s="104">
        <v>3.4151671379009798</v>
      </c>
      <c r="M150" s="105">
        <v>33</v>
      </c>
      <c r="N150" s="104">
        <v>4.7878755833959703</v>
      </c>
      <c r="O150" s="105">
        <v>30</v>
      </c>
      <c r="P150" s="104">
        <v>5.0700287641593498</v>
      </c>
      <c r="Q150" s="105">
        <v>28</v>
      </c>
      <c r="R150" s="104">
        <v>5.2837580063207499</v>
      </c>
      <c r="S150" s="105">
        <v>27</v>
      </c>
      <c r="T150" s="104">
        <v>5.62988209810693</v>
      </c>
      <c r="U150" s="105">
        <v>26</v>
      </c>
      <c r="V150" s="104">
        <v>7.1652650209914999</v>
      </c>
      <c r="W150" s="105">
        <v>23</v>
      </c>
      <c r="Z150" s="104">
        <v>10.0766008433463</v>
      </c>
      <c r="AA150" s="105">
        <v>9</v>
      </c>
    </row>
    <row r="151" spans="1:27" x14ac:dyDescent="0.3">
      <c r="A151" s="102" t="s">
        <v>135</v>
      </c>
      <c r="B151" s="103">
        <v>43986</v>
      </c>
      <c r="C151" s="104">
        <v>1952.4811999999999</v>
      </c>
      <c r="D151" s="104">
        <v>2.81181857091206</v>
      </c>
      <c r="E151" s="105">
        <v>17</v>
      </c>
      <c r="F151" s="104">
        <v>2.8116284340761202</v>
      </c>
      <c r="G151" s="105">
        <v>16</v>
      </c>
      <c r="H151" s="104">
        <v>2.6115464684944998</v>
      </c>
      <c r="I151" s="105">
        <v>33</v>
      </c>
      <c r="J151" s="104">
        <v>3.2166891380831801</v>
      </c>
      <c r="K151" s="105">
        <v>25</v>
      </c>
      <c r="L151" s="104">
        <v>3.5472889962262499</v>
      </c>
      <c r="M151" s="105">
        <v>30</v>
      </c>
      <c r="N151" s="104">
        <v>4.5587882513935698</v>
      </c>
      <c r="O151" s="105">
        <v>33</v>
      </c>
      <c r="P151" s="104"/>
      <c r="Q151" s="105"/>
      <c r="R151" s="104"/>
      <c r="S151" s="105"/>
      <c r="T151" s="104"/>
      <c r="U151" s="105"/>
      <c r="V151" s="104"/>
      <c r="W151" s="105"/>
      <c r="Z151" s="104">
        <v>4.8259617573490798</v>
      </c>
      <c r="AA151" s="105">
        <v>43</v>
      </c>
    </row>
    <row r="152" spans="1:27" x14ac:dyDescent="0.3">
      <c r="A152" s="102" t="s">
        <v>136</v>
      </c>
      <c r="B152" s="103">
        <v>43986</v>
      </c>
      <c r="C152" s="104">
        <v>1954.1992</v>
      </c>
      <c r="D152" s="104">
        <v>2.5141952830045602</v>
      </c>
      <c r="E152" s="105">
        <v>27</v>
      </c>
      <c r="F152" s="104">
        <v>2.2629161911489</v>
      </c>
      <c r="G152" s="105">
        <v>33</v>
      </c>
      <c r="H152" s="104">
        <v>2.5149677282260101</v>
      </c>
      <c r="I152" s="105">
        <v>37</v>
      </c>
      <c r="J152" s="104">
        <v>2.8130961390208</v>
      </c>
      <c r="K152" s="105">
        <v>35</v>
      </c>
      <c r="L152" s="104">
        <v>3.4687014613318201</v>
      </c>
      <c r="M152" s="105">
        <v>31</v>
      </c>
      <c r="N152" s="104">
        <v>4.8246650135310896</v>
      </c>
      <c r="O152" s="105">
        <v>29</v>
      </c>
      <c r="P152" s="104"/>
      <c r="Q152" s="105"/>
      <c r="R152" s="104"/>
      <c r="S152" s="105"/>
      <c r="T152" s="104"/>
      <c r="U152" s="105"/>
      <c r="V152" s="104"/>
      <c r="W152" s="105"/>
      <c r="Z152" s="104">
        <v>5.0213431236139003</v>
      </c>
      <c r="AA152" s="105">
        <v>39</v>
      </c>
    </row>
    <row r="153" spans="1:27" x14ac:dyDescent="0.3">
      <c r="A153" s="102" t="s">
        <v>137</v>
      </c>
      <c r="B153" s="103">
        <v>43986</v>
      </c>
      <c r="C153" s="104">
        <v>1953.8797</v>
      </c>
      <c r="D153" s="104">
        <v>2.5538415236847598</v>
      </c>
      <c r="E153" s="105">
        <v>23</v>
      </c>
      <c r="F153" s="104">
        <v>2.2034858440656699</v>
      </c>
      <c r="G153" s="105">
        <v>36</v>
      </c>
      <c r="H153" s="104">
        <v>2.4651600004998002</v>
      </c>
      <c r="I153" s="105">
        <v>39</v>
      </c>
      <c r="J153" s="104">
        <v>2.78079508129386</v>
      </c>
      <c r="K153" s="105">
        <v>38</v>
      </c>
      <c r="L153" s="104">
        <v>3.4166577982470701</v>
      </c>
      <c r="M153" s="105">
        <v>32</v>
      </c>
      <c r="N153" s="104">
        <v>4.7875032295097304</v>
      </c>
      <c r="O153" s="105">
        <v>31</v>
      </c>
      <c r="P153" s="104"/>
      <c r="Q153" s="105"/>
      <c r="R153" s="104"/>
      <c r="S153" s="105"/>
      <c r="T153" s="104"/>
      <c r="U153" s="105"/>
      <c r="V153" s="104"/>
      <c r="W153" s="105"/>
      <c r="Z153" s="104">
        <v>4.9816593311115103</v>
      </c>
      <c r="AA153" s="105">
        <v>41</v>
      </c>
    </row>
    <row r="154" spans="1:27" x14ac:dyDescent="0.3">
      <c r="A154" s="102" t="s">
        <v>138</v>
      </c>
      <c r="B154" s="103">
        <v>43986</v>
      </c>
      <c r="C154" s="104">
        <v>1954.0433</v>
      </c>
      <c r="D154" s="104">
        <v>2.48824139861537</v>
      </c>
      <c r="E154" s="105">
        <v>28</v>
      </c>
      <c r="F154" s="104">
        <v>2.2799143413588401</v>
      </c>
      <c r="G154" s="105">
        <v>32</v>
      </c>
      <c r="H154" s="104">
        <v>2.5544329815551099</v>
      </c>
      <c r="I154" s="105">
        <v>35</v>
      </c>
      <c r="J154" s="104">
        <v>2.8558416376254101</v>
      </c>
      <c r="K154" s="105">
        <v>33</v>
      </c>
      <c r="L154" s="104">
        <v>3.39855309974249</v>
      </c>
      <c r="M154" s="105">
        <v>34</v>
      </c>
      <c r="N154" s="104">
        <v>4.7572569174930504</v>
      </c>
      <c r="O154" s="105">
        <v>32</v>
      </c>
      <c r="P154" s="104"/>
      <c r="Q154" s="105"/>
      <c r="R154" s="104"/>
      <c r="S154" s="105"/>
      <c r="T154" s="104"/>
      <c r="U154" s="105"/>
      <c r="V154" s="104"/>
      <c r="W154" s="105"/>
      <c r="Z154" s="104">
        <v>4.9955700426745899</v>
      </c>
      <c r="AA154" s="105">
        <v>40</v>
      </c>
    </row>
    <row r="155" spans="1:27" x14ac:dyDescent="0.3">
      <c r="A155" s="102" t="s">
        <v>139</v>
      </c>
      <c r="B155" s="103">
        <v>43986</v>
      </c>
      <c r="C155" s="104">
        <v>2751.9182999999998</v>
      </c>
      <c r="D155" s="104">
        <v>2.4764588232309999</v>
      </c>
      <c r="E155" s="105">
        <v>29</v>
      </c>
      <c r="F155" s="104">
        <v>2.0977591680716401</v>
      </c>
      <c r="G155" s="105">
        <v>39</v>
      </c>
      <c r="H155" s="104">
        <v>2.31721102181461</v>
      </c>
      <c r="I155" s="105">
        <v>42</v>
      </c>
      <c r="J155" s="104">
        <v>2.8665430987868699</v>
      </c>
      <c r="K155" s="105">
        <v>32</v>
      </c>
      <c r="L155" s="104">
        <v>4.6392021299046799</v>
      </c>
      <c r="M155" s="105">
        <v>20</v>
      </c>
      <c r="N155" s="104">
        <v>5.1633145507982503</v>
      </c>
      <c r="O155" s="105">
        <v>24</v>
      </c>
      <c r="P155" s="104">
        <v>5.1700063483609702</v>
      </c>
      <c r="Q155" s="105">
        <v>25</v>
      </c>
      <c r="R155" s="104">
        <v>5.3030467318499497</v>
      </c>
      <c r="S155" s="105">
        <v>26</v>
      </c>
      <c r="T155" s="104">
        <v>5.6130087381528</v>
      </c>
      <c r="U155" s="105">
        <v>27</v>
      </c>
      <c r="V155" s="104">
        <v>7.1595173641207301</v>
      </c>
      <c r="W155" s="105">
        <v>24</v>
      </c>
      <c r="Z155" s="104">
        <v>9.9957631013602999</v>
      </c>
      <c r="AA155" s="105">
        <v>19</v>
      </c>
    </row>
    <row r="156" spans="1:27" x14ac:dyDescent="0.3">
      <c r="A156" s="102" t="s">
        <v>140</v>
      </c>
      <c r="B156" s="103">
        <v>43986</v>
      </c>
      <c r="C156" s="104">
        <v>1054.2952</v>
      </c>
      <c r="D156" s="104">
        <v>2.9048730553363802</v>
      </c>
      <c r="E156" s="105">
        <v>11</v>
      </c>
      <c r="F156" s="104">
        <v>2.9307358892539699</v>
      </c>
      <c r="G156" s="105">
        <v>14</v>
      </c>
      <c r="H156" s="104">
        <v>2.94785183062212</v>
      </c>
      <c r="I156" s="105">
        <v>18</v>
      </c>
      <c r="J156" s="104">
        <v>2.8142015484091498</v>
      </c>
      <c r="K156" s="105">
        <v>34</v>
      </c>
      <c r="L156" s="104">
        <v>2.8375327260432202</v>
      </c>
      <c r="M156" s="105">
        <v>42</v>
      </c>
      <c r="N156" s="104">
        <v>3.0515509797896301</v>
      </c>
      <c r="O156" s="105">
        <v>42</v>
      </c>
      <c r="P156" s="104">
        <v>3.8989740598936198</v>
      </c>
      <c r="Q156" s="105">
        <v>38</v>
      </c>
      <c r="R156" s="104">
        <v>4.2839277194950904</v>
      </c>
      <c r="S156" s="105">
        <v>38</v>
      </c>
      <c r="T156" s="104">
        <v>4.62472352453198</v>
      </c>
      <c r="U156" s="105">
        <v>38</v>
      </c>
      <c r="V156" s="104"/>
      <c r="W156" s="105"/>
      <c r="Z156" s="104">
        <v>4.8609815278161799</v>
      </c>
      <c r="AA156" s="105">
        <v>42</v>
      </c>
    </row>
    <row r="157" spans="1:27" x14ac:dyDescent="0.3">
      <c r="A157" s="102" t="s">
        <v>141</v>
      </c>
      <c r="B157" s="103">
        <v>43986</v>
      </c>
      <c r="C157" s="104">
        <v>54.770400000000002</v>
      </c>
      <c r="D157" s="104">
        <v>3.9989482218395498</v>
      </c>
      <c r="E157" s="105">
        <v>3</v>
      </c>
      <c r="F157" s="104">
        <v>3.4663627663693899</v>
      </c>
      <c r="G157" s="105">
        <v>6</v>
      </c>
      <c r="H157" s="104">
        <v>3.3628199402997301</v>
      </c>
      <c r="I157" s="105">
        <v>6</v>
      </c>
      <c r="J157" s="104">
        <v>3.4413511648598001</v>
      </c>
      <c r="K157" s="105">
        <v>18</v>
      </c>
      <c r="L157" s="104">
        <v>4.0878946250784303</v>
      </c>
      <c r="M157" s="105">
        <v>27</v>
      </c>
      <c r="N157" s="104">
        <v>4.8510151527228702</v>
      </c>
      <c r="O157" s="105">
        <v>28</v>
      </c>
      <c r="P157" s="104">
        <v>5.0155604572703298</v>
      </c>
      <c r="Q157" s="105">
        <v>29</v>
      </c>
      <c r="R157" s="104">
        <v>5.2153000702009296</v>
      </c>
      <c r="S157" s="105">
        <v>29</v>
      </c>
      <c r="T157" s="104">
        <v>5.5962927907717104</v>
      </c>
      <c r="U157" s="105">
        <v>28</v>
      </c>
      <c r="V157" s="104">
        <v>7.1907761470969103</v>
      </c>
      <c r="W157" s="105">
        <v>22</v>
      </c>
      <c r="Z157" s="104">
        <v>10.082045654929001</v>
      </c>
      <c r="AA157" s="105">
        <v>8</v>
      </c>
    </row>
    <row r="158" spans="1:27" x14ac:dyDescent="0.3">
      <c r="A158" s="102" t="s">
        <v>142</v>
      </c>
      <c r="B158" s="103">
        <v>43986</v>
      </c>
      <c r="C158" s="104">
        <v>4048.6187</v>
      </c>
      <c r="D158" s="104">
        <v>2.30538862251084</v>
      </c>
      <c r="E158" s="105">
        <v>34</v>
      </c>
      <c r="F158" s="104">
        <v>2.3624988256058299</v>
      </c>
      <c r="G158" s="105">
        <v>31</v>
      </c>
      <c r="H158" s="104">
        <v>2.6834679002742901</v>
      </c>
      <c r="I158" s="105">
        <v>31</v>
      </c>
      <c r="J158" s="104">
        <v>3.2598612222439902</v>
      </c>
      <c r="K158" s="105">
        <v>24</v>
      </c>
      <c r="L158" s="104">
        <v>4.5201987229797798</v>
      </c>
      <c r="M158" s="105">
        <v>21</v>
      </c>
      <c r="N158" s="104">
        <v>5.1535354093059897</v>
      </c>
      <c r="O158" s="105">
        <v>25</v>
      </c>
      <c r="P158" s="104">
        <v>5.1766459993321803</v>
      </c>
      <c r="Q158" s="105">
        <v>24</v>
      </c>
      <c r="R158" s="104">
        <v>5.32245292597936</v>
      </c>
      <c r="S158" s="105">
        <v>25</v>
      </c>
      <c r="T158" s="104">
        <v>5.6336687301111903</v>
      </c>
      <c r="U158" s="105">
        <v>25</v>
      </c>
      <c r="V158" s="104">
        <v>7.1161492508716897</v>
      </c>
      <c r="W158" s="105">
        <v>27</v>
      </c>
      <c r="Z158" s="104">
        <v>9.9276019307382004</v>
      </c>
      <c r="AA158" s="105">
        <v>25</v>
      </c>
    </row>
    <row r="159" spans="1:27" x14ac:dyDescent="0.3">
      <c r="A159" s="102" t="s">
        <v>143</v>
      </c>
      <c r="B159" s="103">
        <v>43986</v>
      </c>
      <c r="C159" s="104">
        <v>2744.7392</v>
      </c>
      <c r="D159" s="104">
        <v>2.1092111486904499</v>
      </c>
      <c r="E159" s="105">
        <v>39</v>
      </c>
      <c r="F159" s="104">
        <v>2.4717447342005698</v>
      </c>
      <c r="G159" s="105">
        <v>27</v>
      </c>
      <c r="H159" s="104">
        <v>2.6334164847722898</v>
      </c>
      <c r="I159" s="105">
        <v>32</v>
      </c>
      <c r="J159" s="104">
        <v>3.21603948558738</v>
      </c>
      <c r="K159" s="105">
        <v>26</v>
      </c>
      <c r="L159" s="104">
        <v>4.48503206872003</v>
      </c>
      <c r="M159" s="105">
        <v>22</v>
      </c>
      <c r="N159" s="104">
        <v>5.4801094170798796</v>
      </c>
      <c r="O159" s="105">
        <v>14</v>
      </c>
      <c r="P159" s="104">
        <v>5.3782831366249004</v>
      </c>
      <c r="Q159" s="105">
        <v>17</v>
      </c>
      <c r="R159" s="104">
        <v>5.4727708931670698</v>
      </c>
      <c r="S159" s="105">
        <v>17</v>
      </c>
      <c r="T159" s="104">
        <v>5.7462271736931596</v>
      </c>
      <c r="U159" s="105">
        <v>20</v>
      </c>
      <c r="V159" s="104">
        <v>7.2138604470624497</v>
      </c>
      <c r="W159" s="105">
        <v>20</v>
      </c>
      <c r="Z159" s="104">
        <v>9.9866985534211192</v>
      </c>
      <c r="AA159" s="105">
        <v>21</v>
      </c>
    </row>
    <row r="160" spans="1:27" x14ac:dyDescent="0.3">
      <c r="A160" s="102" t="s">
        <v>144</v>
      </c>
      <c r="B160" s="103">
        <v>43986</v>
      </c>
      <c r="C160" s="104">
        <v>3635.3402000000001</v>
      </c>
      <c r="D160" s="104">
        <v>3.3316841853779899</v>
      </c>
      <c r="E160" s="105">
        <v>5</v>
      </c>
      <c r="F160" s="104">
        <v>3.3661135649768101</v>
      </c>
      <c r="G160" s="105">
        <v>8</v>
      </c>
      <c r="H160" s="104">
        <v>3.2322620684983101</v>
      </c>
      <c r="I160" s="105">
        <v>10</v>
      </c>
      <c r="J160" s="104">
        <v>3.8034372384615902</v>
      </c>
      <c r="K160" s="105">
        <v>6</v>
      </c>
      <c r="L160" s="104">
        <v>4.8145751706013602</v>
      </c>
      <c r="M160" s="105">
        <v>13</v>
      </c>
      <c r="N160" s="104">
        <v>5.7942777171675299</v>
      </c>
      <c r="O160" s="105">
        <v>6</v>
      </c>
      <c r="P160" s="104">
        <v>5.5840356789866403</v>
      </c>
      <c r="Q160" s="105">
        <v>7</v>
      </c>
      <c r="R160" s="104">
        <v>5.6476023061413896</v>
      </c>
      <c r="S160" s="105">
        <v>6</v>
      </c>
      <c r="T160" s="104">
        <v>5.9083843918878403</v>
      </c>
      <c r="U160" s="105">
        <v>10</v>
      </c>
      <c r="V160" s="104">
        <v>7.2753568414884899</v>
      </c>
      <c r="W160" s="105">
        <v>13</v>
      </c>
      <c r="Z160" s="104">
        <v>10.009041887379301</v>
      </c>
      <c r="AA160" s="105">
        <v>16</v>
      </c>
    </row>
    <row r="161" spans="1:27" x14ac:dyDescent="0.3">
      <c r="A161" s="102" t="s">
        <v>145</v>
      </c>
      <c r="B161" s="103">
        <v>43986</v>
      </c>
      <c r="C161" s="104">
        <v>1300.2630999999999</v>
      </c>
      <c r="D161" s="104">
        <v>3.3267453481679001</v>
      </c>
      <c r="E161" s="105">
        <v>6</v>
      </c>
      <c r="F161" s="104">
        <v>3.43876307409163</v>
      </c>
      <c r="G161" s="105">
        <v>7</v>
      </c>
      <c r="H161" s="104">
        <v>3.43617784449164</v>
      </c>
      <c r="I161" s="105">
        <v>5</v>
      </c>
      <c r="J161" s="104">
        <v>3.8822102717770699</v>
      </c>
      <c r="K161" s="105">
        <v>5</v>
      </c>
      <c r="L161" s="104">
        <v>4.8504168866043704</v>
      </c>
      <c r="M161" s="105">
        <v>12</v>
      </c>
      <c r="N161" s="104">
        <v>5.4838188778405597</v>
      </c>
      <c r="O161" s="105">
        <v>13</v>
      </c>
      <c r="P161" s="104">
        <v>5.4538464109141396</v>
      </c>
      <c r="Q161" s="105">
        <v>13</v>
      </c>
      <c r="R161" s="104">
        <v>5.6268074195589204</v>
      </c>
      <c r="S161" s="105">
        <v>7</v>
      </c>
      <c r="T161" s="104">
        <v>5.9479241811753596</v>
      </c>
      <c r="U161" s="105">
        <v>7</v>
      </c>
      <c r="V161" s="104">
        <v>7.3536398954389099</v>
      </c>
      <c r="W161" s="105">
        <v>5</v>
      </c>
      <c r="Z161" s="104">
        <v>7.6534166980687504</v>
      </c>
      <c r="AA161" s="105">
        <v>35</v>
      </c>
    </row>
    <row r="162" spans="1:27" x14ac:dyDescent="0.3">
      <c r="A162" s="102" t="s">
        <v>146</v>
      </c>
      <c r="B162" s="103">
        <v>43986</v>
      </c>
      <c r="C162" s="104">
        <v>2112.4254999999998</v>
      </c>
      <c r="D162" s="104">
        <v>2.9289773588049299</v>
      </c>
      <c r="E162" s="105">
        <v>10</v>
      </c>
      <c r="F162" s="104">
        <v>3.1184553900571399</v>
      </c>
      <c r="G162" s="105">
        <v>10</v>
      </c>
      <c r="H162" s="104">
        <v>3.2084089432139802</v>
      </c>
      <c r="I162" s="105">
        <v>11</v>
      </c>
      <c r="J162" s="104">
        <v>3.3904144930712001</v>
      </c>
      <c r="K162" s="105">
        <v>19</v>
      </c>
      <c r="L162" s="104">
        <v>4.7002172193195104</v>
      </c>
      <c r="M162" s="105">
        <v>17</v>
      </c>
      <c r="N162" s="104">
        <v>5.3264095276412498</v>
      </c>
      <c r="O162" s="105">
        <v>20</v>
      </c>
      <c r="P162" s="104">
        <v>5.3381307234992397</v>
      </c>
      <c r="Q162" s="105">
        <v>19</v>
      </c>
      <c r="R162" s="104">
        <v>5.4564911730311403</v>
      </c>
      <c r="S162" s="105">
        <v>19</v>
      </c>
      <c r="T162" s="104">
        <v>5.7644432548060598</v>
      </c>
      <c r="U162" s="105">
        <v>19</v>
      </c>
      <c r="V162" s="104">
        <v>7.2261891858013403</v>
      </c>
      <c r="W162" s="105">
        <v>19</v>
      </c>
      <c r="Z162" s="104">
        <v>9.6152416854761604</v>
      </c>
      <c r="AA162" s="105">
        <v>30</v>
      </c>
    </row>
    <row r="163" spans="1:27" x14ac:dyDescent="0.3">
      <c r="A163" s="102" t="s">
        <v>147</v>
      </c>
      <c r="B163" s="103">
        <v>43986</v>
      </c>
      <c r="C163" s="104">
        <v>10.772600000000001</v>
      </c>
      <c r="D163" s="104">
        <v>2.7107818563247799</v>
      </c>
      <c r="E163" s="105">
        <v>20</v>
      </c>
      <c r="F163" s="104">
        <v>2.37222041687864</v>
      </c>
      <c r="G163" s="105">
        <v>29</v>
      </c>
      <c r="H163" s="104">
        <v>2.7119903408564401</v>
      </c>
      <c r="I163" s="105">
        <v>29</v>
      </c>
      <c r="J163" s="104">
        <v>2.7619065319321998</v>
      </c>
      <c r="K163" s="105">
        <v>40</v>
      </c>
      <c r="L163" s="104">
        <v>3.1232445354104699</v>
      </c>
      <c r="M163" s="105">
        <v>41</v>
      </c>
      <c r="N163" s="104">
        <v>3.7661460096749102</v>
      </c>
      <c r="O163" s="105">
        <v>40</v>
      </c>
      <c r="P163" s="104">
        <v>4.2180280991226198</v>
      </c>
      <c r="Q163" s="105">
        <v>37</v>
      </c>
      <c r="R163" s="104">
        <v>4.49846841200897</v>
      </c>
      <c r="S163" s="105">
        <v>37</v>
      </c>
      <c r="T163" s="104">
        <v>4.79297057210169</v>
      </c>
      <c r="U163" s="105">
        <v>37</v>
      </c>
      <c r="V163" s="104"/>
      <c r="W163" s="105"/>
      <c r="Z163" s="104">
        <v>5.2907879924953196</v>
      </c>
      <c r="AA163" s="105">
        <v>38</v>
      </c>
    </row>
    <row r="164" spans="1:27" x14ac:dyDescent="0.3">
      <c r="A164" s="102" t="s">
        <v>148</v>
      </c>
      <c r="B164" s="103">
        <v>43986</v>
      </c>
      <c r="C164" s="104">
        <v>4897.1274000000003</v>
      </c>
      <c r="D164" s="104">
        <v>2.7557111923299802</v>
      </c>
      <c r="E164" s="105">
        <v>19</v>
      </c>
      <c r="F164" s="104">
        <v>2.7568730343735202</v>
      </c>
      <c r="G164" s="105">
        <v>17</v>
      </c>
      <c r="H164" s="104">
        <v>2.8007685410329501</v>
      </c>
      <c r="I164" s="105">
        <v>24</v>
      </c>
      <c r="J164" s="104">
        <v>3.49454872727273</v>
      </c>
      <c r="K164" s="105">
        <v>11</v>
      </c>
      <c r="L164" s="104">
        <v>5.0703026078232201</v>
      </c>
      <c r="M164" s="105">
        <v>6</v>
      </c>
      <c r="N164" s="104">
        <v>5.6739757946103504</v>
      </c>
      <c r="O164" s="105">
        <v>8</v>
      </c>
      <c r="P164" s="104">
        <v>5.4812072719834699</v>
      </c>
      <c r="Q164" s="105">
        <v>12</v>
      </c>
      <c r="R164" s="104">
        <v>5.5948487992127403</v>
      </c>
      <c r="S164" s="105">
        <v>10</v>
      </c>
      <c r="T164" s="104">
        <v>5.9349216237647502</v>
      </c>
      <c r="U164" s="105">
        <v>8</v>
      </c>
      <c r="V164" s="104">
        <v>7.3281237497090901</v>
      </c>
      <c r="W164" s="105">
        <v>6</v>
      </c>
      <c r="Z164" s="104">
        <v>10.1004031450785</v>
      </c>
      <c r="AA164" s="105">
        <v>7</v>
      </c>
    </row>
    <row r="165" spans="1:27" x14ac:dyDescent="0.3">
      <c r="A165" s="102" t="s">
        <v>149</v>
      </c>
      <c r="B165" s="103">
        <v>43986</v>
      </c>
      <c r="C165" s="104">
        <v>1124.4756</v>
      </c>
      <c r="D165" s="104">
        <v>1.71394603524744</v>
      </c>
      <c r="E165" s="105">
        <v>43</v>
      </c>
      <c r="F165" s="104">
        <v>0.77150481667028403</v>
      </c>
      <c r="G165" s="105">
        <v>43</v>
      </c>
      <c r="H165" s="104">
        <v>2.2870842103266602</v>
      </c>
      <c r="I165" s="105">
        <v>43</v>
      </c>
      <c r="J165" s="104">
        <v>2.5884361665364199</v>
      </c>
      <c r="K165" s="105">
        <v>43</v>
      </c>
      <c r="L165" s="104">
        <v>3.3246356101983299</v>
      </c>
      <c r="M165" s="105">
        <v>37</v>
      </c>
      <c r="N165" s="104">
        <v>4.1915187179784104</v>
      </c>
      <c r="O165" s="105">
        <v>36</v>
      </c>
      <c r="P165" s="104">
        <v>4.5317279192747097</v>
      </c>
      <c r="Q165" s="105">
        <v>33</v>
      </c>
      <c r="R165" s="104">
        <v>4.7821641203025198</v>
      </c>
      <c r="S165" s="105">
        <v>33</v>
      </c>
      <c r="T165" s="104">
        <v>5.1624627978367696</v>
      </c>
      <c r="U165" s="105">
        <v>32</v>
      </c>
      <c r="V165" s="104"/>
      <c r="W165" s="105"/>
      <c r="Z165" s="104">
        <v>6.0176945695364203</v>
      </c>
      <c r="AA165" s="105">
        <v>37</v>
      </c>
    </row>
    <row r="166" spans="1:27" x14ac:dyDescent="0.3">
      <c r="A166" s="102" t="s">
        <v>150</v>
      </c>
      <c r="B166" s="103">
        <v>43986</v>
      </c>
      <c r="C166" s="104">
        <v>260.80380000000002</v>
      </c>
      <c r="D166" s="104">
        <v>3.0372099925550802</v>
      </c>
      <c r="E166" s="105">
        <v>9</v>
      </c>
      <c r="F166" s="104">
        <v>4.2700325224398501</v>
      </c>
      <c r="G166" s="105">
        <v>2</v>
      </c>
      <c r="H166" s="104">
        <v>3.8294965462672299</v>
      </c>
      <c r="I166" s="105">
        <v>3</v>
      </c>
      <c r="J166" s="104">
        <v>4.32768836100876</v>
      </c>
      <c r="K166" s="105">
        <v>2</v>
      </c>
      <c r="L166" s="104">
        <v>5.4657749230491497</v>
      </c>
      <c r="M166" s="105">
        <v>2</v>
      </c>
      <c r="N166" s="104">
        <v>5.50376867776904</v>
      </c>
      <c r="O166" s="105">
        <v>12</v>
      </c>
      <c r="P166" s="104">
        <v>5.4851742344106196</v>
      </c>
      <c r="Q166" s="105">
        <v>10</v>
      </c>
      <c r="R166" s="104">
        <v>5.6191602154017897</v>
      </c>
      <c r="S166" s="105">
        <v>8</v>
      </c>
      <c r="T166" s="104">
        <v>5.9225552586329497</v>
      </c>
      <c r="U166" s="105">
        <v>9</v>
      </c>
      <c r="V166" s="104">
        <v>7.3155471769501599</v>
      </c>
      <c r="W166" s="105">
        <v>8</v>
      </c>
      <c r="Z166" s="104">
        <v>10.0572360929091</v>
      </c>
      <c r="AA166" s="105">
        <v>10</v>
      </c>
    </row>
    <row r="167" spans="1:27" x14ac:dyDescent="0.3">
      <c r="A167" s="102" t="s">
        <v>151</v>
      </c>
      <c r="B167" s="103">
        <v>43986</v>
      </c>
      <c r="C167" s="104">
        <v>1770.9987000000001</v>
      </c>
      <c r="D167" s="104">
        <v>2.88972834363121</v>
      </c>
      <c r="E167" s="105">
        <v>13</v>
      </c>
      <c r="F167" s="104">
        <v>3.2641001454368799</v>
      </c>
      <c r="G167" s="105">
        <v>9</v>
      </c>
      <c r="H167" s="104">
        <v>3.30408314688253</v>
      </c>
      <c r="I167" s="105">
        <v>8</v>
      </c>
      <c r="J167" s="104">
        <v>3.4474263001369101</v>
      </c>
      <c r="K167" s="105">
        <v>17</v>
      </c>
      <c r="L167" s="104">
        <v>3.94225528209203</v>
      </c>
      <c r="M167" s="105">
        <v>28</v>
      </c>
      <c r="N167" s="104">
        <v>4.2764001506782403</v>
      </c>
      <c r="O167" s="105">
        <v>34</v>
      </c>
      <c r="P167" s="104">
        <v>4.7067692186901304</v>
      </c>
      <c r="Q167" s="105">
        <v>30</v>
      </c>
      <c r="R167" s="104">
        <v>4.9628245363565604</v>
      </c>
      <c r="S167" s="105">
        <v>31</v>
      </c>
      <c r="T167" s="104">
        <v>5.2180302564150098</v>
      </c>
      <c r="U167" s="105">
        <v>31</v>
      </c>
      <c r="V167" s="104">
        <v>3.4971453753857702</v>
      </c>
      <c r="W167" s="105">
        <v>35</v>
      </c>
      <c r="Z167" s="104">
        <v>7.8839210662002301</v>
      </c>
      <c r="AA167" s="105">
        <v>34</v>
      </c>
    </row>
    <row r="168" spans="1:27" x14ac:dyDescent="0.3">
      <c r="A168" s="102" t="s">
        <v>152</v>
      </c>
      <c r="B168" s="103">
        <v>43986</v>
      </c>
      <c r="C168" s="104">
        <v>31.669899999999998</v>
      </c>
      <c r="D168" s="104">
        <v>4.6106379417584202</v>
      </c>
      <c r="E168" s="105">
        <v>1</v>
      </c>
      <c r="F168" s="104">
        <v>4.8040373919930897</v>
      </c>
      <c r="G168" s="105">
        <v>1</v>
      </c>
      <c r="H168" s="104">
        <v>4.6966045388998596</v>
      </c>
      <c r="I168" s="105">
        <v>1</v>
      </c>
      <c r="J168" s="104">
        <v>4.8743512615036204</v>
      </c>
      <c r="K168" s="105">
        <v>1</v>
      </c>
      <c r="L168" s="104">
        <v>5.6595205422250503</v>
      </c>
      <c r="M168" s="105">
        <v>1</v>
      </c>
      <c r="N168" s="104">
        <v>5.25886630680992</v>
      </c>
      <c r="O168" s="105">
        <v>23</v>
      </c>
      <c r="P168" s="104">
        <v>5.8112082436660701</v>
      </c>
      <c r="Q168" s="105">
        <v>1</v>
      </c>
      <c r="R168" s="104">
        <v>6.1661804634368904</v>
      </c>
      <c r="S168" s="105">
        <v>1</v>
      </c>
      <c r="T168" s="104">
        <v>6.5565651794574098</v>
      </c>
      <c r="U168" s="105">
        <v>1</v>
      </c>
      <c r="V168" s="104">
        <v>7.5338778101420996</v>
      </c>
      <c r="W168" s="105">
        <v>1</v>
      </c>
      <c r="Z168" s="104">
        <v>10.6137162355627</v>
      </c>
      <c r="AA168" s="105">
        <v>2</v>
      </c>
    </row>
    <row r="169" spans="1:27" x14ac:dyDescent="0.3">
      <c r="A169" s="102" t="s">
        <v>153</v>
      </c>
      <c r="B169" s="103">
        <v>43986</v>
      </c>
      <c r="C169" s="104">
        <v>27.096800000000002</v>
      </c>
      <c r="D169" s="104">
        <v>2.1553633115881699</v>
      </c>
      <c r="E169" s="105">
        <v>37</v>
      </c>
      <c r="F169" s="104">
        <v>1.7513813582173601</v>
      </c>
      <c r="G169" s="105">
        <v>42</v>
      </c>
      <c r="H169" s="104">
        <v>2.5413376149622402</v>
      </c>
      <c r="I169" s="105">
        <v>36</v>
      </c>
      <c r="J169" s="104">
        <v>2.7643240567310099</v>
      </c>
      <c r="K169" s="105">
        <v>39</v>
      </c>
      <c r="L169" s="104">
        <v>3.22427847070117</v>
      </c>
      <c r="M169" s="105">
        <v>39</v>
      </c>
      <c r="N169" s="104">
        <v>3.9452105851658801</v>
      </c>
      <c r="O169" s="105">
        <v>37</v>
      </c>
      <c r="P169" s="104">
        <v>4.41491302385118</v>
      </c>
      <c r="Q169" s="105">
        <v>35</v>
      </c>
      <c r="R169" s="104">
        <v>4.6960321867187202</v>
      </c>
      <c r="S169" s="105">
        <v>35</v>
      </c>
      <c r="T169" s="104">
        <v>5.0572987551137398</v>
      </c>
      <c r="U169" s="105">
        <v>35</v>
      </c>
      <c r="V169" s="104">
        <v>6.3659165505439601</v>
      </c>
      <c r="W169" s="105">
        <v>33</v>
      </c>
      <c r="Z169" s="104">
        <v>12.065607115235901</v>
      </c>
      <c r="AA169" s="105">
        <v>1</v>
      </c>
    </row>
    <row r="170" spans="1:27" x14ac:dyDescent="0.3">
      <c r="A170" s="102" t="s">
        <v>156</v>
      </c>
      <c r="B170" s="103">
        <v>43986</v>
      </c>
      <c r="C170" s="104">
        <v>3136.0239000000001</v>
      </c>
      <c r="D170" s="104">
        <v>2.2802111595465702</v>
      </c>
      <c r="E170" s="105">
        <v>35</v>
      </c>
      <c r="F170" s="104">
        <v>2.42332231527983</v>
      </c>
      <c r="G170" s="105">
        <v>28</v>
      </c>
      <c r="H170" s="104">
        <v>2.83395906630501</v>
      </c>
      <c r="I170" s="105">
        <v>22</v>
      </c>
      <c r="J170" s="104">
        <v>3.4583542787191099</v>
      </c>
      <c r="K170" s="105">
        <v>14</v>
      </c>
      <c r="L170" s="104">
        <v>4.7967222400180001</v>
      </c>
      <c r="M170" s="105">
        <v>16</v>
      </c>
      <c r="N170" s="104">
        <v>5.4718618547329196</v>
      </c>
      <c r="O170" s="105">
        <v>16</v>
      </c>
      <c r="P170" s="104">
        <v>5.3368722253024998</v>
      </c>
      <c r="Q170" s="105">
        <v>20</v>
      </c>
      <c r="R170" s="104">
        <v>5.4477301379166798</v>
      </c>
      <c r="S170" s="105">
        <v>20</v>
      </c>
      <c r="T170" s="104">
        <v>5.73925559705597</v>
      </c>
      <c r="U170" s="105">
        <v>22</v>
      </c>
      <c r="V170" s="104">
        <v>7.1526721548458498</v>
      </c>
      <c r="W170" s="105">
        <v>25</v>
      </c>
      <c r="Z170" s="104">
        <v>9.9182566031105495</v>
      </c>
      <c r="AA170" s="105">
        <v>26</v>
      </c>
    </row>
    <row r="171" spans="1:27" x14ac:dyDescent="0.3">
      <c r="A171" s="102" t="s">
        <v>157</v>
      </c>
      <c r="B171" s="103">
        <v>43986</v>
      </c>
      <c r="C171" s="104">
        <v>42.23</v>
      </c>
      <c r="D171" s="104">
        <v>2.2473559821288802</v>
      </c>
      <c r="E171" s="105">
        <v>36</v>
      </c>
      <c r="F171" s="104">
        <v>2.24763276191005</v>
      </c>
      <c r="G171" s="105">
        <v>34</v>
      </c>
      <c r="H171" s="104">
        <v>2.76727414020234</v>
      </c>
      <c r="I171" s="105">
        <v>28</v>
      </c>
      <c r="J171" s="104">
        <v>3.4927993035571898</v>
      </c>
      <c r="K171" s="105">
        <v>12</v>
      </c>
      <c r="L171" s="104">
        <v>4.6437192515168801</v>
      </c>
      <c r="M171" s="105">
        <v>19</v>
      </c>
      <c r="N171" s="104">
        <v>5.3259580991206503</v>
      </c>
      <c r="O171" s="105">
        <v>21</v>
      </c>
      <c r="P171" s="104">
        <v>5.3233259900908996</v>
      </c>
      <c r="Q171" s="105">
        <v>21</v>
      </c>
      <c r="R171" s="104">
        <v>5.4451450811696498</v>
      </c>
      <c r="S171" s="105">
        <v>21</v>
      </c>
      <c r="T171" s="104">
        <v>5.7728770586530196</v>
      </c>
      <c r="U171" s="105">
        <v>18</v>
      </c>
      <c r="V171" s="104">
        <v>7.2318525914221103</v>
      </c>
      <c r="W171" s="105">
        <v>17</v>
      </c>
      <c r="Z171" s="104">
        <v>10.008776398336099</v>
      </c>
      <c r="AA171" s="105">
        <v>17</v>
      </c>
    </row>
    <row r="172" spans="1:27" x14ac:dyDescent="0.3">
      <c r="A172" s="102" t="s">
        <v>158</v>
      </c>
      <c r="B172" s="103">
        <v>43986</v>
      </c>
      <c r="C172" s="104">
        <v>3161.1884</v>
      </c>
      <c r="D172" s="104">
        <v>2.3359640841160698</v>
      </c>
      <c r="E172" s="105">
        <v>33</v>
      </c>
      <c r="F172" s="104">
        <v>2.5068312226583802</v>
      </c>
      <c r="G172" s="105">
        <v>25</v>
      </c>
      <c r="H172" s="104">
        <v>2.9121154470155601</v>
      </c>
      <c r="I172" s="105">
        <v>19</v>
      </c>
      <c r="J172" s="104">
        <v>3.3899394069133399</v>
      </c>
      <c r="K172" s="105">
        <v>21</v>
      </c>
      <c r="L172" s="104">
        <v>4.9099460072407304</v>
      </c>
      <c r="M172" s="105">
        <v>11</v>
      </c>
      <c r="N172" s="104">
        <v>5.9682233561799798</v>
      </c>
      <c r="O172" s="105">
        <v>2</v>
      </c>
      <c r="P172" s="104">
        <v>5.6415170168957101</v>
      </c>
      <c r="Q172" s="105">
        <v>4</v>
      </c>
      <c r="R172" s="104">
        <v>5.6699516771163099</v>
      </c>
      <c r="S172" s="105">
        <v>5</v>
      </c>
      <c r="T172" s="104">
        <v>5.9503897341696899</v>
      </c>
      <c r="U172" s="105">
        <v>5</v>
      </c>
      <c r="V172" s="104">
        <v>7.2990753911030604</v>
      </c>
      <c r="W172" s="105">
        <v>11</v>
      </c>
      <c r="Z172" s="104">
        <v>10.1065942061343</v>
      </c>
      <c r="AA172" s="105">
        <v>6</v>
      </c>
    </row>
    <row r="173" spans="1:27" x14ac:dyDescent="0.3">
      <c r="A173" s="102" t="s">
        <v>159</v>
      </c>
      <c r="B173" s="103">
        <v>43986</v>
      </c>
      <c r="C173" s="104">
        <v>1969.0921000000001</v>
      </c>
      <c r="D173" s="104">
        <v>2.6824231058665302</v>
      </c>
      <c r="E173" s="105">
        <v>22</v>
      </c>
      <c r="F173" s="104">
        <v>2.7433968818472501</v>
      </c>
      <c r="G173" s="105">
        <v>18</v>
      </c>
      <c r="H173" s="104">
        <v>2.8028948161282798</v>
      </c>
      <c r="I173" s="105">
        <v>23</v>
      </c>
      <c r="J173" s="104">
        <v>2.6461147665040698</v>
      </c>
      <c r="K173" s="105">
        <v>42</v>
      </c>
      <c r="L173" s="104">
        <v>2.6539920691274101</v>
      </c>
      <c r="M173" s="105">
        <v>43</v>
      </c>
      <c r="N173" s="104">
        <v>2.66754261926144</v>
      </c>
      <c r="O173" s="105">
        <v>43</v>
      </c>
      <c r="P173" s="104">
        <v>3.5362803554004798</v>
      </c>
      <c r="Q173" s="105">
        <v>39</v>
      </c>
      <c r="R173" s="104">
        <v>3.8931207107480299</v>
      </c>
      <c r="S173" s="105">
        <v>39</v>
      </c>
      <c r="T173" s="104">
        <v>4.2285672445790103</v>
      </c>
      <c r="U173" s="105">
        <v>39</v>
      </c>
      <c r="V173" s="104">
        <v>6.3781121407552899</v>
      </c>
      <c r="W173" s="105">
        <v>32</v>
      </c>
      <c r="Z173" s="104">
        <v>7.9316544473757897</v>
      </c>
      <c r="AA173" s="105">
        <v>33</v>
      </c>
    </row>
    <row r="174" spans="1:27" x14ac:dyDescent="0.3">
      <c r="A174" s="102" t="s">
        <v>160</v>
      </c>
      <c r="B174" s="103">
        <v>43986</v>
      </c>
      <c r="C174" s="104">
        <v>1929.067</v>
      </c>
      <c r="D174" s="104">
        <v>2.78728554641217</v>
      </c>
      <c r="E174" s="105">
        <v>18</v>
      </c>
      <c r="F174" s="104">
        <v>3.06913988466277</v>
      </c>
      <c r="G174" s="105">
        <v>11</v>
      </c>
      <c r="H174" s="104">
        <v>2.9552520487429801</v>
      </c>
      <c r="I174" s="105">
        <v>16</v>
      </c>
      <c r="J174" s="104">
        <v>3.4521179004347302</v>
      </c>
      <c r="K174" s="105">
        <v>16</v>
      </c>
      <c r="L174" s="104">
        <v>5.0294316048368097</v>
      </c>
      <c r="M174" s="105">
        <v>7</v>
      </c>
      <c r="N174" s="104">
        <v>5.9660506189439797</v>
      </c>
      <c r="O174" s="105">
        <v>3</v>
      </c>
      <c r="P174" s="104">
        <v>5.6401138160592801</v>
      </c>
      <c r="Q174" s="105">
        <v>5</v>
      </c>
      <c r="R174" s="104">
        <v>5.6135249127333502</v>
      </c>
      <c r="S174" s="105">
        <v>9</v>
      </c>
      <c r="T174" s="104">
        <v>5.8651050530314803</v>
      </c>
      <c r="U174" s="105">
        <v>14</v>
      </c>
      <c r="V174" s="104">
        <v>5.7746070531227698</v>
      </c>
      <c r="W174" s="105">
        <v>34</v>
      </c>
      <c r="Z174" s="104">
        <v>9.10410126784463</v>
      </c>
      <c r="AA174" s="105">
        <v>31</v>
      </c>
    </row>
    <row r="175" spans="1:27" x14ac:dyDescent="0.3">
      <c r="A175" s="102" t="s">
        <v>161</v>
      </c>
      <c r="B175" s="103">
        <v>43986</v>
      </c>
      <c r="C175" s="104">
        <v>3280.4715999999999</v>
      </c>
      <c r="D175" s="104">
        <v>2.5325555050169601</v>
      </c>
      <c r="E175" s="105">
        <v>25</v>
      </c>
      <c r="F175" s="104">
        <v>2.6308613087321402</v>
      </c>
      <c r="G175" s="105">
        <v>22</v>
      </c>
      <c r="H175" s="104">
        <v>2.8513598655285701</v>
      </c>
      <c r="I175" s="105">
        <v>21</v>
      </c>
      <c r="J175" s="104">
        <v>3.36372713354233</v>
      </c>
      <c r="K175" s="105">
        <v>22</v>
      </c>
      <c r="L175" s="104">
        <v>4.8138444360600801</v>
      </c>
      <c r="M175" s="105">
        <v>14</v>
      </c>
      <c r="N175" s="104">
        <v>5.4503925875590804</v>
      </c>
      <c r="O175" s="105">
        <v>18</v>
      </c>
      <c r="P175" s="104">
        <v>5.3489533411534103</v>
      </c>
      <c r="Q175" s="105">
        <v>18</v>
      </c>
      <c r="R175" s="104">
        <v>5.4758169916262602</v>
      </c>
      <c r="S175" s="105">
        <v>16</v>
      </c>
      <c r="T175" s="104">
        <v>5.7939297982007902</v>
      </c>
      <c r="U175" s="105">
        <v>16</v>
      </c>
      <c r="V175" s="104">
        <v>7.2452575027619801</v>
      </c>
      <c r="W175" s="105">
        <v>15</v>
      </c>
      <c r="Z175" s="104">
        <v>9.9764516752413304</v>
      </c>
      <c r="AA175" s="105">
        <v>23</v>
      </c>
    </row>
    <row r="176" spans="1:27" x14ac:dyDescent="0.3">
      <c r="A176" s="102" t="s">
        <v>162</v>
      </c>
      <c r="B176" s="103">
        <v>43986</v>
      </c>
      <c r="C176" s="104">
        <v>1085.0769</v>
      </c>
      <c r="D176" s="104">
        <v>2.88974747256343</v>
      </c>
      <c r="E176" s="105">
        <v>12</v>
      </c>
      <c r="F176" s="104">
        <v>2.7297891028127799</v>
      </c>
      <c r="G176" s="105">
        <v>19</v>
      </c>
      <c r="H176" s="104">
        <v>2.9844516937217498</v>
      </c>
      <c r="I176" s="105">
        <v>14</v>
      </c>
      <c r="J176" s="104">
        <v>3.0523889576644101</v>
      </c>
      <c r="K176" s="105">
        <v>30</v>
      </c>
      <c r="L176" s="104">
        <v>3.3664701813133999</v>
      </c>
      <c r="M176" s="105">
        <v>36</v>
      </c>
      <c r="N176" s="104">
        <v>3.8981273239841698</v>
      </c>
      <c r="O176" s="105">
        <v>38</v>
      </c>
      <c r="P176" s="104">
        <v>4.6029630553943699</v>
      </c>
      <c r="Q176" s="105">
        <v>31</v>
      </c>
      <c r="R176" s="104">
        <v>5.0318611140671496</v>
      </c>
      <c r="S176" s="105">
        <v>30</v>
      </c>
      <c r="T176" s="104">
        <v>5.5024281895104403</v>
      </c>
      <c r="U176" s="105">
        <v>30</v>
      </c>
      <c r="V176" s="104"/>
      <c r="W176" s="105"/>
      <c r="Z176" s="104">
        <v>6.1326276082775504</v>
      </c>
      <c r="AA176" s="105">
        <v>36</v>
      </c>
    </row>
    <row r="177" spans="1:27" x14ac:dyDescent="0.3">
      <c r="A177" s="162"/>
      <c r="B177" s="162"/>
      <c r="C177" s="162"/>
      <c r="D177" s="162" t="s">
        <v>115</v>
      </c>
      <c r="E177" s="162"/>
      <c r="F177" s="162" t="s">
        <v>116</v>
      </c>
      <c r="G177" s="162"/>
      <c r="H177" s="162" t="s">
        <v>117</v>
      </c>
      <c r="I177" s="162"/>
      <c r="J177" s="162" t="s">
        <v>47</v>
      </c>
      <c r="K177" s="162"/>
      <c r="L177" s="162" t="s">
        <v>48</v>
      </c>
      <c r="M177" s="162"/>
      <c r="N177" s="162" t="s">
        <v>1</v>
      </c>
      <c r="O177" s="162"/>
      <c r="P177" s="162" t="s">
        <v>2</v>
      </c>
      <c r="Q177" s="162"/>
      <c r="R177" s="162" t="s">
        <v>3</v>
      </c>
      <c r="S177" s="162"/>
      <c r="T177" s="162" t="s">
        <v>4</v>
      </c>
      <c r="U177" s="162"/>
      <c r="V177" s="162" t="s">
        <v>5</v>
      </c>
      <c r="W177" s="162"/>
      <c r="Z177" s="107" t="s">
        <v>46</v>
      </c>
      <c r="AA177" s="162" t="s">
        <v>402</v>
      </c>
    </row>
    <row r="178" spans="1:27" x14ac:dyDescent="0.3">
      <c r="A178" s="162"/>
      <c r="B178" s="162"/>
      <c r="C178" s="162"/>
      <c r="D178" s="107" t="s">
        <v>0</v>
      </c>
      <c r="E178" s="107"/>
      <c r="F178" s="107" t="s">
        <v>0</v>
      </c>
      <c r="G178" s="107"/>
      <c r="H178" s="107" t="s">
        <v>0</v>
      </c>
      <c r="I178" s="107"/>
      <c r="J178" s="107" t="s">
        <v>0</v>
      </c>
      <c r="K178" s="107"/>
      <c r="L178" s="107" t="s">
        <v>0</v>
      </c>
      <c r="M178" s="107"/>
      <c r="N178" s="107" t="s">
        <v>0</v>
      </c>
      <c r="O178" s="107"/>
      <c r="P178" s="107" t="s">
        <v>0</v>
      </c>
      <c r="Q178" s="107"/>
      <c r="R178" s="107" t="s">
        <v>0</v>
      </c>
      <c r="S178" s="107"/>
      <c r="T178" s="107" t="s">
        <v>0</v>
      </c>
      <c r="U178" s="107"/>
      <c r="V178" s="107" t="s">
        <v>0</v>
      </c>
      <c r="W178" s="107"/>
      <c r="Z178" s="107" t="s">
        <v>0</v>
      </c>
      <c r="AA178" s="162"/>
    </row>
    <row r="179" spans="1:27" x14ac:dyDescent="0.3">
      <c r="A179" s="107" t="s">
        <v>7</v>
      </c>
      <c r="B179" s="107" t="s">
        <v>8</v>
      </c>
      <c r="C179" s="107" t="s">
        <v>9</v>
      </c>
      <c r="D179" s="107"/>
      <c r="E179" s="107" t="s">
        <v>10</v>
      </c>
      <c r="F179" s="107"/>
      <c r="G179" s="107" t="s">
        <v>10</v>
      </c>
      <c r="H179" s="107"/>
      <c r="I179" s="107" t="s">
        <v>10</v>
      </c>
      <c r="J179" s="107"/>
      <c r="K179" s="107" t="s">
        <v>10</v>
      </c>
      <c r="L179" s="107"/>
      <c r="M179" s="107" t="s">
        <v>10</v>
      </c>
      <c r="N179" s="107"/>
      <c r="O179" s="107" t="s">
        <v>10</v>
      </c>
      <c r="P179" s="107"/>
      <c r="Q179" s="107" t="s">
        <v>10</v>
      </c>
      <c r="R179" s="107"/>
      <c r="S179" s="107" t="s">
        <v>10</v>
      </c>
      <c r="T179" s="107"/>
      <c r="U179" s="107" t="s">
        <v>10</v>
      </c>
      <c r="V179" s="107"/>
      <c r="W179" s="107" t="s">
        <v>10</v>
      </c>
      <c r="Z179" s="107"/>
      <c r="AA179" s="107" t="s">
        <v>10</v>
      </c>
    </row>
    <row r="180" spans="1:27" x14ac:dyDescent="0.3">
      <c r="A180" s="101" t="s">
        <v>385</v>
      </c>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Z180" s="101"/>
      <c r="AA180" s="101"/>
    </row>
    <row r="181" spans="1:27" x14ac:dyDescent="0.3">
      <c r="A181" s="102" t="s">
        <v>227</v>
      </c>
      <c r="B181" s="103">
        <v>43986</v>
      </c>
      <c r="C181" s="104">
        <v>320.62860000000001</v>
      </c>
      <c r="D181" s="104">
        <v>3.0397511680377902</v>
      </c>
      <c r="E181" s="105">
        <v>7</v>
      </c>
      <c r="F181" s="104">
        <v>3.43131229496792</v>
      </c>
      <c r="G181" s="105">
        <v>4</v>
      </c>
      <c r="H181" s="104">
        <v>3.2610826922932601</v>
      </c>
      <c r="I181" s="105">
        <v>6</v>
      </c>
      <c r="J181" s="104">
        <v>3.6560953379204699</v>
      </c>
      <c r="K181" s="105">
        <v>6</v>
      </c>
      <c r="L181" s="104">
        <v>5.1647686705115303</v>
      </c>
      <c r="M181" s="105">
        <v>3</v>
      </c>
      <c r="N181" s="104">
        <v>5.5218759885140001</v>
      </c>
      <c r="O181" s="105">
        <v>9</v>
      </c>
      <c r="P181" s="104">
        <v>5.3867031659689601</v>
      </c>
      <c r="Q181" s="105">
        <v>8</v>
      </c>
      <c r="R181" s="104">
        <v>5.4774733215862703</v>
      </c>
      <c r="S181" s="105">
        <v>10</v>
      </c>
      <c r="T181" s="104">
        <v>5.8520208789761003</v>
      </c>
      <c r="U181" s="105">
        <v>3</v>
      </c>
      <c r="V181" s="104">
        <v>7.2137501658272898</v>
      </c>
      <c r="W181" s="105">
        <v>6</v>
      </c>
      <c r="Z181" s="104">
        <v>13.623586658602701</v>
      </c>
      <c r="AA181" s="105">
        <v>5</v>
      </c>
    </row>
    <row r="182" spans="1:27" x14ac:dyDescent="0.3">
      <c r="A182" s="102" t="s">
        <v>228</v>
      </c>
      <c r="B182" s="103">
        <v>43986</v>
      </c>
      <c r="C182" s="104">
        <v>2213.6468</v>
      </c>
      <c r="D182" s="104">
        <v>2.35967529667847</v>
      </c>
      <c r="E182" s="105">
        <v>24</v>
      </c>
      <c r="F182" s="104">
        <v>2.4897426896631001</v>
      </c>
      <c r="G182" s="105">
        <v>20</v>
      </c>
      <c r="H182" s="104">
        <v>2.7842953579552399</v>
      </c>
      <c r="I182" s="105">
        <v>19</v>
      </c>
      <c r="J182" s="104">
        <v>3.4312001443400599</v>
      </c>
      <c r="K182" s="105">
        <v>10</v>
      </c>
      <c r="L182" s="104">
        <v>4.7473113502508699</v>
      </c>
      <c r="M182" s="105">
        <v>11</v>
      </c>
      <c r="N182" s="104">
        <v>5.6045382651820299</v>
      </c>
      <c r="O182" s="105">
        <v>6</v>
      </c>
      <c r="P182" s="104">
        <v>5.4496851447807497</v>
      </c>
      <c r="Q182" s="105">
        <v>5</v>
      </c>
      <c r="R182" s="104">
        <v>5.5301253808544697</v>
      </c>
      <c r="S182" s="105">
        <v>4</v>
      </c>
      <c r="T182" s="104">
        <v>5.8252762951447501</v>
      </c>
      <c r="U182" s="105">
        <v>6</v>
      </c>
      <c r="V182" s="104">
        <v>7.2271856180110996</v>
      </c>
      <c r="W182" s="105">
        <v>3</v>
      </c>
      <c r="Z182" s="104">
        <v>11.3847618093035</v>
      </c>
      <c r="AA182" s="105">
        <v>25</v>
      </c>
    </row>
    <row r="183" spans="1:27" x14ac:dyDescent="0.3">
      <c r="A183" s="102" t="s">
        <v>229</v>
      </c>
      <c r="B183" s="103">
        <v>43986</v>
      </c>
      <c r="C183" s="104">
        <v>2290.6550999999999</v>
      </c>
      <c r="D183" s="104">
        <v>1.9201849210230799</v>
      </c>
      <c r="E183" s="105">
        <v>34</v>
      </c>
      <c r="F183" s="104">
        <v>1.92251222099538</v>
      </c>
      <c r="G183" s="105">
        <v>35</v>
      </c>
      <c r="H183" s="104">
        <v>2.5990420312112898</v>
      </c>
      <c r="I183" s="105">
        <v>28</v>
      </c>
      <c r="J183" s="104">
        <v>3.0069670335877001</v>
      </c>
      <c r="K183" s="105">
        <v>27</v>
      </c>
      <c r="L183" s="104">
        <v>3.7039022998283002</v>
      </c>
      <c r="M183" s="105">
        <v>28</v>
      </c>
      <c r="N183" s="104">
        <v>5.3688888899234701</v>
      </c>
      <c r="O183" s="105">
        <v>15</v>
      </c>
      <c r="P183" s="104">
        <v>5.30670835746636</v>
      </c>
      <c r="Q183" s="105">
        <v>13</v>
      </c>
      <c r="R183" s="104">
        <v>5.4512607475439498</v>
      </c>
      <c r="S183" s="105">
        <v>12</v>
      </c>
      <c r="T183" s="104">
        <v>5.7438386546871696</v>
      </c>
      <c r="U183" s="105">
        <v>14</v>
      </c>
      <c r="V183" s="104">
        <v>7.1838647220760796</v>
      </c>
      <c r="W183" s="105">
        <v>9</v>
      </c>
      <c r="Z183" s="104">
        <v>11.387215651438201</v>
      </c>
      <c r="AA183" s="105">
        <v>24</v>
      </c>
    </row>
    <row r="184" spans="1:27" x14ac:dyDescent="0.3">
      <c r="A184" s="102" t="s">
        <v>230</v>
      </c>
      <c r="B184" s="103">
        <v>43986</v>
      </c>
      <c r="C184" s="104">
        <v>3059.9830999999999</v>
      </c>
      <c r="D184" s="104">
        <v>2.41800032446959</v>
      </c>
      <c r="E184" s="105">
        <v>21</v>
      </c>
      <c r="F184" s="104">
        <v>2.8375781809689302</v>
      </c>
      <c r="G184" s="105">
        <v>12</v>
      </c>
      <c r="H184" s="104">
        <v>3.18693856035779</v>
      </c>
      <c r="I184" s="105">
        <v>8</v>
      </c>
      <c r="J184" s="104">
        <v>3.4750416842177301</v>
      </c>
      <c r="K184" s="105">
        <v>9</v>
      </c>
      <c r="L184" s="104">
        <v>4.0607618661056497</v>
      </c>
      <c r="M184" s="105">
        <v>25</v>
      </c>
      <c r="N184" s="104">
        <v>5.2127935449087497</v>
      </c>
      <c r="O184" s="105">
        <v>20</v>
      </c>
      <c r="P184" s="104">
        <v>5.2720478291690203</v>
      </c>
      <c r="Q184" s="105">
        <v>16</v>
      </c>
      <c r="R184" s="104">
        <v>5.4526231421968996</v>
      </c>
      <c r="S184" s="105">
        <v>11</v>
      </c>
      <c r="T184" s="104">
        <v>5.7619246208698298</v>
      </c>
      <c r="U184" s="105">
        <v>12</v>
      </c>
      <c r="V184" s="104">
        <v>7.1436489673301802</v>
      </c>
      <c r="W184" s="105">
        <v>14</v>
      </c>
      <c r="Z184" s="104">
        <v>13.0673241484185</v>
      </c>
      <c r="AA184" s="105">
        <v>12</v>
      </c>
    </row>
    <row r="185" spans="1:27" x14ac:dyDescent="0.3">
      <c r="A185" s="102" t="s">
        <v>231</v>
      </c>
      <c r="B185" s="103">
        <v>43986</v>
      </c>
      <c r="C185" s="104">
        <v>2289.0637000000002</v>
      </c>
      <c r="D185" s="104">
        <v>1.65361124703101</v>
      </c>
      <c r="E185" s="105">
        <v>36</v>
      </c>
      <c r="F185" s="104">
        <v>2.44970414046242</v>
      </c>
      <c r="G185" s="105">
        <v>21</v>
      </c>
      <c r="H185" s="104">
        <v>2.7034601783913099</v>
      </c>
      <c r="I185" s="105">
        <v>25</v>
      </c>
      <c r="J185" s="104">
        <v>3.30704806516004</v>
      </c>
      <c r="K185" s="105">
        <v>18</v>
      </c>
      <c r="L185" s="104">
        <v>4.8546258571813299</v>
      </c>
      <c r="M185" s="105">
        <v>8</v>
      </c>
      <c r="N185" s="104">
        <v>5.3922935476693397</v>
      </c>
      <c r="O185" s="105">
        <v>12</v>
      </c>
      <c r="P185" s="104">
        <v>5.1821636488727201</v>
      </c>
      <c r="Q185" s="105">
        <v>22</v>
      </c>
      <c r="R185" s="104">
        <v>5.2753121343959002</v>
      </c>
      <c r="S185" s="105">
        <v>22</v>
      </c>
      <c r="T185" s="104">
        <v>5.5555315926737299</v>
      </c>
      <c r="U185" s="105">
        <v>24</v>
      </c>
      <c r="V185" s="104">
        <v>7.0886010999485896</v>
      </c>
      <c r="W185" s="105">
        <v>21</v>
      </c>
      <c r="Z185" s="104">
        <v>10.838706530753299</v>
      </c>
      <c r="AA185" s="105">
        <v>27</v>
      </c>
    </row>
    <row r="186" spans="1:27" x14ac:dyDescent="0.3">
      <c r="A186" s="102" t="s">
        <v>232</v>
      </c>
      <c r="B186" s="103">
        <v>43986</v>
      </c>
      <c r="C186" s="104">
        <v>2397.8868000000002</v>
      </c>
      <c r="D186" s="104">
        <v>2.8071040009016701</v>
      </c>
      <c r="E186" s="105">
        <v>10</v>
      </c>
      <c r="F186" s="104">
        <v>2.6623567074411199</v>
      </c>
      <c r="G186" s="105">
        <v>16</v>
      </c>
      <c r="H186" s="104">
        <v>2.7785768728700999</v>
      </c>
      <c r="I186" s="105">
        <v>20</v>
      </c>
      <c r="J186" s="104">
        <v>2.9072192853857302</v>
      </c>
      <c r="K186" s="105">
        <v>29</v>
      </c>
      <c r="L186" s="104">
        <v>3.21296830522137</v>
      </c>
      <c r="M186" s="105">
        <v>33</v>
      </c>
      <c r="N186" s="104">
        <v>3.8532525023469999</v>
      </c>
      <c r="O186" s="105">
        <v>32</v>
      </c>
      <c r="P186" s="104">
        <v>4.4579471027916204</v>
      </c>
      <c r="Q186" s="105">
        <v>32</v>
      </c>
      <c r="R186" s="104">
        <v>4.7646785789447899</v>
      </c>
      <c r="S186" s="105">
        <v>31</v>
      </c>
      <c r="T186" s="104">
        <v>5.1259072371918899</v>
      </c>
      <c r="U186" s="105">
        <v>31</v>
      </c>
      <c r="V186" s="104">
        <v>6.8529816554147196</v>
      </c>
      <c r="W186" s="105">
        <v>29</v>
      </c>
      <c r="Z186" s="104">
        <v>11.663701681655301</v>
      </c>
      <c r="AA186" s="105">
        <v>18</v>
      </c>
    </row>
    <row r="187" spans="1:27" x14ac:dyDescent="0.3">
      <c r="A187" s="102" t="s">
        <v>233</v>
      </c>
      <c r="B187" s="103">
        <v>43986</v>
      </c>
      <c r="C187" s="104">
        <v>2845.0452</v>
      </c>
      <c r="D187" s="104">
        <v>2.8008558271155302</v>
      </c>
      <c r="E187" s="105">
        <v>12</v>
      </c>
      <c r="F187" s="104">
        <v>2.8171158824435998</v>
      </c>
      <c r="G187" s="105">
        <v>14</v>
      </c>
      <c r="H187" s="104">
        <v>2.8698484142270901</v>
      </c>
      <c r="I187" s="105">
        <v>14</v>
      </c>
      <c r="J187" s="104">
        <v>3.1871209796612101</v>
      </c>
      <c r="K187" s="105">
        <v>23</v>
      </c>
      <c r="L187" s="104">
        <v>4.2277373717364002</v>
      </c>
      <c r="M187" s="105">
        <v>24</v>
      </c>
      <c r="N187" s="104">
        <v>5.4541776678575298</v>
      </c>
      <c r="O187" s="105">
        <v>10</v>
      </c>
      <c r="P187" s="104">
        <v>5.3019460312517603</v>
      </c>
      <c r="Q187" s="105">
        <v>14</v>
      </c>
      <c r="R187" s="104">
        <v>5.3592337906954199</v>
      </c>
      <c r="S187" s="105">
        <v>19</v>
      </c>
      <c r="T187" s="104">
        <v>5.67617160562917</v>
      </c>
      <c r="U187" s="105">
        <v>18</v>
      </c>
      <c r="V187" s="104">
        <v>7.1096549734207901</v>
      </c>
      <c r="W187" s="105">
        <v>18</v>
      </c>
      <c r="Z187" s="104">
        <v>12.6872927279578</v>
      </c>
      <c r="AA187" s="105">
        <v>14</v>
      </c>
    </row>
    <row r="188" spans="1:27" x14ac:dyDescent="0.3">
      <c r="A188" s="102" t="s">
        <v>234</v>
      </c>
      <c r="B188" s="103">
        <v>43986</v>
      </c>
      <c r="C188" s="104">
        <v>2557.8243000000002</v>
      </c>
      <c r="D188" s="104">
        <v>2.3004593529114499</v>
      </c>
      <c r="E188" s="105">
        <v>26</v>
      </c>
      <c r="F188" s="104">
        <v>2.24507580574392</v>
      </c>
      <c r="G188" s="105">
        <v>27</v>
      </c>
      <c r="H188" s="104">
        <v>2.8639182914571299</v>
      </c>
      <c r="I188" s="105">
        <v>15</v>
      </c>
      <c r="J188" s="104">
        <v>3.4756884572514801</v>
      </c>
      <c r="K188" s="105">
        <v>8</v>
      </c>
      <c r="L188" s="104">
        <v>4.7713777792250802</v>
      </c>
      <c r="M188" s="105">
        <v>10</v>
      </c>
      <c r="N188" s="104">
        <v>5.60184248563022</v>
      </c>
      <c r="O188" s="105">
        <v>7</v>
      </c>
      <c r="P188" s="104">
        <v>5.3344288210601203</v>
      </c>
      <c r="Q188" s="105">
        <v>11</v>
      </c>
      <c r="R188" s="104">
        <v>5.4509373140927098</v>
      </c>
      <c r="S188" s="105">
        <v>13</v>
      </c>
      <c r="T188" s="104">
        <v>5.7667514900482297</v>
      </c>
      <c r="U188" s="105">
        <v>10</v>
      </c>
      <c r="V188" s="104">
        <v>7.1696476718692104</v>
      </c>
      <c r="W188" s="105">
        <v>10</v>
      </c>
      <c r="Z188" s="104">
        <v>11.6059291853855</v>
      </c>
      <c r="AA188" s="105">
        <v>19</v>
      </c>
    </row>
    <row r="189" spans="1:27" x14ac:dyDescent="0.3">
      <c r="A189" s="102" t="s">
        <v>235</v>
      </c>
      <c r="B189" s="103">
        <v>43986</v>
      </c>
      <c r="C189" s="104">
        <v>2179.1068</v>
      </c>
      <c r="D189" s="104">
        <v>2.3099687196082002</v>
      </c>
      <c r="E189" s="105">
        <v>25</v>
      </c>
      <c r="F189" s="104">
        <v>2.19017519167837</v>
      </c>
      <c r="G189" s="105">
        <v>28</v>
      </c>
      <c r="H189" s="104">
        <v>2.3223421061807499</v>
      </c>
      <c r="I189" s="105">
        <v>35</v>
      </c>
      <c r="J189" s="104">
        <v>2.6183760172092398</v>
      </c>
      <c r="K189" s="105">
        <v>35</v>
      </c>
      <c r="L189" s="104">
        <v>3.0772668001209</v>
      </c>
      <c r="M189" s="105">
        <v>35</v>
      </c>
      <c r="N189" s="104">
        <v>4.2154657075736202</v>
      </c>
      <c r="O189" s="105">
        <v>29</v>
      </c>
      <c r="P189" s="104">
        <v>4.5292828479173401</v>
      </c>
      <c r="Q189" s="105">
        <v>30</v>
      </c>
      <c r="R189" s="104">
        <v>4.6763191348657003</v>
      </c>
      <c r="S189" s="105">
        <v>33</v>
      </c>
      <c r="T189" s="104">
        <v>5.0193781245447502</v>
      </c>
      <c r="U189" s="105">
        <v>33</v>
      </c>
      <c r="V189" s="104">
        <v>6.8930094298829001</v>
      </c>
      <c r="W189" s="105">
        <v>28</v>
      </c>
      <c r="Z189" s="104">
        <v>11.4522081426291</v>
      </c>
      <c r="AA189" s="105">
        <v>21</v>
      </c>
    </row>
    <row r="190" spans="1:27" x14ac:dyDescent="0.3">
      <c r="A190" s="102" t="s">
        <v>236</v>
      </c>
      <c r="B190" s="103">
        <v>43986</v>
      </c>
      <c r="C190" s="104">
        <v>3916.5700999999999</v>
      </c>
      <c r="D190" s="104">
        <v>2.5984277522944601</v>
      </c>
      <c r="E190" s="105">
        <v>19</v>
      </c>
      <c r="F190" s="104">
        <v>1.94340083360719</v>
      </c>
      <c r="G190" s="105">
        <v>34</v>
      </c>
      <c r="H190" s="104">
        <v>2.4613441463165202</v>
      </c>
      <c r="I190" s="105">
        <v>31</v>
      </c>
      <c r="J190" s="104">
        <v>3.0785599348536001</v>
      </c>
      <c r="K190" s="105">
        <v>26</v>
      </c>
      <c r="L190" s="104">
        <v>4.5737622024673801</v>
      </c>
      <c r="M190" s="105">
        <v>17</v>
      </c>
      <c r="N190" s="104">
        <v>5.3161504783317897</v>
      </c>
      <c r="O190" s="105">
        <v>17</v>
      </c>
      <c r="P190" s="104">
        <v>5.1934524637714103</v>
      </c>
      <c r="Q190" s="105">
        <v>21</v>
      </c>
      <c r="R190" s="104">
        <v>5.3100348463501499</v>
      </c>
      <c r="S190" s="105">
        <v>21</v>
      </c>
      <c r="T190" s="104">
        <v>5.6360219173179598</v>
      </c>
      <c r="U190" s="105">
        <v>21</v>
      </c>
      <c r="V190" s="104">
        <v>7.0030493931905404</v>
      </c>
      <c r="W190" s="105">
        <v>26</v>
      </c>
      <c r="Z190" s="104">
        <v>14.847253647140899</v>
      </c>
      <c r="AA190" s="105">
        <v>2</v>
      </c>
    </row>
    <row r="191" spans="1:27" x14ac:dyDescent="0.3">
      <c r="A191" s="102" t="s">
        <v>237</v>
      </c>
      <c r="B191" s="103">
        <v>43986</v>
      </c>
      <c r="C191" s="104">
        <v>1986.2810999999999</v>
      </c>
      <c r="D191" s="104">
        <v>2.0122883642101899</v>
      </c>
      <c r="E191" s="105">
        <v>33</v>
      </c>
      <c r="F191" s="104">
        <v>2.10197062210848</v>
      </c>
      <c r="G191" s="105">
        <v>31</v>
      </c>
      <c r="H191" s="104">
        <v>2.8803296188763601</v>
      </c>
      <c r="I191" s="105">
        <v>13</v>
      </c>
      <c r="J191" s="104">
        <v>3.3537373989774499</v>
      </c>
      <c r="K191" s="105">
        <v>15</v>
      </c>
      <c r="L191" s="104">
        <v>4.2789152390770004</v>
      </c>
      <c r="M191" s="105">
        <v>23</v>
      </c>
      <c r="N191" s="104">
        <v>4.7628251245381996</v>
      </c>
      <c r="O191" s="105">
        <v>27</v>
      </c>
      <c r="P191" s="104">
        <v>5.0017026812548302</v>
      </c>
      <c r="Q191" s="105">
        <v>26</v>
      </c>
      <c r="R191" s="104">
        <v>5.2487478197803501</v>
      </c>
      <c r="S191" s="105">
        <v>24</v>
      </c>
      <c r="T191" s="104">
        <v>5.6195532705628803</v>
      </c>
      <c r="U191" s="105">
        <v>22</v>
      </c>
      <c r="V191" s="104">
        <v>7.1384910101316299</v>
      </c>
      <c r="W191" s="105">
        <v>15</v>
      </c>
      <c r="Z191" s="104">
        <v>6.15687705661023</v>
      </c>
      <c r="AA191" s="105">
        <v>33</v>
      </c>
    </row>
    <row r="192" spans="1:27" x14ac:dyDescent="0.3">
      <c r="A192" s="102" t="s">
        <v>238</v>
      </c>
      <c r="B192" s="103">
        <v>43986</v>
      </c>
      <c r="C192" s="104">
        <v>295.13780000000003</v>
      </c>
      <c r="D192" s="104">
        <v>3.1167764439787899</v>
      </c>
      <c r="E192" s="105">
        <v>6</v>
      </c>
      <c r="F192" s="104">
        <v>2.9028395998124901</v>
      </c>
      <c r="G192" s="105">
        <v>11</v>
      </c>
      <c r="H192" s="104">
        <v>3.01401448325253</v>
      </c>
      <c r="I192" s="105">
        <v>11</v>
      </c>
      <c r="J192" s="104">
        <v>3.54268263394487</v>
      </c>
      <c r="K192" s="105">
        <v>7</v>
      </c>
      <c r="L192" s="104">
        <v>5.0554238588232003</v>
      </c>
      <c r="M192" s="105">
        <v>4</v>
      </c>
      <c r="N192" s="104">
        <v>5.6511482642330302</v>
      </c>
      <c r="O192" s="105">
        <v>5</v>
      </c>
      <c r="P192" s="104">
        <v>5.4040497124104396</v>
      </c>
      <c r="Q192" s="105">
        <v>7</v>
      </c>
      <c r="R192" s="104">
        <v>5.4805306621088903</v>
      </c>
      <c r="S192" s="105">
        <v>9</v>
      </c>
      <c r="T192" s="104">
        <v>5.7844264915102501</v>
      </c>
      <c r="U192" s="105">
        <v>8</v>
      </c>
      <c r="V192" s="104">
        <v>7.1570412610404501</v>
      </c>
      <c r="W192" s="105">
        <v>12</v>
      </c>
      <c r="Z192" s="104">
        <v>13.405853002070399</v>
      </c>
      <c r="AA192" s="105">
        <v>8</v>
      </c>
    </row>
    <row r="193" spans="1:27" x14ac:dyDescent="0.3">
      <c r="A193" s="102" t="s">
        <v>239</v>
      </c>
      <c r="B193" s="103">
        <v>43986</v>
      </c>
      <c r="C193" s="104">
        <v>2134.9895999999999</v>
      </c>
      <c r="D193" s="104">
        <v>4.1052357665385397</v>
      </c>
      <c r="E193" s="105">
        <v>2</v>
      </c>
      <c r="F193" s="104">
        <v>3.8717892205378401</v>
      </c>
      <c r="G193" s="105">
        <v>3</v>
      </c>
      <c r="H193" s="104">
        <v>3.8034800751554898</v>
      </c>
      <c r="I193" s="105">
        <v>2</v>
      </c>
      <c r="J193" s="104">
        <v>3.9038701913689602</v>
      </c>
      <c r="K193" s="105">
        <v>3</v>
      </c>
      <c r="L193" s="104">
        <v>5.0384578988278701</v>
      </c>
      <c r="M193" s="105">
        <v>5</v>
      </c>
      <c r="N193" s="104">
        <v>5.8807684357612899</v>
      </c>
      <c r="O193" s="105">
        <v>1</v>
      </c>
      <c r="P193" s="104">
        <v>5.6066715666318698</v>
      </c>
      <c r="Q193" s="105">
        <v>1</v>
      </c>
      <c r="R193" s="104">
        <v>5.6941654074127097</v>
      </c>
      <c r="S193" s="105">
        <v>2</v>
      </c>
      <c r="T193" s="104">
        <v>5.9490849810156003</v>
      </c>
      <c r="U193" s="105">
        <v>2</v>
      </c>
      <c r="V193" s="104">
        <v>7.2445269939493899</v>
      </c>
      <c r="W193" s="105">
        <v>1</v>
      </c>
      <c r="Z193" s="104">
        <v>11.4502820342731</v>
      </c>
      <c r="AA193" s="105">
        <v>22</v>
      </c>
    </row>
    <row r="194" spans="1:27" x14ac:dyDescent="0.3">
      <c r="A194" s="102" t="s">
        <v>240</v>
      </c>
      <c r="B194" s="103">
        <v>43986</v>
      </c>
      <c r="C194" s="104">
        <v>2410.8310000000001</v>
      </c>
      <c r="D194" s="104">
        <v>2.7647748215830998</v>
      </c>
      <c r="E194" s="105">
        <v>15</v>
      </c>
      <c r="F194" s="104">
        <v>2.6046388127706601</v>
      </c>
      <c r="G194" s="105">
        <v>18</v>
      </c>
      <c r="H194" s="104">
        <v>2.72597690480745</v>
      </c>
      <c r="I194" s="105">
        <v>23</v>
      </c>
      <c r="J194" s="104">
        <v>3.1524963596607201</v>
      </c>
      <c r="K194" s="105">
        <v>25</v>
      </c>
      <c r="L194" s="104">
        <v>4.34489342776829</v>
      </c>
      <c r="M194" s="105">
        <v>22</v>
      </c>
      <c r="N194" s="104">
        <v>5.0203625983400197</v>
      </c>
      <c r="O194" s="105">
        <v>24</v>
      </c>
      <c r="P194" s="104">
        <v>5.0666714218282003</v>
      </c>
      <c r="Q194" s="105">
        <v>25</v>
      </c>
      <c r="R194" s="104">
        <v>5.16747184336299</v>
      </c>
      <c r="S194" s="105">
        <v>27</v>
      </c>
      <c r="T194" s="104">
        <v>5.4715609784566697</v>
      </c>
      <c r="U194" s="105">
        <v>28</v>
      </c>
      <c r="V194" s="104">
        <v>6.9725319139142101</v>
      </c>
      <c r="W194" s="105">
        <v>27</v>
      </c>
      <c r="Z194" s="104">
        <v>8.7157429479994608</v>
      </c>
      <c r="AA194" s="105">
        <v>30</v>
      </c>
    </row>
    <row r="195" spans="1:27" x14ac:dyDescent="0.3">
      <c r="A195" s="102" t="s">
        <v>241</v>
      </c>
      <c r="B195" s="103">
        <v>43986</v>
      </c>
      <c r="C195" s="104">
        <v>1548.0018</v>
      </c>
      <c r="D195" s="104">
        <v>1.8439540556124401</v>
      </c>
      <c r="E195" s="105">
        <v>35</v>
      </c>
      <c r="F195" s="104">
        <v>2.3166635771505502</v>
      </c>
      <c r="G195" s="105">
        <v>25</v>
      </c>
      <c r="H195" s="104">
        <v>2.4557073990361</v>
      </c>
      <c r="I195" s="105">
        <v>32</v>
      </c>
      <c r="J195" s="104">
        <v>2.7472939638881901</v>
      </c>
      <c r="K195" s="105">
        <v>31</v>
      </c>
      <c r="L195" s="104">
        <v>3.3389946153389798</v>
      </c>
      <c r="M195" s="105">
        <v>29</v>
      </c>
      <c r="N195" s="104">
        <v>3.6656393265347398</v>
      </c>
      <c r="O195" s="105">
        <v>35</v>
      </c>
      <c r="P195" s="104">
        <v>4.1855549224172597</v>
      </c>
      <c r="Q195" s="105">
        <v>35</v>
      </c>
      <c r="R195" s="104">
        <v>4.4790897245071104</v>
      </c>
      <c r="S195" s="105">
        <v>35</v>
      </c>
      <c r="T195" s="104">
        <v>4.8692856030548404</v>
      </c>
      <c r="U195" s="105">
        <v>35</v>
      </c>
      <c r="V195" s="104">
        <v>6.3929968487270799</v>
      </c>
      <c r="W195" s="105">
        <v>30</v>
      </c>
      <c r="Z195" s="104">
        <v>8.3461447754211804</v>
      </c>
      <c r="AA195" s="105">
        <v>31</v>
      </c>
    </row>
    <row r="196" spans="1:27" x14ac:dyDescent="0.3">
      <c r="A196" s="102" t="s">
        <v>242</v>
      </c>
      <c r="B196" s="103">
        <v>43986</v>
      </c>
      <c r="C196" s="104">
        <v>1939.4056</v>
      </c>
      <c r="D196" s="104">
        <v>2.3752637190948001</v>
      </c>
      <c r="E196" s="105">
        <v>23</v>
      </c>
      <c r="F196" s="104">
        <v>2.0781048937581499</v>
      </c>
      <c r="G196" s="105">
        <v>32</v>
      </c>
      <c r="H196" s="104">
        <v>2.35520140076687</v>
      </c>
      <c r="I196" s="105">
        <v>34</v>
      </c>
      <c r="J196" s="104">
        <v>2.68275410702535</v>
      </c>
      <c r="K196" s="105">
        <v>33</v>
      </c>
      <c r="L196" s="104">
        <v>3.3149839697336998</v>
      </c>
      <c r="M196" s="105">
        <v>30</v>
      </c>
      <c r="N196" s="104">
        <v>4.6870730952077704</v>
      </c>
      <c r="O196" s="105">
        <v>28</v>
      </c>
      <c r="P196" s="104">
        <v>4.9681583988049498</v>
      </c>
      <c r="Q196" s="105">
        <v>27</v>
      </c>
      <c r="R196" s="104">
        <v>5.1800634531347196</v>
      </c>
      <c r="S196" s="105">
        <v>26</v>
      </c>
      <c r="T196" s="104">
        <v>5.5245555626410798</v>
      </c>
      <c r="U196" s="105">
        <v>26</v>
      </c>
      <c r="V196" s="104">
        <v>7.0437854135428797</v>
      </c>
      <c r="W196" s="105">
        <v>25</v>
      </c>
      <c r="Z196" s="104">
        <v>10.9024815262321</v>
      </c>
      <c r="AA196" s="105">
        <v>26</v>
      </c>
    </row>
    <row r="197" spans="1:27" x14ac:dyDescent="0.3">
      <c r="A197" s="102" t="s">
        <v>243</v>
      </c>
      <c r="B197" s="103">
        <v>43986</v>
      </c>
      <c r="C197" s="104">
        <v>2738.0877999999998</v>
      </c>
      <c r="D197" s="104">
        <v>2.40630864309699</v>
      </c>
      <c r="E197" s="105">
        <v>22</v>
      </c>
      <c r="F197" s="104">
        <v>2.02790258659698</v>
      </c>
      <c r="G197" s="105">
        <v>33</v>
      </c>
      <c r="H197" s="104">
        <v>2.2471523799315598</v>
      </c>
      <c r="I197" s="105">
        <v>36</v>
      </c>
      <c r="J197" s="104">
        <v>2.7963963712313702</v>
      </c>
      <c r="K197" s="105">
        <v>30</v>
      </c>
      <c r="L197" s="104">
        <v>4.5687252415826398</v>
      </c>
      <c r="M197" s="105">
        <v>18</v>
      </c>
      <c r="N197" s="104">
        <v>5.0920117771391897</v>
      </c>
      <c r="O197" s="105">
        <v>23</v>
      </c>
      <c r="P197" s="104">
        <v>5.09825672463798</v>
      </c>
      <c r="Q197" s="105">
        <v>24</v>
      </c>
      <c r="R197" s="104">
        <v>5.2303049230809</v>
      </c>
      <c r="S197" s="105">
        <v>25</v>
      </c>
      <c r="T197" s="104">
        <v>5.5391474819050197</v>
      </c>
      <c r="U197" s="105">
        <v>25</v>
      </c>
      <c r="V197" s="104">
        <v>7.0744859727526697</v>
      </c>
      <c r="W197" s="105">
        <v>22</v>
      </c>
      <c r="Z197" s="104">
        <v>12.8213833265966</v>
      </c>
      <c r="AA197" s="105">
        <v>13</v>
      </c>
    </row>
    <row r="198" spans="1:27" x14ac:dyDescent="0.3">
      <c r="A198" s="102" t="s">
        <v>244</v>
      </c>
      <c r="B198" s="103">
        <v>43986</v>
      </c>
      <c r="C198" s="104">
        <v>1053.0034000000001</v>
      </c>
      <c r="D198" s="104">
        <v>2.7974988097426698</v>
      </c>
      <c r="E198" s="105">
        <v>13</v>
      </c>
      <c r="F198" s="104">
        <v>2.8210468749450399</v>
      </c>
      <c r="G198" s="105">
        <v>13</v>
      </c>
      <c r="H198" s="104">
        <v>2.8379475636142</v>
      </c>
      <c r="I198" s="105">
        <v>17</v>
      </c>
      <c r="J198" s="104">
        <v>2.7042687602650402</v>
      </c>
      <c r="K198" s="105">
        <v>32</v>
      </c>
      <c r="L198" s="104">
        <v>2.7273292333999302</v>
      </c>
      <c r="M198" s="105">
        <v>37</v>
      </c>
      <c r="N198" s="104">
        <v>2.9412280127585402</v>
      </c>
      <c r="O198" s="105">
        <v>37</v>
      </c>
      <c r="P198" s="104">
        <v>3.7873324330998499</v>
      </c>
      <c r="Q198" s="105">
        <v>37</v>
      </c>
      <c r="R198" s="104">
        <v>4.1708846284427299</v>
      </c>
      <c r="S198" s="105">
        <v>37</v>
      </c>
      <c r="T198" s="104">
        <v>4.5100133502339697</v>
      </c>
      <c r="U198" s="105">
        <v>37</v>
      </c>
      <c r="V198" s="104"/>
      <c r="W198" s="105"/>
      <c r="Z198" s="104">
        <v>4.7454254965982496</v>
      </c>
      <c r="AA198" s="105">
        <v>37</v>
      </c>
    </row>
    <row r="199" spans="1:27" x14ac:dyDescent="0.3">
      <c r="A199" s="102" t="s">
        <v>245</v>
      </c>
      <c r="B199" s="103">
        <v>43986</v>
      </c>
      <c r="C199" s="104">
        <v>54.449100000000001</v>
      </c>
      <c r="D199" s="104">
        <v>3.9554985746659299</v>
      </c>
      <c r="E199" s="105">
        <v>3</v>
      </c>
      <c r="F199" s="104">
        <v>3.3973926787045698</v>
      </c>
      <c r="G199" s="105">
        <v>5</v>
      </c>
      <c r="H199" s="104">
        <v>3.2772011237471701</v>
      </c>
      <c r="I199" s="105">
        <v>5</v>
      </c>
      <c r="J199" s="104">
        <v>3.3608693481991598</v>
      </c>
      <c r="K199" s="105">
        <v>14</v>
      </c>
      <c r="L199" s="104">
        <v>4.0075879368187302</v>
      </c>
      <c r="M199" s="105">
        <v>26</v>
      </c>
      <c r="N199" s="104">
        <v>4.7702611320403898</v>
      </c>
      <c r="O199" s="105">
        <v>26</v>
      </c>
      <c r="P199" s="104">
        <v>4.9339085124011204</v>
      </c>
      <c r="Q199" s="105">
        <v>28</v>
      </c>
      <c r="R199" s="104">
        <v>5.1324091247203496</v>
      </c>
      <c r="S199" s="105">
        <v>28</v>
      </c>
      <c r="T199" s="104">
        <v>5.51213616920543</v>
      </c>
      <c r="U199" s="105">
        <v>27</v>
      </c>
      <c r="V199" s="104">
        <v>7.0945692079651002</v>
      </c>
      <c r="W199" s="105">
        <v>20</v>
      </c>
      <c r="Z199" s="104">
        <v>19.807009522646801</v>
      </c>
      <c r="AA199" s="105">
        <v>1</v>
      </c>
    </row>
    <row r="200" spans="1:27" x14ac:dyDescent="0.3">
      <c r="A200" s="102" t="s">
        <v>246</v>
      </c>
      <c r="B200" s="103">
        <v>43986</v>
      </c>
      <c r="C200" s="104">
        <v>4033.7289999999998</v>
      </c>
      <c r="D200" s="104">
        <v>2.2532651705171598</v>
      </c>
      <c r="E200" s="105">
        <v>27</v>
      </c>
      <c r="F200" s="104">
        <v>2.3102698614583299</v>
      </c>
      <c r="G200" s="105">
        <v>26</v>
      </c>
      <c r="H200" s="104">
        <v>2.6310081040039002</v>
      </c>
      <c r="I200" s="105">
        <v>27</v>
      </c>
      <c r="J200" s="104">
        <v>3.20743912355409</v>
      </c>
      <c r="K200" s="105">
        <v>22</v>
      </c>
      <c r="L200" s="104">
        <v>4.4672984319027496</v>
      </c>
      <c r="M200" s="105">
        <v>20</v>
      </c>
      <c r="N200" s="104">
        <v>5.1003672166894098</v>
      </c>
      <c r="O200" s="105">
        <v>22</v>
      </c>
      <c r="P200" s="104">
        <v>5.1233161178699902</v>
      </c>
      <c r="Q200" s="105">
        <v>23</v>
      </c>
      <c r="R200" s="104">
        <v>5.26867312875439</v>
      </c>
      <c r="S200" s="105">
        <v>23</v>
      </c>
      <c r="T200" s="104">
        <v>5.5793354462393703</v>
      </c>
      <c r="U200" s="105">
        <v>23</v>
      </c>
      <c r="V200" s="104">
        <v>7.0547966656907102</v>
      </c>
      <c r="W200" s="105">
        <v>24</v>
      </c>
      <c r="Z200" s="104">
        <v>13.4533399932542</v>
      </c>
      <c r="AA200" s="105">
        <v>7</v>
      </c>
    </row>
    <row r="201" spans="1:27" x14ac:dyDescent="0.3">
      <c r="A201" s="102" t="s">
        <v>247</v>
      </c>
      <c r="B201" s="103">
        <v>43986</v>
      </c>
      <c r="C201" s="104">
        <v>2733.4951000000001</v>
      </c>
      <c r="D201" s="104">
        <v>2.0591284460671502</v>
      </c>
      <c r="E201" s="105">
        <v>31</v>
      </c>
      <c r="F201" s="104">
        <v>2.4218020829814502</v>
      </c>
      <c r="G201" s="105">
        <v>22</v>
      </c>
      <c r="H201" s="104">
        <v>2.58334245969901</v>
      </c>
      <c r="I201" s="105">
        <v>29</v>
      </c>
      <c r="J201" s="104">
        <v>3.1659899268064602</v>
      </c>
      <c r="K201" s="105">
        <v>24</v>
      </c>
      <c r="L201" s="104">
        <v>4.4348038070606002</v>
      </c>
      <c r="M201" s="105">
        <v>21</v>
      </c>
      <c r="N201" s="104">
        <v>5.4294697424704204</v>
      </c>
      <c r="O201" s="105">
        <v>11</v>
      </c>
      <c r="P201" s="104">
        <v>5.3270316330216403</v>
      </c>
      <c r="Q201" s="105">
        <v>12</v>
      </c>
      <c r="R201" s="104">
        <v>5.4208430851569398</v>
      </c>
      <c r="S201" s="105">
        <v>15</v>
      </c>
      <c r="T201" s="104">
        <v>5.6934873131015102</v>
      </c>
      <c r="U201" s="105">
        <v>16</v>
      </c>
      <c r="V201" s="104">
        <v>7.1478027048327801</v>
      </c>
      <c r="W201" s="105">
        <v>13</v>
      </c>
      <c r="Z201" s="104">
        <v>12.672255387542601</v>
      </c>
      <c r="AA201" s="105">
        <v>15</v>
      </c>
    </row>
    <row r="202" spans="1:27" x14ac:dyDescent="0.3">
      <c r="A202" s="102" t="s">
        <v>248</v>
      </c>
      <c r="B202" s="103">
        <v>43986</v>
      </c>
      <c r="C202" s="104">
        <v>3606.3672999999999</v>
      </c>
      <c r="D202" s="104">
        <v>3.1924387998950601</v>
      </c>
      <c r="E202" s="105">
        <v>5</v>
      </c>
      <c r="F202" s="104">
        <v>3.2260766846007698</v>
      </c>
      <c r="G202" s="105">
        <v>7</v>
      </c>
      <c r="H202" s="104">
        <v>3.0920592906512101</v>
      </c>
      <c r="I202" s="105">
        <v>10</v>
      </c>
      <c r="J202" s="104">
        <v>3.6631538933496302</v>
      </c>
      <c r="K202" s="105">
        <v>5</v>
      </c>
      <c r="L202" s="104">
        <v>4.6739720033797898</v>
      </c>
      <c r="M202" s="105">
        <v>15</v>
      </c>
      <c r="N202" s="104">
        <v>5.6523437807078301</v>
      </c>
      <c r="O202" s="105">
        <v>4</v>
      </c>
      <c r="P202" s="104">
        <v>5.4403681041771597</v>
      </c>
      <c r="Q202" s="105">
        <v>6</v>
      </c>
      <c r="R202" s="104">
        <v>5.5094329154189898</v>
      </c>
      <c r="S202" s="105">
        <v>7</v>
      </c>
      <c r="T202" s="104">
        <v>5.7661238234324399</v>
      </c>
      <c r="U202" s="105">
        <v>11</v>
      </c>
      <c r="V202" s="104">
        <v>7.1073942476971901</v>
      </c>
      <c r="W202" s="105">
        <v>19</v>
      </c>
      <c r="Z202" s="104">
        <v>14.288435934214499</v>
      </c>
      <c r="AA202" s="105">
        <v>4</v>
      </c>
    </row>
    <row r="203" spans="1:27" x14ac:dyDescent="0.3">
      <c r="A203" s="102" t="s">
        <v>249</v>
      </c>
      <c r="B203" s="103">
        <v>43986</v>
      </c>
      <c r="C203" s="104">
        <v>1293.7081000000001</v>
      </c>
      <c r="D203" s="104">
        <v>3.2166194944757098</v>
      </c>
      <c r="E203" s="105">
        <v>4</v>
      </c>
      <c r="F203" s="104">
        <v>3.32916020478768</v>
      </c>
      <c r="G203" s="105">
        <v>6</v>
      </c>
      <c r="H203" s="104">
        <v>3.3260705710749701</v>
      </c>
      <c r="I203" s="105">
        <v>4</v>
      </c>
      <c r="J203" s="104">
        <v>3.7721501783783302</v>
      </c>
      <c r="K203" s="105">
        <v>4</v>
      </c>
      <c r="L203" s="104">
        <v>4.73993838782095</v>
      </c>
      <c r="M203" s="105">
        <v>12</v>
      </c>
      <c r="N203" s="104">
        <v>5.3738959719381203</v>
      </c>
      <c r="O203" s="105">
        <v>14</v>
      </c>
      <c r="P203" s="104">
        <v>5.3418220507230902</v>
      </c>
      <c r="Q203" s="105">
        <v>10</v>
      </c>
      <c r="R203" s="104">
        <v>5.5129421858774297</v>
      </c>
      <c r="S203" s="105">
        <v>5</v>
      </c>
      <c r="T203" s="104">
        <v>5.8320714448954201</v>
      </c>
      <c r="U203" s="105">
        <v>5</v>
      </c>
      <c r="V203" s="104">
        <v>7.1999706133353198</v>
      </c>
      <c r="W203" s="105">
        <v>8</v>
      </c>
      <c r="Z203" s="104">
        <v>7.4862473280948398</v>
      </c>
      <c r="AA203" s="105">
        <v>32</v>
      </c>
    </row>
    <row r="204" spans="1:27" x14ac:dyDescent="0.3">
      <c r="A204" s="102" t="s">
        <v>250</v>
      </c>
      <c r="B204" s="103">
        <v>43986</v>
      </c>
      <c r="C204" s="104">
        <v>2087.1810999999998</v>
      </c>
      <c r="D204" s="104">
        <v>2.8349765862241099</v>
      </c>
      <c r="E204" s="105">
        <v>8</v>
      </c>
      <c r="F204" s="104">
        <v>3.02495840686072</v>
      </c>
      <c r="G204" s="105">
        <v>9</v>
      </c>
      <c r="H204" s="104">
        <v>3.1126692682305999</v>
      </c>
      <c r="I204" s="105">
        <v>9</v>
      </c>
      <c r="J204" s="104">
        <v>3.2927155829044699</v>
      </c>
      <c r="K204" s="105">
        <v>19</v>
      </c>
      <c r="L204" s="104">
        <v>4.6002453800373804</v>
      </c>
      <c r="M204" s="105">
        <v>16</v>
      </c>
      <c r="N204" s="104">
        <v>5.2103890818026803</v>
      </c>
      <c r="O204" s="105">
        <v>21</v>
      </c>
      <c r="P204" s="104">
        <v>5.2268303730785801</v>
      </c>
      <c r="Q204" s="105">
        <v>20</v>
      </c>
      <c r="R204" s="104">
        <v>5.3500777251902703</v>
      </c>
      <c r="S204" s="105">
        <v>20</v>
      </c>
      <c r="T204" s="104">
        <v>5.6590190050787204</v>
      </c>
      <c r="U204" s="105">
        <v>20</v>
      </c>
      <c r="V204" s="104">
        <v>7.1188981457827198</v>
      </c>
      <c r="W204" s="105">
        <v>17</v>
      </c>
      <c r="Z204" s="104">
        <v>9.5366763157894692</v>
      </c>
      <c r="AA204" s="105">
        <v>29</v>
      </c>
    </row>
    <row r="205" spans="1:27" x14ac:dyDescent="0.3">
      <c r="A205" s="102" t="s">
        <v>251</v>
      </c>
      <c r="B205" s="103">
        <v>43986</v>
      </c>
      <c r="C205" s="104">
        <v>10.749000000000001</v>
      </c>
      <c r="D205" s="104">
        <v>2.7167339647566902</v>
      </c>
      <c r="E205" s="105">
        <v>16</v>
      </c>
      <c r="F205" s="104">
        <v>2.1509678579963301</v>
      </c>
      <c r="G205" s="105">
        <v>30</v>
      </c>
      <c r="H205" s="104">
        <v>2.5237146739776999</v>
      </c>
      <c r="I205" s="105">
        <v>30</v>
      </c>
      <c r="J205" s="104">
        <v>2.59784403224252</v>
      </c>
      <c r="K205" s="105">
        <v>36</v>
      </c>
      <c r="L205" s="104">
        <v>2.9649620015526401</v>
      </c>
      <c r="M205" s="105">
        <v>36</v>
      </c>
      <c r="N205" s="104">
        <v>3.6128140867606802</v>
      </c>
      <c r="O205" s="105">
        <v>36</v>
      </c>
      <c r="P205" s="104">
        <v>4.0650710152196599</v>
      </c>
      <c r="Q205" s="105">
        <v>36</v>
      </c>
      <c r="R205" s="104">
        <v>4.3419812893490803</v>
      </c>
      <c r="S205" s="105">
        <v>36</v>
      </c>
      <c r="T205" s="104">
        <v>4.63506784157582</v>
      </c>
      <c r="U205" s="105">
        <v>36</v>
      </c>
      <c r="V205" s="104"/>
      <c r="W205" s="105"/>
      <c r="Z205" s="104">
        <v>5.1291744840525304</v>
      </c>
      <c r="AA205" s="105">
        <v>36</v>
      </c>
    </row>
    <row r="206" spans="1:27" x14ac:dyDescent="0.3">
      <c r="A206" s="102" t="s">
        <v>252</v>
      </c>
      <c r="B206" s="103">
        <v>43986</v>
      </c>
      <c r="C206" s="104">
        <v>4867.6900999999998</v>
      </c>
      <c r="D206" s="104">
        <v>2.6643842128982702</v>
      </c>
      <c r="E206" s="105">
        <v>18</v>
      </c>
      <c r="F206" s="104">
        <v>2.6660235377003301</v>
      </c>
      <c r="G206" s="105">
        <v>15</v>
      </c>
      <c r="H206" s="104">
        <v>2.7102669163889201</v>
      </c>
      <c r="I206" s="105">
        <v>24</v>
      </c>
      <c r="J206" s="104">
        <v>3.40427794476755</v>
      </c>
      <c r="K206" s="105">
        <v>12</v>
      </c>
      <c r="L206" s="104">
        <v>4.97982551446787</v>
      </c>
      <c r="M206" s="105">
        <v>6</v>
      </c>
      <c r="N206" s="104">
        <v>5.5506298138667098</v>
      </c>
      <c r="O206" s="105">
        <v>8</v>
      </c>
      <c r="P206" s="104">
        <v>5.3777186180201202</v>
      </c>
      <c r="Q206" s="105">
        <v>9</v>
      </c>
      <c r="R206" s="104">
        <v>5.4971310488775096</v>
      </c>
      <c r="S206" s="105">
        <v>8</v>
      </c>
      <c r="T206" s="104">
        <v>5.8393839394739198</v>
      </c>
      <c r="U206" s="105">
        <v>4</v>
      </c>
      <c r="V206" s="104">
        <v>7.2263541725096703</v>
      </c>
      <c r="W206" s="105">
        <v>4</v>
      </c>
      <c r="Z206" s="104">
        <v>13.343793043367601</v>
      </c>
      <c r="AA206" s="105">
        <v>9</v>
      </c>
    </row>
    <row r="207" spans="1:27" x14ac:dyDescent="0.3">
      <c r="A207" s="102" t="s">
        <v>253</v>
      </c>
      <c r="B207" s="103">
        <v>43986</v>
      </c>
      <c r="C207" s="104">
        <v>1122.0263</v>
      </c>
      <c r="D207" s="104">
        <v>1.61358074548557</v>
      </c>
      <c r="E207" s="105">
        <v>37</v>
      </c>
      <c r="F207" s="104">
        <v>0.67124827371115903</v>
      </c>
      <c r="G207" s="105">
        <v>37</v>
      </c>
      <c r="H207" s="104">
        <v>2.1869618803655202</v>
      </c>
      <c r="I207" s="105">
        <v>37</v>
      </c>
      <c r="J207" s="104">
        <v>2.4883948589410698</v>
      </c>
      <c r="K207" s="105">
        <v>37</v>
      </c>
      <c r="L207" s="104">
        <v>3.2244921573894398</v>
      </c>
      <c r="M207" s="105">
        <v>32</v>
      </c>
      <c r="N207" s="104">
        <v>4.0913039496770303</v>
      </c>
      <c r="O207" s="105">
        <v>31</v>
      </c>
      <c r="P207" s="104">
        <v>4.4304109605847204</v>
      </c>
      <c r="Q207" s="105">
        <v>33</v>
      </c>
      <c r="R207" s="104">
        <v>4.6792725992473496</v>
      </c>
      <c r="S207" s="105">
        <v>32</v>
      </c>
      <c r="T207" s="104">
        <v>5.0576147943828502</v>
      </c>
      <c r="U207" s="105">
        <v>32</v>
      </c>
      <c r="V207" s="104"/>
      <c r="W207" s="105"/>
      <c r="Z207" s="104">
        <v>5.8992847019867503</v>
      </c>
      <c r="AA207" s="105">
        <v>35</v>
      </c>
    </row>
    <row r="208" spans="1:27" x14ac:dyDescent="0.3">
      <c r="A208" s="102" t="s">
        <v>254</v>
      </c>
      <c r="B208" s="103">
        <v>43986</v>
      </c>
      <c r="C208" s="104">
        <v>259.36509999999998</v>
      </c>
      <c r="D208" s="104">
        <v>2.8147823112884001</v>
      </c>
      <c r="E208" s="105">
        <v>9</v>
      </c>
      <c r="F208" s="104">
        <v>4.04963048785008</v>
      </c>
      <c r="G208" s="105">
        <v>2</v>
      </c>
      <c r="H208" s="104">
        <v>3.6131871354134901</v>
      </c>
      <c r="I208" s="105">
        <v>3</v>
      </c>
      <c r="J208" s="104">
        <v>4.1107104681993798</v>
      </c>
      <c r="K208" s="105">
        <v>2</v>
      </c>
      <c r="L208" s="104">
        <v>5.2561816950796798</v>
      </c>
      <c r="M208" s="105">
        <v>2</v>
      </c>
      <c r="N208" s="104">
        <v>5.29833919420473</v>
      </c>
      <c r="O208" s="105">
        <v>18</v>
      </c>
      <c r="P208" s="104">
        <v>5.2786009079136802</v>
      </c>
      <c r="Q208" s="105">
        <v>15</v>
      </c>
      <c r="R208" s="104">
        <v>5.4397817300335598</v>
      </c>
      <c r="S208" s="105">
        <v>14</v>
      </c>
      <c r="T208" s="104">
        <v>5.77696468752033</v>
      </c>
      <c r="U208" s="105">
        <v>9</v>
      </c>
      <c r="V208" s="104">
        <v>7.2154795063580703</v>
      </c>
      <c r="W208" s="105">
        <v>5</v>
      </c>
      <c r="Z208" s="104">
        <v>12.490500644191499</v>
      </c>
      <c r="AA208" s="105">
        <v>16</v>
      </c>
    </row>
    <row r="209" spans="1:27" x14ac:dyDescent="0.3">
      <c r="A209" s="102" t="s">
        <v>255</v>
      </c>
      <c r="B209" s="103">
        <v>43986</v>
      </c>
      <c r="C209" s="104">
        <v>1761.6543999999999</v>
      </c>
      <c r="D209" s="104">
        <v>2.7890120792222199</v>
      </c>
      <c r="E209" s="105">
        <v>14</v>
      </c>
      <c r="F209" s="104">
        <v>3.1639477194765901</v>
      </c>
      <c r="G209" s="105">
        <v>8</v>
      </c>
      <c r="H209" s="104">
        <v>3.20426208763626</v>
      </c>
      <c r="I209" s="105">
        <v>7</v>
      </c>
      <c r="J209" s="104">
        <v>3.34703192205613</v>
      </c>
      <c r="K209" s="105">
        <v>17</v>
      </c>
      <c r="L209" s="104">
        <v>3.84199828011953</v>
      </c>
      <c r="M209" s="105">
        <v>27</v>
      </c>
      <c r="N209" s="104">
        <v>4.1809235705581402</v>
      </c>
      <c r="O209" s="105">
        <v>30</v>
      </c>
      <c r="P209" s="104">
        <v>4.6335114175894203</v>
      </c>
      <c r="Q209" s="105">
        <v>29</v>
      </c>
      <c r="R209" s="104">
        <v>4.9466218249940503</v>
      </c>
      <c r="S209" s="105">
        <v>30</v>
      </c>
      <c r="T209" s="104">
        <v>5.1882436501481299</v>
      </c>
      <c r="U209" s="105">
        <v>30</v>
      </c>
      <c r="V209" s="104">
        <v>3.4333114373149298</v>
      </c>
      <c r="W209" s="105">
        <v>33</v>
      </c>
      <c r="Z209" s="104">
        <v>11.5304180927566</v>
      </c>
      <c r="AA209" s="105">
        <v>20</v>
      </c>
    </row>
    <row r="210" spans="1:27" x14ac:dyDescent="0.3">
      <c r="A210" s="102" t="s">
        <v>256</v>
      </c>
      <c r="B210" s="103">
        <v>43986</v>
      </c>
      <c r="C210" s="104">
        <v>31.302399999999999</v>
      </c>
      <c r="D210" s="104">
        <v>4.3148756977143803</v>
      </c>
      <c r="E210" s="105">
        <v>1</v>
      </c>
      <c r="F210" s="104">
        <v>4.4714810589221798</v>
      </c>
      <c r="G210" s="105">
        <v>1</v>
      </c>
      <c r="H210" s="104">
        <v>4.3346238240795296</v>
      </c>
      <c r="I210" s="105">
        <v>1</v>
      </c>
      <c r="J210" s="104">
        <v>4.5304468797416302</v>
      </c>
      <c r="K210" s="105">
        <v>1</v>
      </c>
      <c r="L210" s="104">
        <v>5.3086435472430802</v>
      </c>
      <c r="M210" s="105">
        <v>1</v>
      </c>
      <c r="N210" s="104">
        <v>4.9053324395851696</v>
      </c>
      <c r="O210" s="105">
        <v>25</v>
      </c>
      <c r="P210" s="104">
        <v>5.4514965090709202</v>
      </c>
      <c r="Q210" s="105">
        <v>4</v>
      </c>
      <c r="R210" s="104">
        <v>5.8016981339604499</v>
      </c>
      <c r="S210" s="105">
        <v>1</v>
      </c>
      <c r="T210" s="104">
        <v>6.1918747076903697</v>
      </c>
      <c r="U210" s="105">
        <v>1</v>
      </c>
      <c r="V210" s="104">
        <v>7.2443157379335501</v>
      </c>
      <c r="W210" s="105">
        <v>2</v>
      </c>
      <c r="Z210" s="104">
        <v>14.500887728459499</v>
      </c>
      <c r="AA210" s="105">
        <v>3</v>
      </c>
    </row>
    <row r="211" spans="1:27" x14ac:dyDescent="0.3">
      <c r="A211" s="102" t="s">
        <v>257</v>
      </c>
      <c r="B211" s="103">
        <v>43986</v>
      </c>
      <c r="C211" s="104">
        <v>27.0444</v>
      </c>
      <c r="D211" s="104">
        <v>2.02456097533865</v>
      </c>
      <c r="E211" s="105">
        <v>32</v>
      </c>
      <c r="F211" s="104">
        <v>1.61977456288194</v>
      </c>
      <c r="G211" s="105">
        <v>36</v>
      </c>
      <c r="H211" s="104">
        <v>2.4304707788597</v>
      </c>
      <c r="I211" s="105">
        <v>33</v>
      </c>
      <c r="J211" s="104">
        <v>2.6634221246460301</v>
      </c>
      <c r="K211" s="105">
        <v>34</v>
      </c>
      <c r="L211" s="104">
        <v>3.12111355734719</v>
      </c>
      <c r="M211" s="105">
        <v>34</v>
      </c>
      <c r="N211" s="104">
        <v>3.8452211052861802</v>
      </c>
      <c r="O211" s="105">
        <v>33</v>
      </c>
      <c r="P211" s="104">
        <v>4.32584006048309</v>
      </c>
      <c r="Q211" s="105">
        <v>34</v>
      </c>
      <c r="R211" s="104">
        <v>4.6152270322418998</v>
      </c>
      <c r="S211" s="105">
        <v>34</v>
      </c>
      <c r="T211" s="104">
        <v>4.9801247728896296</v>
      </c>
      <c r="U211" s="105">
        <v>34</v>
      </c>
      <c r="V211" s="104">
        <v>6.2933821363313402</v>
      </c>
      <c r="W211" s="105">
        <v>31</v>
      </c>
      <c r="Z211" s="104">
        <v>11.9240404166546</v>
      </c>
      <c r="AA211" s="105">
        <v>17</v>
      </c>
    </row>
    <row r="212" spans="1:27" x14ac:dyDescent="0.3">
      <c r="A212" s="102" t="s">
        <v>260</v>
      </c>
      <c r="B212" s="103">
        <v>43986</v>
      </c>
      <c r="C212" s="104">
        <v>3120.0405000000001</v>
      </c>
      <c r="D212" s="104">
        <v>2.20063295301631</v>
      </c>
      <c r="E212" s="105">
        <v>29</v>
      </c>
      <c r="F212" s="104">
        <v>2.3432840626255902</v>
      </c>
      <c r="G212" s="105">
        <v>24</v>
      </c>
      <c r="H212" s="104">
        <v>2.7537919340449299</v>
      </c>
      <c r="I212" s="105">
        <v>21</v>
      </c>
      <c r="J212" s="104">
        <v>3.3781544131102699</v>
      </c>
      <c r="K212" s="105">
        <v>13</v>
      </c>
      <c r="L212" s="104">
        <v>4.7163191169579397</v>
      </c>
      <c r="M212" s="105">
        <v>13</v>
      </c>
      <c r="N212" s="104">
        <v>5.3883611094102299</v>
      </c>
      <c r="O212" s="105">
        <v>13</v>
      </c>
      <c r="P212" s="104">
        <v>5.25864694024839</v>
      </c>
      <c r="Q212" s="105">
        <v>17</v>
      </c>
      <c r="R212" s="104">
        <v>5.3706530218622301</v>
      </c>
      <c r="S212" s="105">
        <v>17</v>
      </c>
      <c r="T212" s="104">
        <v>5.6617672302186399</v>
      </c>
      <c r="U212" s="105">
        <v>19</v>
      </c>
      <c r="V212" s="104">
        <v>7.0555555702509398</v>
      </c>
      <c r="W212" s="105">
        <v>23</v>
      </c>
      <c r="Z212" s="104">
        <v>11.4358064681667</v>
      </c>
      <c r="AA212" s="105">
        <v>23</v>
      </c>
    </row>
    <row r="213" spans="1:27" x14ac:dyDescent="0.3">
      <c r="A213" s="102" t="s">
        <v>261</v>
      </c>
      <c r="B213" s="103">
        <v>43986</v>
      </c>
      <c r="C213" s="104">
        <v>41.991900000000001</v>
      </c>
      <c r="D213" s="104">
        <v>2.1731675137027802</v>
      </c>
      <c r="E213" s="105">
        <v>30</v>
      </c>
      <c r="F213" s="104">
        <v>2.1734263202527799</v>
      </c>
      <c r="G213" s="105">
        <v>29</v>
      </c>
      <c r="H213" s="104">
        <v>2.6835302923387299</v>
      </c>
      <c r="I213" s="105">
        <v>26</v>
      </c>
      <c r="J213" s="104">
        <v>3.4068027729965999</v>
      </c>
      <c r="K213" s="105">
        <v>11</v>
      </c>
      <c r="L213" s="104">
        <v>4.5542910873487097</v>
      </c>
      <c r="M213" s="105">
        <v>19</v>
      </c>
      <c r="N213" s="104">
        <v>5.2275318399074502</v>
      </c>
      <c r="O213" s="105">
        <v>19</v>
      </c>
      <c r="P213" s="104">
        <v>5.2386950289960703</v>
      </c>
      <c r="Q213" s="105">
        <v>18</v>
      </c>
      <c r="R213" s="104">
        <v>5.3604768958912699</v>
      </c>
      <c r="S213" s="105">
        <v>18</v>
      </c>
      <c r="T213" s="104">
        <v>5.6871755540134998</v>
      </c>
      <c r="U213" s="105">
        <v>17</v>
      </c>
      <c r="V213" s="104">
        <v>7.13115402375798</v>
      </c>
      <c r="W213" s="105">
        <v>16</v>
      </c>
      <c r="Z213" s="104">
        <v>13.1021525785742</v>
      </c>
      <c r="AA213" s="105">
        <v>11</v>
      </c>
    </row>
    <row r="214" spans="1:27" x14ac:dyDescent="0.3">
      <c r="A214" s="102" t="s">
        <v>262</v>
      </c>
      <c r="B214" s="103">
        <v>43986</v>
      </c>
      <c r="C214" s="104">
        <v>3141.9254000000001</v>
      </c>
      <c r="D214" s="104">
        <v>2.22713019884679</v>
      </c>
      <c r="E214" s="105">
        <v>28</v>
      </c>
      <c r="F214" s="104">
        <v>2.3970758663629201</v>
      </c>
      <c r="G214" s="105">
        <v>23</v>
      </c>
      <c r="H214" s="104">
        <v>2.8013865790291099</v>
      </c>
      <c r="I214" s="105">
        <v>18</v>
      </c>
      <c r="J214" s="104">
        <v>3.2778922703444402</v>
      </c>
      <c r="K214" s="105">
        <v>20</v>
      </c>
      <c r="L214" s="104">
        <v>4.7981787749922598</v>
      </c>
      <c r="M214" s="105">
        <v>9</v>
      </c>
      <c r="N214" s="104">
        <v>5.8471861482748198</v>
      </c>
      <c r="O214" s="105">
        <v>3</v>
      </c>
      <c r="P214" s="104">
        <v>5.5169022809034596</v>
      </c>
      <c r="Q214" s="105">
        <v>3</v>
      </c>
      <c r="R214" s="104">
        <v>5.5397307731744601</v>
      </c>
      <c r="S214" s="105">
        <v>3</v>
      </c>
      <c r="T214" s="104">
        <v>5.8211108876577704</v>
      </c>
      <c r="U214" s="105">
        <v>7</v>
      </c>
      <c r="V214" s="104">
        <v>7.2014996588701203</v>
      </c>
      <c r="W214" s="105">
        <v>7</v>
      </c>
      <c r="Z214" s="104">
        <v>13.584757098175499</v>
      </c>
      <c r="AA214" s="105">
        <v>6</v>
      </c>
    </row>
    <row r="215" spans="1:27" x14ac:dyDescent="0.3">
      <c r="A215" s="102" t="s">
        <v>263</v>
      </c>
      <c r="B215" s="103">
        <v>43986</v>
      </c>
      <c r="C215" s="104">
        <v>1915.0707</v>
      </c>
      <c r="D215" s="104">
        <v>2.6875660239656902</v>
      </c>
      <c r="E215" s="105">
        <v>17</v>
      </c>
      <c r="F215" s="104">
        <v>2.96953579698785</v>
      </c>
      <c r="G215" s="105">
        <v>10</v>
      </c>
      <c r="H215" s="104">
        <v>2.8552917071839201</v>
      </c>
      <c r="I215" s="105">
        <v>16</v>
      </c>
      <c r="J215" s="104">
        <v>3.3520789061404699</v>
      </c>
      <c r="K215" s="105">
        <v>16</v>
      </c>
      <c r="L215" s="104">
        <v>4.9290687332175303</v>
      </c>
      <c r="M215" s="105">
        <v>7</v>
      </c>
      <c r="N215" s="104">
        <v>5.8646803313414404</v>
      </c>
      <c r="O215" s="105">
        <v>2</v>
      </c>
      <c r="P215" s="104">
        <v>5.5374976342549802</v>
      </c>
      <c r="Q215" s="105">
        <v>2</v>
      </c>
      <c r="R215" s="104">
        <v>5.5095955347718801</v>
      </c>
      <c r="S215" s="105">
        <v>6</v>
      </c>
      <c r="T215" s="104">
        <v>5.7595326057782898</v>
      </c>
      <c r="U215" s="105">
        <v>13</v>
      </c>
      <c r="V215" s="104">
        <v>5.6567374462681999</v>
      </c>
      <c r="W215" s="105">
        <v>32</v>
      </c>
      <c r="Z215" s="104">
        <v>10.188434787871801</v>
      </c>
      <c r="AA215" s="105">
        <v>28</v>
      </c>
    </row>
    <row r="216" spans="1:27" x14ac:dyDescent="0.3">
      <c r="A216" s="102" t="s">
        <v>264</v>
      </c>
      <c r="B216" s="103">
        <v>43986</v>
      </c>
      <c r="C216" s="104">
        <v>3265.6878000000002</v>
      </c>
      <c r="D216" s="104">
        <v>2.4322377830922099</v>
      </c>
      <c r="E216" s="105">
        <v>20</v>
      </c>
      <c r="F216" s="104">
        <v>2.5309581114128701</v>
      </c>
      <c r="G216" s="105">
        <v>19</v>
      </c>
      <c r="H216" s="104">
        <v>2.7512676166517598</v>
      </c>
      <c r="I216" s="105">
        <v>22</v>
      </c>
      <c r="J216" s="104">
        <v>3.2635597680108202</v>
      </c>
      <c r="K216" s="105">
        <v>21</v>
      </c>
      <c r="L216" s="104">
        <v>4.7134540902363202</v>
      </c>
      <c r="M216" s="105">
        <v>14</v>
      </c>
      <c r="N216" s="104">
        <v>5.3305301246857102</v>
      </c>
      <c r="O216" s="105">
        <v>16</v>
      </c>
      <c r="P216" s="104">
        <v>5.2322080104703996</v>
      </c>
      <c r="Q216" s="105">
        <v>19</v>
      </c>
      <c r="R216" s="104">
        <v>5.3760324905644001</v>
      </c>
      <c r="S216" s="105">
        <v>16</v>
      </c>
      <c r="T216" s="104">
        <v>5.7020562546827698</v>
      </c>
      <c r="U216" s="105">
        <v>15</v>
      </c>
      <c r="V216" s="104">
        <v>7.1657360692351499</v>
      </c>
      <c r="W216" s="105">
        <v>11</v>
      </c>
      <c r="Z216" s="104">
        <v>13.301125491530801</v>
      </c>
      <c r="AA216" s="105">
        <v>10</v>
      </c>
    </row>
    <row r="217" spans="1:27" x14ac:dyDescent="0.3">
      <c r="A217" s="102" t="s">
        <v>265</v>
      </c>
      <c r="B217" s="103">
        <v>43986</v>
      </c>
      <c r="C217" s="104">
        <v>1083.8946000000001</v>
      </c>
      <c r="D217" s="104">
        <v>2.8053315185055898</v>
      </c>
      <c r="E217" s="105">
        <v>11</v>
      </c>
      <c r="F217" s="104">
        <v>2.6474200181839298</v>
      </c>
      <c r="G217" s="105">
        <v>17</v>
      </c>
      <c r="H217" s="104">
        <v>2.9039082760367401</v>
      </c>
      <c r="I217" s="105">
        <v>12</v>
      </c>
      <c r="J217" s="104">
        <v>2.9720637369631802</v>
      </c>
      <c r="K217" s="105">
        <v>28</v>
      </c>
      <c r="L217" s="104">
        <v>3.2860352655958298</v>
      </c>
      <c r="M217" s="105">
        <v>31</v>
      </c>
      <c r="N217" s="104">
        <v>3.8181551631876198</v>
      </c>
      <c r="O217" s="105">
        <v>34</v>
      </c>
      <c r="P217" s="104">
        <v>4.5216708949445499</v>
      </c>
      <c r="Q217" s="105">
        <v>31</v>
      </c>
      <c r="R217" s="104">
        <v>4.9513707792138399</v>
      </c>
      <c r="S217" s="105">
        <v>29</v>
      </c>
      <c r="T217" s="104">
        <v>5.4200198343798904</v>
      </c>
      <c r="U217" s="105">
        <v>29</v>
      </c>
      <c r="V217" s="104"/>
      <c r="W217" s="105"/>
      <c r="Z217" s="104">
        <v>6.0473810914339499</v>
      </c>
      <c r="AA217" s="105">
        <v>34</v>
      </c>
    </row>
    <row r="218" spans="1:27" x14ac:dyDescent="0.3">
      <c r="A218" s="162"/>
      <c r="B218" s="162"/>
      <c r="C218" s="162"/>
      <c r="D218" s="107"/>
      <c r="E218" s="107"/>
      <c r="F218" s="107"/>
      <c r="G218" s="107"/>
      <c r="H218" s="107"/>
      <c r="I218" s="107"/>
      <c r="J218" s="107"/>
      <c r="K218" s="107"/>
      <c r="L218" s="107"/>
      <c r="M218" s="107"/>
      <c r="N218" s="107"/>
      <c r="O218" s="107"/>
      <c r="P218" s="107"/>
      <c r="Q218" s="107"/>
      <c r="R218" s="107"/>
      <c r="S218" s="107"/>
      <c r="T218" s="162" t="s">
        <v>4</v>
      </c>
      <c r="U218" s="162"/>
      <c r="V218" s="162" t="s">
        <v>5</v>
      </c>
      <c r="W218" s="162"/>
      <c r="X218" s="162" t="s">
        <v>6</v>
      </c>
      <c r="Y218" s="162"/>
      <c r="Z218" s="107" t="s">
        <v>46</v>
      </c>
      <c r="AA218" s="162" t="s">
        <v>402</v>
      </c>
    </row>
    <row r="219" spans="1:27" x14ac:dyDescent="0.3">
      <c r="A219" s="162"/>
      <c r="B219" s="162"/>
      <c r="C219" s="162"/>
      <c r="D219" s="107"/>
      <c r="E219" s="107"/>
      <c r="F219" s="107"/>
      <c r="G219" s="107"/>
      <c r="H219" s="107"/>
      <c r="I219" s="107"/>
      <c r="J219" s="107"/>
      <c r="K219" s="107"/>
      <c r="L219" s="107"/>
      <c r="M219" s="107"/>
      <c r="N219" s="107"/>
      <c r="O219" s="107"/>
      <c r="P219" s="107"/>
      <c r="Q219" s="107"/>
      <c r="R219" s="107"/>
      <c r="S219" s="107"/>
      <c r="T219" s="107" t="s">
        <v>0</v>
      </c>
      <c r="U219" s="107"/>
      <c r="V219" s="107" t="s">
        <v>0</v>
      </c>
      <c r="W219" s="107"/>
      <c r="X219" s="107" t="s">
        <v>0</v>
      </c>
      <c r="Y219" s="107"/>
      <c r="Z219" s="107" t="s">
        <v>0</v>
      </c>
      <c r="AA219" s="162"/>
    </row>
    <row r="220" spans="1:27" x14ac:dyDescent="0.3">
      <c r="A220" s="107" t="s">
        <v>7</v>
      </c>
      <c r="B220" s="107" t="s">
        <v>8</v>
      </c>
      <c r="C220" s="107" t="s">
        <v>9</v>
      </c>
      <c r="D220" s="107"/>
      <c r="E220" s="107"/>
      <c r="F220" s="107"/>
      <c r="G220" s="107"/>
      <c r="H220" s="107"/>
      <c r="I220" s="107"/>
      <c r="J220" s="107"/>
      <c r="K220" s="107"/>
      <c r="L220" s="107"/>
      <c r="M220" s="107"/>
      <c r="N220" s="107"/>
      <c r="O220" s="107"/>
      <c r="P220" s="107"/>
      <c r="Q220" s="107"/>
      <c r="R220" s="107"/>
      <c r="S220" s="107"/>
      <c r="T220" s="107"/>
      <c r="U220" s="107" t="s">
        <v>10</v>
      </c>
      <c r="V220" s="107"/>
      <c r="W220" s="107" t="s">
        <v>10</v>
      </c>
      <c r="X220" s="107"/>
      <c r="Y220" s="107" t="s">
        <v>10</v>
      </c>
      <c r="Z220" s="107"/>
      <c r="AA220" s="107" t="s">
        <v>10</v>
      </c>
    </row>
    <row r="221" spans="1:27" x14ac:dyDescent="0.3">
      <c r="A221" s="101" t="s">
        <v>384</v>
      </c>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row>
    <row r="222" spans="1:27" x14ac:dyDescent="0.3">
      <c r="A222" s="102" t="s">
        <v>163</v>
      </c>
      <c r="B222" s="103">
        <v>43986</v>
      </c>
      <c r="C222" s="104">
        <v>37.31</v>
      </c>
      <c r="D222" s="104"/>
      <c r="E222" s="104"/>
      <c r="F222" s="104"/>
      <c r="G222" s="104"/>
      <c r="H222" s="104"/>
      <c r="I222" s="104"/>
      <c r="J222" s="104"/>
      <c r="K222" s="104"/>
      <c r="L222" s="104"/>
      <c r="M222" s="104"/>
      <c r="N222" s="104"/>
      <c r="O222" s="104"/>
      <c r="P222" s="104"/>
      <c r="Q222" s="104"/>
      <c r="R222" s="104"/>
      <c r="S222" s="104"/>
      <c r="T222" s="104">
        <v>-11.409519584839501</v>
      </c>
      <c r="U222" s="105">
        <v>17</v>
      </c>
      <c r="V222" s="104">
        <v>1.73429719420122</v>
      </c>
      <c r="W222" s="105">
        <v>10</v>
      </c>
      <c r="X222" s="104">
        <v>7.6082425108689202</v>
      </c>
      <c r="Y222" s="105">
        <v>13</v>
      </c>
      <c r="Z222" s="104">
        <v>18.986553013514701</v>
      </c>
      <c r="AA222" s="105">
        <v>7</v>
      </c>
    </row>
    <row r="223" spans="1:27" x14ac:dyDescent="0.3">
      <c r="A223" s="102" t="s">
        <v>164</v>
      </c>
      <c r="B223" s="103">
        <v>43986</v>
      </c>
      <c r="C223" s="104">
        <v>30.4</v>
      </c>
      <c r="D223" s="104"/>
      <c r="E223" s="104"/>
      <c r="F223" s="104"/>
      <c r="G223" s="104"/>
      <c r="H223" s="104"/>
      <c r="I223" s="104"/>
      <c r="J223" s="104"/>
      <c r="K223" s="104"/>
      <c r="L223" s="104"/>
      <c r="M223" s="104"/>
      <c r="N223" s="104"/>
      <c r="O223" s="104"/>
      <c r="P223" s="104"/>
      <c r="Q223" s="104"/>
      <c r="R223" s="104"/>
      <c r="S223" s="104"/>
      <c r="T223" s="104">
        <v>-9.8455429568463106</v>
      </c>
      <c r="U223" s="105">
        <v>13</v>
      </c>
      <c r="V223" s="104">
        <v>2.74651139860612</v>
      </c>
      <c r="W223" s="105">
        <v>9</v>
      </c>
      <c r="X223" s="104">
        <v>8.5620455078583095</v>
      </c>
      <c r="Y223" s="105">
        <v>9</v>
      </c>
      <c r="Z223" s="104">
        <v>20.729772297459501</v>
      </c>
      <c r="AA223" s="105">
        <v>6</v>
      </c>
    </row>
    <row r="224" spans="1:27" x14ac:dyDescent="0.3">
      <c r="A224" s="102" t="s">
        <v>165</v>
      </c>
      <c r="B224" s="103">
        <v>43986</v>
      </c>
      <c r="C224" s="104">
        <v>46.279800000000002</v>
      </c>
      <c r="D224" s="104"/>
      <c r="E224" s="104"/>
      <c r="F224" s="104"/>
      <c r="G224" s="104"/>
      <c r="H224" s="104"/>
      <c r="I224" s="104"/>
      <c r="J224" s="104"/>
      <c r="K224" s="104"/>
      <c r="L224" s="104"/>
      <c r="M224" s="104"/>
      <c r="N224" s="104"/>
      <c r="O224" s="104"/>
      <c r="P224" s="104"/>
      <c r="Q224" s="104"/>
      <c r="R224" s="104"/>
      <c r="S224" s="104"/>
      <c r="T224" s="104">
        <v>-7.4957005201090299</v>
      </c>
      <c r="U224" s="105">
        <v>8</v>
      </c>
      <c r="V224" s="104">
        <v>6.7826412357018198</v>
      </c>
      <c r="W224" s="105">
        <v>3</v>
      </c>
      <c r="X224" s="104">
        <v>10.0262020616528</v>
      </c>
      <c r="Y224" s="105">
        <v>3</v>
      </c>
      <c r="Z224" s="104">
        <v>28.3130664487751</v>
      </c>
      <c r="AA224" s="105">
        <v>2</v>
      </c>
    </row>
    <row r="225" spans="1:27" x14ac:dyDescent="0.3">
      <c r="A225" s="102" t="s">
        <v>166</v>
      </c>
      <c r="B225" s="103">
        <v>43986</v>
      </c>
      <c r="C225" s="104">
        <v>40.799999999999997</v>
      </c>
      <c r="D225" s="104"/>
      <c r="E225" s="104"/>
      <c r="F225" s="104"/>
      <c r="G225" s="104"/>
      <c r="H225" s="104"/>
      <c r="I225" s="104"/>
      <c r="J225" s="104"/>
      <c r="K225" s="104"/>
      <c r="L225" s="104"/>
      <c r="M225" s="104"/>
      <c r="N225" s="104"/>
      <c r="O225" s="104"/>
      <c r="P225" s="104"/>
      <c r="Q225" s="104"/>
      <c r="R225" s="104"/>
      <c r="S225" s="104"/>
      <c r="T225" s="104">
        <v>-15.8502049602752</v>
      </c>
      <c r="U225" s="105">
        <v>37</v>
      </c>
      <c r="V225" s="104">
        <v>-3.8153948420390802</v>
      </c>
      <c r="W225" s="105">
        <v>40</v>
      </c>
      <c r="X225" s="104">
        <v>2.26825659742389</v>
      </c>
      <c r="Y225" s="105">
        <v>35</v>
      </c>
      <c r="Z225" s="104">
        <v>0.31274073831740001</v>
      </c>
      <c r="AA225" s="105">
        <v>48</v>
      </c>
    </row>
    <row r="226" spans="1:27" x14ac:dyDescent="0.3">
      <c r="A226" s="102" t="s">
        <v>167</v>
      </c>
      <c r="B226" s="103">
        <v>43986</v>
      </c>
      <c r="C226" s="104">
        <v>38.462000000000003</v>
      </c>
      <c r="D226" s="104"/>
      <c r="E226" s="104"/>
      <c r="F226" s="104"/>
      <c r="G226" s="104"/>
      <c r="H226" s="104"/>
      <c r="I226" s="104"/>
      <c r="J226" s="104"/>
      <c r="K226" s="104"/>
      <c r="L226" s="104"/>
      <c r="M226" s="104"/>
      <c r="N226" s="104"/>
      <c r="O226" s="104"/>
      <c r="P226" s="104"/>
      <c r="Q226" s="104"/>
      <c r="R226" s="104"/>
      <c r="S226" s="104"/>
      <c r="T226" s="104">
        <v>-7.0458873265397699</v>
      </c>
      <c r="U226" s="105">
        <v>7</v>
      </c>
      <c r="V226" s="104">
        <v>3.0012924513683599</v>
      </c>
      <c r="W226" s="105">
        <v>8</v>
      </c>
      <c r="X226" s="104">
        <v>6.2086477286248902</v>
      </c>
      <c r="Y226" s="105">
        <v>19</v>
      </c>
      <c r="Z226" s="104">
        <v>16.946503131071701</v>
      </c>
      <c r="AA226" s="105">
        <v>12</v>
      </c>
    </row>
    <row r="227" spans="1:27" x14ac:dyDescent="0.3">
      <c r="A227" s="102" t="s">
        <v>168</v>
      </c>
      <c r="B227" s="103">
        <v>43986</v>
      </c>
      <c r="C227" s="104">
        <v>8.6</v>
      </c>
      <c r="D227" s="104"/>
      <c r="E227" s="104"/>
      <c r="F227" s="104"/>
      <c r="G227" s="104"/>
      <c r="H227" s="104"/>
      <c r="I227" s="104"/>
      <c r="J227" s="104"/>
      <c r="K227" s="104"/>
      <c r="L227" s="104"/>
      <c r="M227" s="104"/>
      <c r="N227" s="104"/>
      <c r="O227" s="104"/>
      <c r="P227" s="104"/>
      <c r="Q227" s="104"/>
      <c r="R227" s="104"/>
      <c r="S227" s="104"/>
      <c r="T227" s="104">
        <v>-2.5976396908205399</v>
      </c>
      <c r="U227" s="105">
        <v>3</v>
      </c>
      <c r="V227" s="104"/>
      <c r="W227" s="105"/>
      <c r="X227" s="104"/>
      <c r="Y227" s="105"/>
      <c r="Z227" s="104">
        <v>-6.1124401913875603</v>
      </c>
      <c r="AA227" s="105">
        <v>54</v>
      </c>
    </row>
    <row r="228" spans="1:27" x14ac:dyDescent="0.3">
      <c r="A228" s="102" t="s">
        <v>169</v>
      </c>
      <c r="B228" s="103">
        <v>43986</v>
      </c>
      <c r="C228" s="104">
        <v>10.4</v>
      </c>
      <c r="D228" s="104"/>
      <c r="E228" s="104"/>
      <c r="F228" s="104"/>
      <c r="G228" s="104"/>
      <c r="H228" s="104"/>
      <c r="I228" s="104"/>
      <c r="J228" s="104"/>
      <c r="K228" s="104"/>
      <c r="L228" s="104"/>
      <c r="M228" s="104"/>
      <c r="N228" s="104"/>
      <c r="O228" s="104"/>
      <c r="P228" s="104"/>
      <c r="Q228" s="104"/>
      <c r="R228" s="104"/>
      <c r="S228" s="104"/>
      <c r="T228" s="104">
        <v>-5.4396423248882302</v>
      </c>
      <c r="U228" s="105">
        <v>5</v>
      </c>
      <c r="V228" s="104"/>
      <c r="W228" s="105"/>
      <c r="X228" s="104"/>
      <c r="Y228" s="105"/>
      <c r="Z228" s="104">
        <v>2.4579124579124598</v>
      </c>
      <c r="AA228" s="105">
        <v>44</v>
      </c>
    </row>
    <row r="229" spans="1:27" x14ac:dyDescent="0.3">
      <c r="A229" s="102" t="s">
        <v>170</v>
      </c>
      <c r="B229" s="103">
        <v>43986</v>
      </c>
      <c r="C229" s="104">
        <v>55.73</v>
      </c>
      <c r="D229" s="104"/>
      <c r="E229" s="104"/>
      <c r="F229" s="104"/>
      <c r="G229" s="104"/>
      <c r="H229" s="104"/>
      <c r="I229" s="104"/>
      <c r="J229" s="104"/>
      <c r="K229" s="104"/>
      <c r="L229" s="104"/>
      <c r="M229" s="104"/>
      <c r="N229" s="104"/>
      <c r="O229" s="104"/>
      <c r="P229" s="104"/>
      <c r="Q229" s="104"/>
      <c r="R229" s="104"/>
      <c r="S229" s="104"/>
      <c r="T229" s="104">
        <v>-2.1706372158292599</v>
      </c>
      <c r="U229" s="105">
        <v>2</v>
      </c>
      <c r="V229" s="104">
        <v>5.1772990974125097</v>
      </c>
      <c r="W229" s="105">
        <v>4</v>
      </c>
      <c r="X229" s="104">
        <v>9.2521342374231601</v>
      </c>
      <c r="Y229" s="105">
        <v>6</v>
      </c>
      <c r="Z229" s="104">
        <v>18.629153665057501</v>
      </c>
      <c r="AA229" s="105">
        <v>9</v>
      </c>
    </row>
    <row r="230" spans="1:27" x14ac:dyDescent="0.3">
      <c r="A230" s="102" t="s">
        <v>171</v>
      </c>
      <c r="B230" s="103">
        <v>43986</v>
      </c>
      <c r="C230" s="104">
        <v>64.66</v>
      </c>
      <c r="D230" s="104"/>
      <c r="E230" s="104"/>
      <c r="F230" s="104"/>
      <c r="G230" s="104"/>
      <c r="H230" s="104"/>
      <c r="I230" s="104"/>
      <c r="J230" s="104"/>
      <c r="K230" s="104"/>
      <c r="L230" s="104"/>
      <c r="M230" s="104"/>
      <c r="N230" s="104"/>
      <c r="O230" s="104"/>
      <c r="P230" s="104"/>
      <c r="Q230" s="104"/>
      <c r="R230" s="104"/>
      <c r="S230" s="104"/>
      <c r="T230" s="104">
        <v>-8.6228859685286707</v>
      </c>
      <c r="U230" s="105">
        <v>9</v>
      </c>
      <c r="V230" s="104">
        <v>5.0859233101813999</v>
      </c>
      <c r="W230" s="105">
        <v>5</v>
      </c>
      <c r="X230" s="104">
        <v>8.4627644869980703</v>
      </c>
      <c r="Y230" s="105">
        <v>10</v>
      </c>
      <c r="Z230" s="104">
        <v>15.6813176784633</v>
      </c>
      <c r="AA230" s="105">
        <v>15</v>
      </c>
    </row>
    <row r="231" spans="1:27" x14ac:dyDescent="0.3">
      <c r="A231" s="102" t="s">
        <v>172</v>
      </c>
      <c r="B231" s="103">
        <v>43986</v>
      </c>
      <c r="C231" s="104">
        <v>45.472000000000001</v>
      </c>
      <c r="D231" s="104"/>
      <c r="E231" s="104"/>
      <c r="F231" s="104"/>
      <c r="G231" s="104"/>
      <c r="H231" s="104"/>
      <c r="I231" s="104"/>
      <c r="J231" s="104"/>
      <c r="K231" s="104"/>
      <c r="L231" s="104"/>
      <c r="M231" s="104"/>
      <c r="N231" s="104"/>
      <c r="O231" s="104"/>
      <c r="P231" s="104"/>
      <c r="Q231" s="104"/>
      <c r="R231" s="104"/>
      <c r="S231" s="104"/>
      <c r="T231" s="104">
        <v>-12.6267460645326</v>
      </c>
      <c r="U231" s="105">
        <v>18</v>
      </c>
      <c r="V231" s="104">
        <v>1.1723301835506399</v>
      </c>
      <c r="W231" s="105">
        <v>16</v>
      </c>
      <c r="X231" s="104">
        <v>8.9237913857673306</v>
      </c>
      <c r="Y231" s="105">
        <v>8</v>
      </c>
      <c r="Z231" s="104">
        <v>18.870621775303199</v>
      </c>
      <c r="AA231" s="105">
        <v>8</v>
      </c>
    </row>
    <row r="232" spans="1:27" x14ac:dyDescent="0.3">
      <c r="A232" s="102" t="s">
        <v>173</v>
      </c>
      <c r="B232" s="103">
        <v>43986</v>
      </c>
      <c r="C232" s="104">
        <v>43.32</v>
      </c>
      <c r="D232" s="104"/>
      <c r="E232" s="104"/>
      <c r="F232" s="104"/>
      <c r="G232" s="104"/>
      <c r="H232" s="104"/>
      <c r="I232" s="104"/>
      <c r="J232" s="104"/>
      <c r="K232" s="104"/>
      <c r="L232" s="104"/>
      <c r="M232" s="104"/>
      <c r="N232" s="104"/>
      <c r="O232" s="104"/>
      <c r="P232" s="104"/>
      <c r="Q232" s="104"/>
      <c r="R232" s="104"/>
      <c r="S232" s="104"/>
      <c r="T232" s="104">
        <v>-15.4473390771146</v>
      </c>
      <c r="U232" s="105">
        <v>32</v>
      </c>
      <c r="V232" s="104">
        <v>-1.01906230372275</v>
      </c>
      <c r="W232" s="105">
        <v>26</v>
      </c>
      <c r="X232" s="104">
        <v>3.9360015777582098</v>
      </c>
      <c r="Y232" s="105">
        <v>26</v>
      </c>
      <c r="Z232" s="104">
        <v>13.3895178968972</v>
      </c>
      <c r="AA232" s="105">
        <v>22</v>
      </c>
    </row>
    <row r="233" spans="1:27" x14ac:dyDescent="0.3">
      <c r="A233" s="102" t="s">
        <v>174</v>
      </c>
      <c r="B233" s="103">
        <v>43986</v>
      </c>
      <c r="C233" s="104">
        <v>13.1511</v>
      </c>
      <c r="D233" s="104"/>
      <c r="E233" s="104"/>
      <c r="F233" s="104"/>
      <c r="G233" s="104"/>
      <c r="H233" s="104"/>
      <c r="I233" s="104"/>
      <c r="J233" s="104"/>
      <c r="K233" s="104"/>
      <c r="L233" s="104"/>
      <c r="M233" s="104"/>
      <c r="N233" s="104"/>
      <c r="O233" s="104"/>
      <c r="P233" s="104"/>
      <c r="Q233" s="104"/>
      <c r="R233" s="104"/>
      <c r="S233" s="104"/>
      <c r="T233" s="104">
        <v>-16.116649584611899</v>
      </c>
      <c r="U233" s="105">
        <v>39</v>
      </c>
      <c r="V233" s="104">
        <v>-0.83632353037478002</v>
      </c>
      <c r="W233" s="105">
        <v>25</v>
      </c>
      <c r="X233" s="104"/>
      <c r="Y233" s="105"/>
      <c r="Z233" s="104">
        <v>7.1084765142150799</v>
      </c>
      <c r="AA233" s="105">
        <v>38</v>
      </c>
    </row>
    <row r="234" spans="1:27" x14ac:dyDescent="0.3">
      <c r="A234" s="102" t="s">
        <v>175</v>
      </c>
      <c r="B234" s="103">
        <v>43986</v>
      </c>
      <c r="C234" s="104">
        <v>483.13170000000002</v>
      </c>
      <c r="D234" s="104"/>
      <c r="E234" s="104"/>
      <c r="F234" s="104"/>
      <c r="G234" s="104"/>
      <c r="H234" s="104"/>
      <c r="I234" s="104"/>
      <c r="J234" s="104"/>
      <c r="K234" s="104"/>
      <c r="L234" s="104"/>
      <c r="M234" s="104"/>
      <c r="N234" s="104"/>
      <c r="O234" s="104"/>
      <c r="P234" s="104"/>
      <c r="Q234" s="104"/>
      <c r="R234" s="104"/>
      <c r="S234" s="104"/>
      <c r="T234" s="104">
        <v>-21.3609249384251</v>
      </c>
      <c r="U234" s="105">
        <v>49</v>
      </c>
      <c r="V234" s="104">
        <v>-2.9222526440719498</v>
      </c>
      <c r="W234" s="105">
        <v>36</v>
      </c>
      <c r="X234" s="104">
        <v>2.8732230266733598</v>
      </c>
      <c r="Y234" s="105">
        <v>32</v>
      </c>
      <c r="Z234" s="104">
        <v>13.3450356931329</v>
      </c>
      <c r="AA234" s="105">
        <v>23</v>
      </c>
    </row>
    <row r="235" spans="1:27" x14ac:dyDescent="0.3">
      <c r="A235" s="102" t="s">
        <v>176</v>
      </c>
      <c r="B235" s="103">
        <v>43986</v>
      </c>
      <c r="C235" s="104">
        <v>311.23700000000002</v>
      </c>
      <c r="D235" s="104"/>
      <c r="E235" s="104"/>
      <c r="F235" s="104"/>
      <c r="G235" s="104"/>
      <c r="H235" s="104"/>
      <c r="I235" s="104"/>
      <c r="J235" s="104"/>
      <c r="K235" s="104"/>
      <c r="L235" s="104"/>
      <c r="M235" s="104"/>
      <c r="N235" s="104"/>
      <c r="O235" s="104"/>
      <c r="P235" s="104"/>
      <c r="Q235" s="104"/>
      <c r="R235" s="104"/>
      <c r="S235" s="104"/>
      <c r="T235" s="104">
        <v>-19.532009592240001</v>
      </c>
      <c r="U235" s="105">
        <v>47</v>
      </c>
      <c r="V235" s="104">
        <v>-0.65665995693330703</v>
      </c>
      <c r="W235" s="105">
        <v>23</v>
      </c>
      <c r="X235" s="104">
        <v>6.7342953164673496</v>
      </c>
      <c r="Y235" s="105">
        <v>16</v>
      </c>
      <c r="Z235" s="104">
        <v>15.0776154946936</v>
      </c>
      <c r="AA235" s="105">
        <v>19</v>
      </c>
    </row>
    <row r="236" spans="1:27" x14ac:dyDescent="0.3">
      <c r="A236" s="102" t="s">
        <v>177</v>
      </c>
      <c r="B236" s="103">
        <v>43986</v>
      </c>
      <c r="C236" s="104">
        <v>431.5</v>
      </c>
      <c r="D236" s="104"/>
      <c r="E236" s="104"/>
      <c r="F236" s="104"/>
      <c r="G236" s="104"/>
      <c r="H236" s="104"/>
      <c r="I236" s="104"/>
      <c r="J236" s="104"/>
      <c r="K236" s="104"/>
      <c r="L236" s="104"/>
      <c r="M236" s="104"/>
      <c r="N236" s="104"/>
      <c r="O236" s="104"/>
      <c r="P236" s="104"/>
      <c r="Q236" s="104"/>
      <c r="R236" s="104"/>
      <c r="S236" s="104"/>
      <c r="T236" s="104">
        <v>-22.8281192042821</v>
      </c>
      <c r="U236" s="105">
        <v>53</v>
      </c>
      <c r="V236" s="104">
        <v>-4.9030451535046202</v>
      </c>
      <c r="W236" s="105">
        <v>43</v>
      </c>
      <c r="X236" s="104">
        <v>2.24118784047482</v>
      </c>
      <c r="Y236" s="105">
        <v>36</v>
      </c>
      <c r="Z236" s="104">
        <v>10.344191373102101</v>
      </c>
      <c r="AA236" s="105">
        <v>31</v>
      </c>
    </row>
    <row r="237" spans="1:27" x14ac:dyDescent="0.3">
      <c r="A237" s="102" t="s">
        <v>178</v>
      </c>
      <c r="B237" s="103">
        <v>43986</v>
      </c>
      <c r="C237" s="104">
        <v>33.003</v>
      </c>
      <c r="D237" s="104"/>
      <c r="E237" s="104"/>
      <c r="F237" s="104"/>
      <c r="G237" s="104"/>
      <c r="H237" s="104"/>
      <c r="I237" s="104"/>
      <c r="J237" s="104"/>
      <c r="K237" s="104"/>
      <c r="L237" s="104"/>
      <c r="M237" s="104"/>
      <c r="N237" s="104"/>
      <c r="O237" s="104"/>
      <c r="P237" s="104"/>
      <c r="Q237" s="104"/>
      <c r="R237" s="104"/>
      <c r="S237" s="104"/>
      <c r="T237" s="104">
        <v>-16.659093679015701</v>
      </c>
      <c r="U237" s="105">
        <v>42</v>
      </c>
      <c r="V237" s="104">
        <v>-3.12224848588383</v>
      </c>
      <c r="W237" s="105">
        <v>37</v>
      </c>
      <c r="X237" s="104">
        <v>5.05777432789972</v>
      </c>
      <c r="Y237" s="105">
        <v>23</v>
      </c>
      <c r="Z237" s="104">
        <v>12.7363256107084</v>
      </c>
      <c r="AA237" s="105">
        <v>25</v>
      </c>
    </row>
    <row r="238" spans="1:27" x14ac:dyDescent="0.3">
      <c r="A238" s="102" t="s">
        <v>179</v>
      </c>
      <c r="B238" s="103">
        <v>43986</v>
      </c>
      <c r="C238" s="104">
        <v>349.34</v>
      </c>
      <c r="D238" s="104"/>
      <c r="E238" s="104"/>
      <c r="F238" s="104"/>
      <c r="G238" s="104"/>
      <c r="H238" s="104"/>
      <c r="I238" s="104"/>
      <c r="J238" s="104"/>
      <c r="K238" s="104"/>
      <c r="L238" s="104"/>
      <c r="M238" s="104"/>
      <c r="N238" s="104"/>
      <c r="O238" s="104"/>
      <c r="P238" s="104"/>
      <c r="Q238" s="104"/>
      <c r="R238" s="104"/>
      <c r="S238" s="104"/>
      <c r="T238" s="104">
        <v>-15.8249578974534</v>
      </c>
      <c r="U238" s="105">
        <v>36</v>
      </c>
      <c r="V238" s="104">
        <v>0.86002495734577</v>
      </c>
      <c r="W238" s="105">
        <v>18</v>
      </c>
      <c r="X238" s="104">
        <v>6.2346698325328704</v>
      </c>
      <c r="Y238" s="105">
        <v>18</v>
      </c>
      <c r="Z238" s="104">
        <v>16.108149051258899</v>
      </c>
      <c r="AA238" s="105">
        <v>13</v>
      </c>
    </row>
    <row r="239" spans="1:27" x14ac:dyDescent="0.3">
      <c r="A239" s="102" t="s">
        <v>180</v>
      </c>
      <c r="B239" s="103">
        <v>43986</v>
      </c>
      <c r="C239" s="104">
        <v>9.1</v>
      </c>
      <c r="D239" s="104"/>
      <c r="E239" s="104"/>
      <c r="F239" s="104"/>
      <c r="G239" s="104"/>
      <c r="H239" s="104"/>
      <c r="I239" s="104"/>
      <c r="J239" s="104"/>
      <c r="K239" s="104"/>
      <c r="L239" s="104"/>
      <c r="M239" s="104"/>
      <c r="N239" s="104"/>
      <c r="O239" s="104"/>
      <c r="P239" s="104"/>
      <c r="Q239" s="104"/>
      <c r="R239" s="104"/>
      <c r="S239" s="104"/>
      <c r="T239" s="104">
        <v>-19.344697904717599</v>
      </c>
      <c r="U239" s="105">
        <v>46</v>
      </c>
      <c r="V239" s="104"/>
      <c r="W239" s="105"/>
      <c r="X239" s="104"/>
      <c r="Y239" s="105"/>
      <c r="Z239" s="104">
        <v>-4.0858208955223896</v>
      </c>
      <c r="AA239" s="105">
        <v>51</v>
      </c>
    </row>
    <row r="240" spans="1:27" x14ac:dyDescent="0.3">
      <c r="A240" s="102" t="s">
        <v>181</v>
      </c>
      <c r="B240" s="103">
        <v>43986</v>
      </c>
      <c r="C240" s="104">
        <v>25.62</v>
      </c>
      <c r="D240" s="104"/>
      <c r="E240" s="104"/>
      <c r="F240" s="104"/>
      <c r="G240" s="104"/>
      <c r="H240" s="104"/>
      <c r="I240" s="104"/>
      <c r="J240" s="104"/>
      <c r="K240" s="104"/>
      <c r="L240" s="104"/>
      <c r="M240" s="104"/>
      <c r="N240" s="104"/>
      <c r="O240" s="104"/>
      <c r="P240" s="104"/>
      <c r="Q240" s="104"/>
      <c r="R240" s="104"/>
      <c r="S240" s="104"/>
      <c r="T240" s="104">
        <v>-8.8984787646737704</v>
      </c>
      <c r="U240" s="105">
        <v>10</v>
      </c>
      <c r="V240" s="104">
        <v>1.21027640723646</v>
      </c>
      <c r="W240" s="105">
        <v>15</v>
      </c>
      <c r="X240" s="104">
        <v>5.6138478379857704</v>
      </c>
      <c r="Y240" s="105">
        <v>22</v>
      </c>
      <c r="Z240" s="104">
        <v>23.185441236274901</v>
      </c>
      <c r="AA240" s="105">
        <v>4</v>
      </c>
    </row>
    <row r="241" spans="1:27" x14ac:dyDescent="0.3">
      <c r="A241" s="102" t="s">
        <v>182</v>
      </c>
      <c r="B241" s="103">
        <v>43986</v>
      </c>
      <c r="C241" s="104">
        <v>48.02</v>
      </c>
      <c r="D241" s="104"/>
      <c r="E241" s="104"/>
      <c r="F241" s="104"/>
      <c r="G241" s="104"/>
      <c r="H241" s="104"/>
      <c r="I241" s="104"/>
      <c r="J241" s="104"/>
      <c r="K241" s="104"/>
      <c r="L241" s="104"/>
      <c r="M241" s="104"/>
      <c r="N241" s="104"/>
      <c r="O241" s="104"/>
      <c r="P241" s="104"/>
      <c r="Q241" s="104"/>
      <c r="R241" s="104"/>
      <c r="S241" s="104"/>
      <c r="T241" s="104">
        <v>-22.511687574782002</v>
      </c>
      <c r="U241" s="105">
        <v>50</v>
      </c>
      <c r="V241" s="104">
        <v>-2.6099939797366298</v>
      </c>
      <c r="W241" s="105">
        <v>35</v>
      </c>
      <c r="X241" s="104">
        <v>4.0167679065456197</v>
      </c>
      <c r="Y241" s="105">
        <v>25</v>
      </c>
      <c r="Z241" s="104">
        <v>15.5135545050306</v>
      </c>
      <c r="AA241" s="105">
        <v>16</v>
      </c>
    </row>
    <row r="242" spans="1:27" x14ac:dyDescent="0.3">
      <c r="A242" s="102" t="s">
        <v>183</v>
      </c>
      <c r="B242" s="103">
        <v>43986</v>
      </c>
      <c r="C242" s="104">
        <v>8.51</v>
      </c>
      <c r="D242" s="104"/>
      <c r="E242" s="104"/>
      <c r="F242" s="104"/>
      <c r="G242" s="104"/>
      <c r="H242" s="104"/>
      <c r="I242" s="104"/>
      <c r="J242" s="104"/>
      <c r="K242" s="104"/>
      <c r="L242" s="104"/>
      <c r="M242" s="104"/>
      <c r="N242" s="104"/>
      <c r="O242" s="104"/>
      <c r="P242" s="104"/>
      <c r="Q242" s="104"/>
      <c r="R242" s="104"/>
      <c r="S242" s="104"/>
      <c r="T242" s="104">
        <v>-15.616284044690699</v>
      </c>
      <c r="U242" s="105">
        <v>33</v>
      </c>
      <c r="V242" s="104"/>
      <c r="W242" s="105"/>
      <c r="X242" s="104"/>
      <c r="Y242" s="105"/>
      <c r="Z242" s="104">
        <v>-6.1175478065241897</v>
      </c>
      <c r="AA242" s="105">
        <v>55</v>
      </c>
    </row>
    <row r="243" spans="1:27" x14ac:dyDescent="0.3">
      <c r="A243" s="102" t="s">
        <v>184</v>
      </c>
      <c r="B243" s="103">
        <v>43986</v>
      </c>
      <c r="C243" s="104">
        <v>51.81</v>
      </c>
      <c r="D243" s="104"/>
      <c r="E243" s="104"/>
      <c r="F243" s="104"/>
      <c r="G243" s="104"/>
      <c r="H243" s="104"/>
      <c r="I243" s="104"/>
      <c r="J243" s="104"/>
      <c r="K243" s="104"/>
      <c r="L243" s="104"/>
      <c r="M243" s="104"/>
      <c r="N243" s="104"/>
      <c r="O243" s="104"/>
      <c r="P243" s="104"/>
      <c r="Q243" s="104"/>
      <c r="R243" s="104"/>
      <c r="S243" s="104"/>
      <c r="T243" s="104">
        <v>-9.6335891682269299</v>
      </c>
      <c r="U243" s="105">
        <v>12</v>
      </c>
      <c r="V243" s="104">
        <v>4.16611278068173</v>
      </c>
      <c r="W243" s="105">
        <v>7</v>
      </c>
      <c r="X243" s="104">
        <v>8.9505042522524807</v>
      </c>
      <c r="Y243" s="105">
        <v>7</v>
      </c>
      <c r="Z243" s="104">
        <v>21.873342758703402</v>
      </c>
      <c r="AA243" s="105">
        <v>5</v>
      </c>
    </row>
    <row r="244" spans="1:27" x14ac:dyDescent="0.3">
      <c r="A244" s="102" t="s">
        <v>185</v>
      </c>
      <c r="B244" s="103">
        <v>43986</v>
      </c>
      <c r="C244" s="104">
        <v>8.7570999999999994</v>
      </c>
      <c r="D244" s="104"/>
      <c r="E244" s="104"/>
      <c r="F244" s="104"/>
      <c r="G244" s="104"/>
      <c r="H244" s="104"/>
      <c r="I244" s="104"/>
      <c r="J244" s="104"/>
      <c r="K244" s="104"/>
      <c r="L244" s="104"/>
      <c r="M244" s="104"/>
      <c r="N244" s="104"/>
      <c r="O244" s="104"/>
      <c r="P244" s="104"/>
      <c r="Q244" s="104"/>
      <c r="R244" s="104"/>
      <c r="S244" s="104"/>
      <c r="T244" s="104"/>
      <c r="U244" s="105"/>
      <c r="V244" s="104"/>
      <c r="W244" s="105"/>
      <c r="X244" s="104"/>
      <c r="Y244" s="105"/>
      <c r="Z244" s="104">
        <v>-19.724282608695699</v>
      </c>
      <c r="AA244" s="105">
        <v>64</v>
      </c>
    </row>
    <row r="245" spans="1:27" x14ac:dyDescent="0.3">
      <c r="A245" s="102" t="s">
        <v>186</v>
      </c>
      <c r="B245" s="103">
        <v>43986</v>
      </c>
      <c r="C245" s="104">
        <v>16.303699999999999</v>
      </c>
      <c r="D245" s="104"/>
      <c r="E245" s="104"/>
      <c r="F245" s="104"/>
      <c r="G245" s="104"/>
      <c r="H245" s="104"/>
      <c r="I245" s="104"/>
      <c r="J245" s="104"/>
      <c r="K245" s="104"/>
      <c r="L245" s="104"/>
      <c r="M245" s="104"/>
      <c r="N245" s="104"/>
      <c r="O245" s="104"/>
      <c r="P245" s="104"/>
      <c r="Q245" s="104"/>
      <c r="R245" s="104"/>
      <c r="S245" s="104"/>
      <c r="T245" s="104">
        <v>-14.2575413736927</v>
      </c>
      <c r="U245" s="105">
        <v>27</v>
      </c>
      <c r="V245" s="104">
        <v>0.65916017644128999</v>
      </c>
      <c r="W245" s="105">
        <v>21</v>
      </c>
      <c r="X245" s="104">
        <v>7.8338590632535903</v>
      </c>
      <c r="Y245" s="105">
        <v>12</v>
      </c>
      <c r="Z245" s="104">
        <v>17.252589452916499</v>
      </c>
      <c r="AA245" s="105">
        <v>10</v>
      </c>
    </row>
    <row r="246" spans="1:27" x14ac:dyDescent="0.3">
      <c r="A246" s="102" t="s">
        <v>187</v>
      </c>
      <c r="B246" s="103">
        <v>43986</v>
      </c>
      <c r="C246" s="104">
        <v>43.222000000000001</v>
      </c>
      <c r="D246" s="104"/>
      <c r="E246" s="104"/>
      <c r="F246" s="104"/>
      <c r="G246" s="104"/>
      <c r="H246" s="104"/>
      <c r="I246" s="104"/>
      <c r="J246" s="104"/>
      <c r="K246" s="104"/>
      <c r="L246" s="104"/>
      <c r="M246" s="104"/>
      <c r="N246" s="104"/>
      <c r="O246" s="104"/>
      <c r="P246" s="104"/>
      <c r="Q246" s="104"/>
      <c r="R246" s="104"/>
      <c r="S246" s="104"/>
      <c r="T246" s="104">
        <v>-13.382537852429801</v>
      </c>
      <c r="U246" s="105">
        <v>21</v>
      </c>
      <c r="V246" s="104">
        <v>1.09719077456425</v>
      </c>
      <c r="W246" s="105">
        <v>17</v>
      </c>
      <c r="X246" s="104">
        <v>7.8433232549620904</v>
      </c>
      <c r="Y246" s="105">
        <v>11</v>
      </c>
      <c r="Z246" s="104">
        <v>15.1716348711238</v>
      </c>
      <c r="AA246" s="105">
        <v>18</v>
      </c>
    </row>
    <row r="247" spans="1:27" x14ac:dyDescent="0.3">
      <c r="A247" s="102" t="s">
        <v>188</v>
      </c>
      <c r="B247" s="103">
        <v>43986</v>
      </c>
      <c r="C247" s="104">
        <v>48.207999999999998</v>
      </c>
      <c r="D247" s="104"/>
      <c r="E247" s="104"/>
      <c r="F247" s="104"/>
      <c r="G247" s="104"/>
      <c r="H247" s="104"/>
      <c r="I247" s="104"/>
      <c r="J247" s="104"/>
      <c r="K247" s="104"/>
      <c r="L247" s="104"/>
      <c r="M247" s="104"/>
      <c r="N247" s="104"/>
      <c r="O247" s="104"/>
      <c r="P247" s="104"/>
      <c r="Q247" s="104"/>
      <c r="R247" s="104"/>
      <c r="S247" s="104"/>
      <c r="T247" s="104">
        <v>-16.0561862262063</v>
      </c>
      <c r="U247" s="105">
        <v>38</v>
      </c>
      <c r="V247" s="104">
        <v>-2.1804117552854798</v>
      </c>
      <c r="W247" s="105">
        <v>32</v>
      </c>
      <c r="X247" s="104">
        <v>5.9585146904075899</v>
      </c>
      <c r="Y247" s="105">
        <v>21</v>
      </c>
      <c r="Z247" s="104">
        <v>13.9759393047381</v>
      </c>
      <c r="AA247" s="105">
        <v>21</v>
      </c>
    </row>
    <row r="248" spans="1:27" x14ac:dyDescent="0.3">
      <c r="A248" s="102" t="s">
        <v>189</v>
      </c>
      <c r="B248" s="103">
        <v>43986</v>
      </c>
      <c r="C248" s="104">
        <v>62.117800000000003</v>
      </c>
      <c r="D248" s="104"/>
      <c r="E248" s="104"/>
      <c r="F248" s="104"/>
      <c r="G248" s="104"/>
      <c r="H248" s="104"/>
      <c r="I248" s="104"/>
      <c r="J248" s="104"/>
      <c r="K248" s="104"/>
      <c r="L248" s="104"/>
      <c r="M248" s="104"/>
      <c r="N248" s="104"/>
      <c r="O248" s="104"/>
      <c r="P248" s="104"/>
      <c r="Q248" s="104"/>
      <c r="R248" s="104"/>
      <c r="S248" s="104"/>
      <c r="T248" s="104">
        <v>-14.2542697957638</v>
      </c>
      <c r="U248" s="105">
        <v>26</v>
      </c>
      <c r="V248" s="104">
        <v>1.28163085631482</v>
      </c>
      <c r="W248" s="105">
        <v>13</v>
      </c>
      <c r="X248" s="104">
        <v>4.7611145644876904</v>
      </c>
      <c r="Y248" s="105">
        <v>24</v>
      </c>
      <c r="Z248" s="104">
        <v>14.415040934169101</v>
      </c>
      <c r="AA248" s="105">
        <v>20</v>
      </c>
    </row>
    <row r="249" spans="1:27" x14ac:dyDescent="0.3">
      <c r="A249" s="102" t="s">
        <v>190</v>
      </c>
      <c r="B249" s="103">
        <v>43986</v>
      </c>
      <c r="C249" s="104">
        <v>10.6768</v>
      </c>
      <c r="D249" s="104"/>
      <c r="E249" s="104"/>
      <c r="F249" s="104"/>
      <c r="G249" s="104"/>
      <c r="H249" s="104"/>
      <c r="I249" s="104"/>
      <c r="J249" s="104"/>
      <c r="K249" s="104"/>
      <c r="L249" s="104"/>
      <c r="M249" s="104"/>
      <c r="N249" s="104"/>
      <c r="O249" s="104"/>
      <c r="P249" s="104"/>
      <c r="Q249" s="104"/>
      <c r="R249" s="104"/>
      <c r="S249" s="104"/>
      <c r="T249" s="104">
        <v>-14.6981199853796</v>
      </c>
      <c r="U249" s="105">
        <v>28</v>
      </c>
      <c r="V249" s="104">
        <v>-2.5256717068096899</v>
      </c>
      <c r="W249" s="105">
        <v>34</v>
      </c>
      <c r="X249" s="104"/>
      <c r="Y249" s="105"/>
      <c r="Z249" s="104">
        <v>1.8643924528301901</v>
      </c>
      <c r="AA249" s="105">
        <v>45</v>
      </c>
    </row>
    <row r="250" spans="1:27" x14ac:dyDescent="0.3">
      <c r="A250" s="102" t="s">
        <v>191</v>
      </c>
      <c r="B250" s="103">
        <v>43986</v>
      </c>
      <c r="C250" s="104">
        <v>16.969000000000001</v>
      </c>
      <c r="D250" s="104"/>
      <c r="E250" s="104"/>
      <c r="F250" s="104"/>
      <c r="G250" s="104"/>
      <c r="H250" s="104"/>
      <c r="I250" s="104"/>
      <c r="J250" s="104"/>
      <c r="K250" s="104"/>
      <c r="L250" s="104"/>
      <c r="M250" s="104"/>
      <c r="N250" s="104"/>
      <c r="O250" s="104"/>
      <c r="P250" s="104"/>
      <c r="Q250" s="104"/>
      <c r="R250" s="104"/>
      <c r="S250" s="104"/>
      <c r="T250" s="104">
        <v>-11.1914792521832</v>
      </c>
      <c r="U250" s="105">
        <v>16</v>
      </c>
      <c r="V250" s="104">
        <v>4.7690544926084701</v>
      </c>
      <c r="W250" s="105">
        <v>6</v>
      </c>
      <c r="X250" s="104"/>
      <c r="Y250" s="105"/>
      <c r="Z250" s="104">
        <v>15.701759259259299</v>
      </c>
      <c r="AA250" s="105">
        <v>14</v>
      </c>
    </row>
    <row r="251" spans="1:27" x14ac:dyDescent="0.3">
      <c r="A251" s="102" t="s">
        <v>192</v>
      </c>
      <c r="B251" s="103">
        <v>43986</v>
      </c>
      <c r="C251" s="104">
        <v>16.0259</v>
      </c>
      <c r="D251" s="104"/>
      <c r="E251" s="104"/>
      <c r="F251" s="104"/>
      <c r="G251" s="104"/>
      <c r="H251" s="104"/>
      <c r="I251" s="104"/>
      <c r="J251" s="104"/>
      <c r="K251" s="104"/>
      <c r="L251" s="104"/>
      <c r="M251" s="104"/>
      <c r="N251" s="104"/>
      <c r="O251" s="104"/>
      <c r="P251" s="104"/>
      <c r="Q251" s="104"/>
      <c r="R251" s="104"/>
      <c r="S251" s="104"/>
      <c r="T251" s="104">
        <v>-13.4237433945455</v>
      </c>
      <c r="U251" s="105">
        <v>22</v>
      </c>
      <c r="V251" s="104">
        <v>-1.04609068208247</v>
      </c>
      <c r="W251" s="105">
        <v>27</v>
      </c>
      <c r="X251" s="104">
        <v>9.8932464591199096</v>
      </c>
      <c r="Y251" s="105">
        <v>4</v>
      </c>
      <c r="Z251" s="104">
        <v>11.215979092299801</v>
      </c>
      <c r="AA251" s="105">
        <v>29</v>
      </c>
    </row>
    <row r="252" spans="1:27" x14ac:dyDescent="0.3">
      <c r="A252" s="102" t="s">
        <v>193</v>
      </c>
      <c r="B252" s="103">
        <v>43986</v>
      </c>
      <c r="C252" s="104">
        <v>42.478700000000003</v>
      </c>
      <c r="D252" s="104"/>
      <c r="E252" s="104"/>
      <c r="F252" s="104"/>
      <c r="G252" s="104"/>
      <c r="H252" s="104"/>
      <c r="I252" s="104"/>
      <c r="J252" s="104"/>
      <c r="K252" s="104"/>
      <c r="L252" s="104"/>
      <c r="M252" s="104"/>
      <c r="N252" s="104"/>
      <c r="O252" s="104"/>
      <c r="P252" s="104"/>
      <c r="Q252" s="104"/>
      <c r="R252" s="104"/>
      <c r="S252" s="104"/>
      <c r="T252" s="104">
        <v>-29.360452055245901</v>
      </c>
      <c r="U252" s="105">
        <v>57</v>
      </c>
      <c r="V252" s="104">
        <v>-9.4274371660422798</v>
      </c>
      <c r="W252" s="105">
        <v>47</v>
      </c>
      <c r="X252" s="104">
        <v>-1.5535963175482099</v>
      </c>
      <c r="Y252" s="105">
        <v>37</v>
      </c>
      <c r="Z252" s="104">
        <v>9.6011196739486895</v>
      </c>
      <c r="AA252" s="105">
        <v>33</v>
      </c>
    </row>
    <row r="253" spans="1:27" x14ac:dyDescent="0.3">
      <c r="A253" s="102" t="s">
        <v>194</v>
      </c>
      <c r="B253" s="103">
        <v>43986</v>
      </c>
      <c r="C253" s="104">
        <v>10.037100000000001</v>
      </c>
      <c r="D253" s="104"/>
      <c r="E253" s="104"/>
      <c r="F253" s="104"/>
      <c r="G253" s="104"/>
      <c r="H253" s="104"/>
      <c r="I253" s="104"/>
      <c r="J253" s="104"/>
      <c r="K253" s="104"/>
      <c r="L253" s="104"/>
      <c r="M253" s="104"/>
      <c r="N253" s="104"/>
      <c r="O253" s="104"/>
      <c r="P253" s="104"/>
      <c r="Q253" s="104"/>
      <c r="R253" s="104"/>
      <c r="S253" s="104"/>
      <c r="T253" s="104"/>
      <c r="U253" s="105"/>
      <c r="V253" s="104"/>
      <c r="W253" s="105"/>
      <c r="X253" s="104"/>
      <c r="Y253" s="105"/>
      <c r="Z253" s="104">
        <v>0.42852848101266999</v>
      </c>
      <c r="AA253" s="105">
        <v>47</v>
      </c>
    </row>
    <row r="254" spans="1:27" x14ac:dyDescent="0.3">
      <c r="A254" s="102" t="s">
        <v>195</v>
      </c>
      <c r="B254" s="103">
        <v>43986</v>
      </c>
      <c r="C254" s="104">
        <v>13.33</v>
      </c>
      <c r="D254" s="104"/>
      <c r="E254" s="104"/>
      <c r="F254" s="104"/>
      <c r="G254" s="104"/>
      <c r="H254" s="104"/>
      <c r="I254" s="104"/>
      <c r="J254" s="104"/>
      <c r="K254" s="104"/>
      <c r="L254" s="104"/>
      <c r="M254" s="104"/>
      <c r="N254" s="104"/>
      <c r="O254" s="104"/>
      <c r="P254" s="104"/>
      <c r="Q254" s="104"/>
      <c r="R254" s="104"/>
      <c r="S254" s="104"/>
      <c r="T254" s="104">
        <v>-14.1825080349671</v>
      </c>
      <c r="U254" s="105">
        <v>25</v>
      </c>
      <c r="V254" s="104">
        <v>0.45502711462943402</v>
      </c>
      <c r="W254" s="105">
        <v>22</v>
      </c>
      <c r="X254" s="104"/>
      <c r="Y254" s="105"/>
      <c r="Z254" s="104">
        <v>7.4248625534514296</v>
      </c>
      <c r="AA254" s="105">
        <v>36</v>
      </c>
    </row>
    <row r="255" spans="1:27" x14ac:dyDescent="0.3">
      <c r="A255" s="102" t="s">
        <v>196</v>
      </c>
      <c r="B255" s="103">
        <v>43986</v>
      </c>
      <c r="C255" s="104">
        <v>171.42</v>
      </c>
      <c r="D255" s="104"/>
      <c r="E255" s="104"/>
      <c r="F255" s="104"/>
      <c r="G255" s="104"/>
      <c r="H255" s="104"/>
      <c r="I255" s="104"/>
      <c r="J255" s="104"/>
      <c r="K255" s="104"/>
      <c r="L255" s="104"/>
      <c r="M255" s="104"/>
      <c r="N255" s="104"/>
      <c r="O255" s="104"/>
      <c r="P255" s="104"/>
      <c r="Q255" s="104"/>
      <c r="R255" s="104"/>
      <c r="S255" s="104"/>
      <c r="T255" s="104">
        <v>-17.439584936182001</v>
      </c>
      <c r="U255" s="105">
        <v>45</v>
      </c>
      <c r="V255" s="104">
        <v>-3.2933020212959798</v>
      </c>
      <c r="W255" s="105">
        <v>39</v>
      </c>
      <c r="X255" s="104">
        <v>2.6791677960304701</v>
      </c>
      <c r="Y255" s="105">
        <v>34</v>
      </c>
      <c r="Z255" s="104">
        <v>9.1965368821400197</v>
      </c>
      <c r="AA255" s="105">
        <v>34</v>
      </c>
    </row>
    <row r="256" spans="1:27" x14ac:dyDescent="0.3">
      <c r="A256" s="102" t="s">
        <v>197</v>
      </c>
      <c r="B256" s="103">
        <v>43986</v>
      </c>
      <c r="C256" s="104">
        <v>184.18</v>
      </c>
      <c r="D256" s="104"/>
      <c r="E256" s="104"/>
      <c r="F256" s="104"/>
      <c r="G256" s="104"/>
      <c r="H256" s="104"/>
      <c r="I256" s="104"/>
      <c r="J256" s="104"/>
      <c r="K256" s="104"/>
      <c r="L256" s="104"/>
      <c r="M256" s="104"/>
      <c r="N256" s="104"/>
      <c r="O256" s="104"/>
      <c r="P256" s="104"/>
      <c r="Q256" s="104"/>
      <c r="R256" s="104"/>
      <c r="S256" s="104"/>
      <c r="T256" s="104">
        <v>-16.600067069479199</v>
      </c>
      <c r="U256" s="105">
        <v>41</v>
      </c>
      <c r="V256" s="104">
        <v>-1.57494098093094</v>
      </c>
      <c r="W256" s="105">
        <v>29</v>
      </c>
      <c r="X256" s="104">
        <v>6.7960158928099998</v>
      </c>
      <c r="Y256" s="105">
        <v>15</v>
      </c>
      <c r="Z256" s="104">
        <v>15.474810571712901</v>
      </c>
      <c r="AA256" s="105">
        <v>17</v>
      </c>
    </row>
    <row r="257" spans="1:27" x14ac:dyDescent="0.3">
      <c r="A257" s="102" t="s">
        <v>198</v>
      </c>
      <c r="B257" s="103">
        <v>43986</v>
      </c>
      <c r="C257" s="104">
        <v>88.589200000000005</v>
      </c>
      <c r="D257" s="104"/>
      <c r="E257" s="104"/>
      <c r="F257" s="104"/>
      <c r="G257" s="104"/>
      <c r="H257" s="104"/>
      <c r="I257" s="104"/>
      <c r="J257" s="104"/>
      <c r="K257" s="104"/>
      <c r="L257" s="104"/>
      <c r="M257" s="104"/>
      <c r="N257" s="104"/>
      <c r="O257" s="104"/>
      <c r="P257" s="104"/>
      <c r="Q257" s="104"/>
      <c r="R257" s="104"/>
      <c r="S257" s="104"/>
      <c r="T257" s="104">
        <v>-9.4518931023568999</v>
      </c>
      <c r="U257" s="105">
        <v>11</v>
      </c>
      <c r="V257" s="104">
        <v>1.2717589463103101</v>
      </c>
      <c r="W257" s="105">
        <v>14</v>
      </c>
      <c r="X257" s="104">
        <v>10.432637215877801</v>
      </c>
      <c r="Y257" s="105">
        <v>2</v>
      </c>
      <c r="Z257" s="104">
        <v>17.038348466918801</v>
      </c>
      <c r="AA257" s="105">
        <v>11</v>
      </c>
    </row>
    <row r="258" spans="1:27" x14ac:dyDescent="0.3">
      <c r="A258" s="102" t="s">
        <v>199</v>
      </c>
      <c r="B258" s="103">
        <v>43986</v>
      </c>
      <c r="C258" s="104">
        <v>43.32</v>
      </c>
      <c r="D258" s="104"/>
      <c r="E258" s="104"/>
      <c r="F258" s="104"/>
      <c r="G258" s="104"/>
      <c r="H258" s="104"/>
      <c r="I258" s="104"/>
      <c r="J258" s="104"/>
      <c r="K258" s="104"/>
      <c r="L258" s="104"/>
      <c r="M258" s="104"/>
      <c r="N258" s="104"/>
      <c r="O258" s="104"/>
      <c r="P258" s="104"/>
      <c r="Q258" s="104"/>
      <c r="R258" s="104"/>
      <c r="S258" s="104"/>
      <c r="T258" s="104">
        <v>-22.9648012863085</v>
      </c>
      <c r="U258" s="105">
        <v>54</v>
      </c>
      <c r="V258" s="104">
        <v>-4.4007876965821398</v>
      </c>
      <c r="W258" s="105">
        <v>42</v>
      </c>
      <c r="X258" s="104">
        <v>3.1623098560218299</v>
      </c>
      <c r="Y258" s="105">
        <v>30</v>
      </c>
      <c r="Z258" s="104">
        <v>29.0882563979909</v>
      </c>
      <c r="AA258" s="105">
        <v>1</v>
      </c>
    </row>
    <row r="259" spans="1:27" x14ac:dyDescent="0.3">
      <c r="A259" s="102" t="s">
        <v>370</v>
      </c>
      <c r="B259" s="103">
        <v>43986</v>
      </c>
      <c r="C259" s="104">
        <v>128.2687</v>
      </c>
      <c r="D259" s="104"/>
      <c r="E259" s="104"/>
      <c r="F259" s="104"/>
      <c r="G259" s="104"/>
      <c r="H259" s="104"/>
      <c r="I259" s="104"/>
      <c r="J259" s="104"/>
      <c r="K259" s="104"/>
      <c r="L259" s="104"/>
      <c r="M259" s="104"/>
      <c r="N259" s="104"/>
      <c r="O259" s="104"/>
      <c r="P259" s="104"/>
      <c r="Q259" s="104"/>
      <c r="R259" s="104"/>
      <c r="S259" s="104"/>
      <c r="T259" s="104">
        <v>-15.6709067683634</v>
      </c>
      <c r="U259" s="105">
        <v>35</v>
      </c>
      <c r="V259" s="104">
        <v>-2.11305533144533</v>
      </c>
      <c r="W259" s="105">
        <v>31</v>
      </c>
      <c r="X259" s="104">
        <v>2.7141662322822699</v>
      </c>
      <c r="Y259" s="105">
        <v>33</v>
      </c>
      <c r="Z259" s="104">
        <v>12.0983080684159</v>
      </c>
      <c r="AA259" s="105">
        <v>27</v>
      </c>
    </row>
    <row r="260" spans="1:27" x14ac:dyDescent="0.3">
      <c r="A260" s="102" t="s">
        <v>201</v>
      </c>
      <c r="B260" s="103">
        <v>43986</v>
      </c>
      <c r="C260" s="104">
        <v>11.666399999999999</v>
      </c>
      <c r="D260" s="104"/>
      <c r="E260" s="104"/>
      <c r="F260" s="104"/>
      <c r="G260" s="104"/>
      <c r="H260" s="104"/>
      <c r="I260" s="104"/>
      <c r="J260" s="104"/>
      <c r="K260" s="104"/>
      <c r="L260" s="104"/>
      <c r="M260" s="104"/>
      <c r="N260" s="104"/>
      <c r="O260" s="104"/>
      <c r="P260" s="104"/>
      <c r="Q260" s="104"/>
      <c r="R260" s="104"/>
      <c r="S260" s="104"/>
      <c r="T260" s="104">
        <v>-16.865103341537701</v>
      </c>
      <c r="U260" s="105">
        <v>43</v>
      </c>
      <c r="V260" s="104">
        <v>-3.2692712776813</v>
      </c>
      <c r="W260" s="105">
        <v>38</v>
      </c>
      <c r="X260" s="104">
        <v>3.6756795760685499</v>
      </c>
      <c r="Y260" s="105">
        <v>28</v>
      </c>
      <c r="Z260" s="104">
        <v>3.2176370553705902</v>
      </c>
      <c r="AA260" s="105">
        <v>43</v>
      </c>
    </row>
    <row r="261" spans="1:27" x14ac:dyDescent="0.3">
      <c r="A261" s="102" t="s">
        <v>202</v>
      </c>
      <c r="B261" s="103">
        <v>43986</v>
      </c>
      <c r="C261" s="104">
        <v>12.508800000000001</v>
      </c>
      <c r="D261" s="104"/>
      <c r="E261" s="104"/>
      <c r="F261" s="104"/>
      <c r="G261" s="104"/>
      <c r="H261" s="104"/>
      <c r="I261" s="104"/>
      <c r="J261" s="104"/>
      <c r="K261" s="104"/>
      <c r="L261" s="104"/>
      <c r="M261" s="104"/>
      <c r="N261" s="104"/>
      <c r="O261" s="104"/>
      <c r="P261" s="104"/>
      <c r="Q261" s="104"/>
      <c r="R261" s="104"/>
      <c r="S261" s="104"/>
      <c r="T261" s="104">
        <v>-13.8837481979066</v>
      </c>
      <c r="U261" s="105">
        <v>24</v>
      </c>
      <c r="V261" s="104">
        <v>-1.60069559833243</v>
      </c>
      <c r="W261" s="105">
        <v>30</v>
      </c>
      <c r="X261" s="104">
        <v>6.4455929582129396</v>
      </c>
      <c r="Y261" s="105">
        <v>17</v>
      </c>
      <c r="Z261" s="104">
        <v>4.7839461372745804</v>
      </c>
      <c r="AA261" s="105">
        <v>40</v>
      </c>
    </row>
    <row r="262" spans="1:27" x14ac:dyDescent="0.3">
      <c r="A262" s="102" t="s">
        <v>203</v>
      </c>
      <c r="B262" s="103">
        <v>43986</v>
      </c>
      <c r="C262" s="104">
        <v>12.310700000000001</v>
      </c>
      <c r="D262" s="104"/>
      <c r="E262" s="104"/>
      <c r="F262" s="104"/>
      <c r="G262" s="104"/>
      <c r="H262" s="104"/>
      <c r="I262" s="104"/>
      <c r="J262" s="104"/>
      <c r="K262" s="104"/>
      <c r="L262" s="104"/>
      <c r="M262" s="104"/>
      <c r="N262" s="104"/>
      <c r="O262" s="104"/>
      <c r="P262" s="104"/>
      <c r="Q262" s="104"/>
      <c r="R262" s="104"/>
      <c r="S262" s="104"/>
      <c r="T262" s="104">
        <v>-14.9064459370066</v>
      </c>
      <c r="U262" s="105">
        <v>30</v>
      </c>
      <c r="V262" s="104">
        <v>-0.71187546051893602</v>
      </c>
      <c r="W262" s="105">
        <v>24</v>
      </c>
      <c r="X262" s="104"/>
      <c r="Y262" s="105"/>
      <c r="Z262" s="104">
        <v>5.5269036697247698</v>
      </c>
      <c r="AA262" s="105">
        <v>39</v>
      </c>
    </row>
    <row r="263" spans="1:27" x14ac:dyDescent="0.3">
      <c r="A263" s="102" t="s">
        <v>204</v>
      </c>
      <c r="B263" s="103">
        <v>43986</v>
      </c>
      <c r="C263" s="104">
        <v>12.448499999999999</v>
      </c>
      <c r="D263" s="104"/>
      <c r="E263" s="104"/>
      <c r="F263" s="104"/>
      <c r="G263" s="104"/>
      <c r="H263" s="104"/>
      <c r="I263" s="104"/>
      <c r="J263" s="104"/>
      <c r="K263" s="104"/>
      <c r="L263" s="104"/>
      <c r="M263" s="104"/>
      <c r="N263" s="104"/>
      <c r="O263" s="104"/>
      <c r="P263" s="104"/>
      <c r="Q263" s="104"/>
      <c r="R263" s="104"/>
      <c r="S263" s="104"/>
      <c r="T263" s="104">
        <v>-6.98791437993461</v>
      </c>
      <c r="U263" s="105">
        <v>6</v>
      </c>
      <c r="V263" s="104">
        <v>6.79181994537457</v>
      </c>
      <c r="W263" s="105">
        <v>2</v>
      </c>
      <c r="X263" s="104"/>
      <c r="Y263" s="105"/>
      <c r="Z263" s="104">
        <v>7.69769595176572</v>
      </c>
      <c r="AA263" s="105">
        <v>35</v>
      </c>
    </row>
    <row r="264" spans="1:27" x14ac:dyDescent="0.3">
      <c r="A264" s="102" t="s">
        <v>205</v>
      </c>
      <c r="B264" s="103">
        <v>43986</v>
      </c>
      <c r="C264" s="104">
        <v>9.2053999999999991</v>
      </c>
      <c r="D264" s="104"/>
      <c r="E264" s="104"/>
      <c r="F264" s="104"/>
      <c r="G264" s="104"/>
      <c r="H264" s="104"/>
      <c r="I264" s="104"/>
      <c r="J264" s="104"/>
      <c r="K264" s="104"/>
      <c r="L264" s="104"/>
      <c r="M264" s="104"/>
      <c r="N264" s="104"/>
      <c r="O264" s="104"/>
      <c r="P264" s="104"/>
      <c r="Q264" s="104"/>
      <c r="R264" s="104"/>
      <c r="S264" s="104"/>
      <c r="T264" s="104">
        <v>-13.105947571466199</v>
      </c>
      <c r="U264" s="105">
        <v>19</v>
      </c>
      <c r="V264" s="104"/>
      <c r="W264" s="105"/>
      <c r="X264" s="104"/>
      <c r="Y264" s="105"/>
      <c r="Z264" s="104">
        <v>-3.6253625</v>
      </c>
      <c r="AA264" s="105">
        <v>50</v>
      </c>
    </row>
    <row r="265" spans="1:27" x14ac:dyDescent="0.3">
      <c r="A265" s="102" t="s">
        <v>206</v>
      </c>
      <c r="B265" s="103">
        <v>43986</v>
      </c>
      <c r="C265" s="104">
        <v>9.5860000000000003</v>
      </c>
      <c r="D265" s="104"/>
      <c r="E265" s="104"/>
      <c r="F265" s="104"/>
      <c r="G265" s="104"/>
      <c r="H265" s="104"/>
      <c r="I265" s="104"/>
      <c r="J265" s="104"/>
      <c r="K265" s="104"/>
      <c r="L265" s="104"/>
      <c r="M265" s="104"/>
      <c r="N265" s="104"/>
      <c r="O265" s="104"/>
      <c r="P265" s="104"/>
      <c r="Q265" s="104"/>
      <c r="R265" s="104"/>
      <c r="S265" s="104"/>
      <c r="T265" s="104">
        <v>-13.361951867881301</v>
      </c>
      <c r="U265" s="105">
        <v>20</v>
      </c>
      <c r="V265" s="104"/>
      <c r="W265" s="105"/>
      <c r="X265" s="104"/>
      <c r="Y265" s="105"/>
      <c r="Z265" s="104">
        <v>-2.1963662790697702</v>
      </c>
      <c r="AA265" s="105">
        <v>49</v>
      </c>
    </row>
    <row r="266" spans="1:27" x14ac:dyDescent="0.3">
      <c r="A266" s="102" t="s">
        <v>207</v>
      </c>
      <c r="B266" s="103">
        <v>43986</v>
      </c>
      <c r="C266" s="104">
        <v>26.387799999999999</v>
      </c>
      <c r="D266" s="104"/>
      <c r="E266" s="104"/>
      <c r="F266" s="104"/>
      <c r="G266" s="104"/>
      <c r="H266" s="104"/>
      <c r="I266" s="104"/>
      <c r="J266" s="104"/>
      <c r="K266" s="104"/>
      <c r="L266" s="104"/>
      <c r="M266" s="104"/>
      <c r="N266" s="104"/>
      <c r="O266" s="104"/>
      <c r="P266" s="104"/>
      <c r="Q266" s="104"/>
      <c r="R266" s="104"/>
      <c r="S266" s="104"/>
      <c r="T266" s="104">
        <v>-0.85020704589872598</v>
      </c>
      <c r="U266" s="105">
        <v>1</v>
      </c>
      <c r="V266" s="104">
        <v>9.73829271542672</v>
      </c>
      <c r="W266" s="105">
        <v>1</v>
      </c>
      <c r="X266" s="104">
        <v>13.083565303687701</v>
      </c>
      <c r="Y266" s="105">
        <v>1</v>
      </c>
      <c r="Z266" s="104">
        <v>26.467022123893798</v>
      </c>
      <c r="AA266" s="105">
        <v>3</v>
      </c>
    </row>
    <row r="267" spans="1:27" x14ac:dyDescent="0.3">
      <c r="A267" s="102" t="s">
        <v>208</v>
      </c>
      <c r="B267" s="103">
        <v>43986</v>
      </c>
      <c r="C267" s="104">
        <v>10.213699999999999</v>
      </c>
      <c r="D267" s="104"/>
      <c r="E267" s="104"/>
      <c r="F267" s="104"/>
      <c r="G267" s="104"/>
      <c r="H267" s="104"/>
      <c r="I267" s="104"/>
      <c r="J267" s="104"/>
      <c r="K267" s="104"/>
      <c r="L267" s="104"/>
      <c r="M267" s="104"/>
      <c r="N267" s="104"/>
      <c r="O267" s="104"/>
      <c r="P267" s="104"/>
      <c r="Q267" s="104"/>
      <c r="R267" s="104"/>
      <c r="S267" s="104"/>
      <c r="T267" s="104">
        <v>-4.9857822453775302</v>
      </c>
      <c r="U267" s="105">
        <v>4</v>
      </c>
      <c r="V267" s="104"/>
      <c r="W267" s="105"/>
      <c r="X267" s="104"/>
      <c r="Y267" s="105"/>
      <c r="Z267" s="104">
        <v>1.57259072580644</v>
      </c>
      <c r="AA267" s="105">
        <v>46</v>
      </c>
    </row>
    <row r="268" spans="1:27" x14ac:dyDescent="0.3">
      <c r="A268" s="102" t="s">
        <v>209</v>
      </c>
      <c r="B268" s="103">
        <v>43986</v>
      </c>
      <c r="C268" s="104">
        <v>83.6006</v>
      </c>
      <c r="D268" s="104"/>
      <c r="E268" s="104"/>
      <c r="F268" s="104"/>
      <c r="G268" s="104"/>
      <c r="H268" s="104"/>
      <c r="I268" s="104"/>
      <c r="J268" s="104"/>
      <c r="K268" s="104"/>
      <c r="L268" s="104"/>
      <c r="M268" s="104"/>
      <c r="N268" s="104"/>
      <c r="O268" s="104"/>
      <c r="P268" s="104"/>
      <c r="Q268" s="104"/>
      <c r="R268" s="104"/>
      <c r="S268" s="104"/>
      <c r="T268" s="104">
        <v>-22.5667468403025</v>
      </c>
      <c r="U268" s="105">
        <v>51</v>
      </c>
      <c r="V268" s="104">
        <v>-5.0628809886574997</v>
      </c>
      <c r="W268" s="105">
        <v>44</v>
      </c>
      <c r="X268" s="104">
        <v>3.37343560313849</v>
      </c>
      <c r="Y268" s="105">
        <v>29</v>
      </c>
      <c r="Z268" s="104">
        <v>9.6540782405489107</v>
      </c>
      <c r="AA268" s="105">
        <v>32</v>
      </c>
    </row>
    <row r="269" spans="1:27" x14ac:dyDescent="0.3">
      <c r="A269" s="102" t="s">
        <v>210</v>
      </c>
      <c r="B269" s="103">
        <v>43986</v>
      </c>
      <c r="C269" s="104">
        <v>7.3494999999999999</v>
      </c>
      <c r="D269" s="104"/>
      <c r="E269" s="104"/>
      <c r="F269" s="104"/>
      <c r="G269" s="104"/>
      <c r="H269" s="104"/>
      <c r="I269" s="104"/>
      <c r="J269" s="104"/>
      <c r="K269" s="104"/>
      <c r="L269" s="104"/>
      <c r="M269" s="104"/>
      <c r="N269" s="104"/>
      <c r="O269" s="104"/>
      <c r="P269" s="104"/>
      <c r="Q269" s="104"/>
      <c r="R269" s="104"/>
      <c r="S269" s="104"/>
      <c r="T269" s="104">
        <v>-32.493031676585197</v>
      </c>
      <c r="U269" s="105">
        <v>59</v>
      </c>
      <c r="V269" s="104">
        <v>-13.191047690334299</v>
      </c>
      <c r="W269" s="105">
        <v>48</v>
      </c>
      <c r="X269" s="104"/>
      <c r="Y269" s="105"/>
      <c r="Z269" s="104">
        <v>-7.4762944358578096</v>
      </c>
      <c r="AA269" s="105">
        <v>56</v>
      </c>
    </row>
    <row r="270" spans="1:27" x14ac:dyDescent="0.3">
      <c r="A270" s="102" t="s">
        <v>211</v>
      </c>
      <c r="B270" s="103">
        <v>43986</v>
      </c>
      <c r="C270" s="104">
        <v>6.1856999999999998</v>
      </c>
      <c r="D270" s="104"/>
      <c r="E270" s="104"/>
      <c r="F270" s="104"/>
      <c r="G270" s="104"/>
      <c r="H270" s="104"/>
      <c r="I270" s="104"/>
      <c r="J270" s="104"/>
      <c r="K270" s="104"/>
      <c r="L270" s="104"/>
      <c r="M270" s="104"/>
      <c r="N270" s="104"/>
      <c r="O270" s="104"/>
      <c r="P270" s="104"/>
      <c r="Q270" s="104"/>
      <c r="R270" s="104"/>
      <c r="S270" s="104"/>
      <c r="T270" s="104">
        <v>-32.5080253534002</v>
      </c>
      <c r="U270" s="105">
        <v>60</v>
      </c>
      <c r="V270" s="104">
        <v>-13.325688261150701</v>
      </c>
      <c r="W270" s="105">
        <v>49</v>
      </c>
      <c r="X270" s="104"/>
      <c r="Y270" s="105"/>
      <c r="Z270" s="104">
        <v>-11.9196875</v>
      </c>
      <c r="AA270" s="105">
        <v>59</v>
      </c>
    </row>
    <row r="271" spans="1:27" x14ac:dyDescent="0.3">
      <c r="A271" s="102" t="s">
        <v>212</v>
      </c>
      <c r="B271" s="103">
        <v>43986</v>
      </c>
      <c r="C271" s="104">
        <v>5.9916999999999998</v>
      </c>
      <c r="D271" s="104"/>
      <c r="E271" s="104"/>
      <c r="F271" s="104"/>
      <c r="G271" s="104"/>
      <c r="H271" s="104"/>
      <c r="I271" s="104"/>
      <c r="J271" s="104"/>
      <c r="K271" s="104"/>
      <c r="L271" s="104"/>
      <c r="M271" s="104"/>
      <c r="N271" s="104"/>
      <c r="O271" s="104"/>
      <c r="P271" s="104"/>
      <c r="Q271" s="104"/>
      <c r="R271" s="104"/>
      <c r="S271" s="104"/>
      <c r="T271" s="104">
        <v>-32.764303860752399</v>
      </c>
      <c r="U271" s="105">
        <v>61</v>
      </c>
      <c r="V271" s="104"/>
      <c r="W271" s="105"/>
      <c r="X271" s="104"/>
      <c r="Y271" s="105"/>
      <c r="Z271" s="104">
        <v>-13.7373661971831</v>
      </c>
      <c r="AA271" s="105">
        <v>60</v>
      </c>
    </row>
    <row r="272" spans="1:27" x14ac:dyDescent="0.3">
      <c r="A272" s="102" t="s">
        <v>213</v>
      </c>
      <c r="B272" s="103">
        <v>43986</v>
      </c>
      <c r="C272" s="104">
        <v>5.5895000000000001</v>
      </c>
      <c r="D272" s="104"/>
      <c r="E272" s="104"/>
      <c r="F272" s="104"/>
      <c r="G272" s="104"/>
      <c r="H272" s="104"/>
      <c r="I272" s="104"/>
      <c r="J272" s="104"/>
      <c r="K272" s="104"/>
      <c r="L272" s="104"/>
      <c r="M272" s="104"/>
      <c r="N272" s="104"/>
      <c r="O272" s="104"/>
      <c r="P272" s="104"/>
      <c r="Q272" s="104"/>
      <c r="R272" s="104"/>
      <c r="S272" s="104"/>
      <c r="T272" s="104">
        <v>-34.5143453650618</v>
      </c>
      <c r="U272" s="105">
        <v>62</v>
      </c>
      <c r="V272" s="104"/>
      <c r="W272" s="105"/>
      <c r="X272" s="104"/>
      <c r="Y272" s="105"/>
      <c r="Z272" s="104">
        <v>-16.426862244898</v>
      </c>
      <c r="AA272" s="105">
        <v>62</v>
      </c>
    </row>
    <row r="273" spans="1:27" x14ac:dyDescent="0.3">
      <c r="A273" s="102" t="s">
        <v>214</v>
      </c>
      <c r="B273" s="103">
        <v>43986</v>
      </c>
      <c r="C273" s="104">
        <v>11.828900000000001</v>
      </c>
      <c r="D273" s="104"/>
      <c r="E273" s="104"/>
      <c r="F273" s="104"/>
      <c r="G273" s="104"/>
      <c r="H273" s="104"/>
      <c r="I273" s="104"/>
      <c r="J273" s="104"/>
      <c r="K273" s="104"/>
      <c r="L273" s="104"/>
      <c r="M273" s="104"/>
      <c r="N273" s="104"/>
      <c r="O273" s="104"/>
      <c r="P273" s="104"/>
      <c r="Q273" s="104"/>
      <c r="R273" s="104"/>
      <c r="S273" s="104"/>
      <c r="T273" s="104">
        <v>-16.5925485457999</v>
      </c>
      <c r="U273" s="105">
        <v>40</v>
      </c>
      <c r="V273" s="104">
        <v>-2.4989391804782501</v>
      </c>
      <c r="W273" s="105">
        <v>33</v>
      </c>
      <c r="X273" s="104">
        <v>3.9359820817225102</v>
      </c>
      <c r="Y273" s="105">
        <v>27</v>
      </c>
      <c r="Z273" s="104">
        <v>3.5189694254085402</v>
      </c>
      <c r="AA273" s="105">
        <v>42</v>
      </c>
    </row>
    <row r="274" spans="1:27" x14ac:dyDescent="0.3">
      <c r="A274" s="102" t="s">
        <v>215</v>
      </c>
      <c r="B274" s="103">
        <v>43986</v>
      </c>
      <c r="C274" s="104">
        <v>12.999700000000001</v>
      </c>
      <c r="D274" s="104"/>
      <c r="E274" s="104"/>
      <c r="F274" s="104"/>
      <c r="G274" s="104"/>
      <c r="H274" s="104"/>
      <c r="I274" s="104"/>
      <c r="J274" s="104"/>
      <c r="K274" s="104"/>
      <c r="L274" s="104"/>
      <c r="M274" s="104"/>
      <c r="N274" s="104"/>
      <c r="O274" s="104"/>
      <c r="P274" s="104"/>
      <c r="Q274" s="104"/>
      <c r="R274" s="104"/>
      <c r="S274" s="104"/>
      <c r="T274" s="104">
        <v>-15.3223533542042</v>
      </c>
      <c r="U274" s="105">
        <v>31</v>
      </c>
      <c r="V274" s="104">
        <v>-1.24260003462382</v>
      </c>
      <c r="W274" s="105">
        <v>28</v>
      </c>
      <c r="X274" s="104"/>
      <c r="Y274" s="105"/>
      <c r="Z274" s="104">
        <v>7.1281933593750004</v>
      </c>
      <c r="AA274" s="105">
        <v>37</v>
      </c>
    </row>
    <row r="275" spans="1:27" x14ac:dyDescent="0.3">
      <c r="A275" s="102" t="s">
        <v>216</v>
      </c>
      <c r="B275" s="103">
        <v>43986</v>
      </c>
      <c r="C275" s="104">
        <v>6.0842000000000001</v>
      </c>
      <c r="D275" s="104"/>
      <c r="E275" s="104"/>
      <c r="F275" s="104"/>
      <c r="G275" s="104"/>
      <c r="H275" s="104"/>
      <c r="I275" s="104"/>
      <c r="J275" s="104"/>
      <c r="K275" s="104"/>
      <c r="L275" s="104"/>
      <c r="M275" s="104"/>
      <c r="N275" s="104"/>
      <c r="O275" s="104"/>
      <c r="P275" s="104"/>
      <c r="Q275" s="104"/>
      <c r="R275" s="104"/>
      <c r="S275" s="104"/>
      <c r="T275" s="104">
        <v>-31.948528363738902</v>
      </c>
      <c r="U275" s="105">
        <v>58</v>
      </c>
      <c r="V275" s="104"/>
      <c r="W275" s="105"/>
      <c r="X275" s="104"/>
      <c r="Y275" s="105"/>
      <c r="Z275" s="104">
        <v>-17.888197747184002</v>
      </c>
      <c r="AA275" s="105">
        <v>63</v>
      </c>
    </row>
    <row r="276" spans="1:27" x14ac:dyDescent="0.3">
      <c r="A276" s="102" t="s">
        <v>217</v>
      </c>
      <c r="B276" s="103">
        <v>43986</v>
      </c>
      <c r="C276" s="104">
        <v>7.3037999999999998</v>
      </c>
      <c r="D276" s="104"/>
      <c r="E276" s="104"/>
      <c r="F276" s="104"/>
      <c r="G276" s="104"/>
      <c r="H276" s="104"/>
      <c r="I276" s="104"/>
      <c r="J276" s="104"/>
      <c r="K276" s="104"/>
      <c r="L276" s="104"/>
      <c r="M276" s="104"/>
      <c r="N276" s="104"/>
      <c r="O276" s="104"/>
      <c r="P276" s="104"/>
      <c r="Q276" s="104"/>
      <c r="R276" s="104"/>
      <c r="S276" s="104"/>
      <c r="T276" s="104">
        <v>-28.335435798334998</v>
      </c>
      <c r="U276" s="105">
        <v>56</v>
      </c>
      <c r="V276" s="104"/>
      <c r="W276" s="105"/>
      <c r="X276" s="104"/>
      <c r="Y276" s="105"/>
      <c r="Z276" s="104">
        <v>-13.9392776203966</v>
      </c>
      <c r="AA276" s="105">
        <v>61</v>
      </c>
    </row>
    <row r="277" spans="1:27" x14ac:dyDescent="0.3">
      <c r="A277" s="102" t="s">
        <v>218</v>
      </c>
      <c r="B277" s="103">
        <v>43986</v>
      </c>
      <c r="C277" s="104">
        <v>16.982299999999999</v>
      </c>
      <c r="D277" s="104"/>
      <c r="E277" s="104"/>
      <c r="F277" s="104"/>
      <c r="G277" s="104"/>
      <c r="H277" s="104"/>
      <c r="I277" s="104"/>
      <c r="J277" s="104"/>
      <c r="K277" s="104"/>
      <c r="L277" s="104"/>
      <c r="M277" s="104"/>
      <c r="N277" s="104"/>
      <c r="O277" s="104"/>
      <c r="P277" s="104"/>
      <c r="Q277" s="104"/>
      <c r="R277" s="104"/>
      <c r="S277" s="104"/>
      <c r="T277" s="104">
        <v>-14.8588678341328</v>
      </c>
      <c r="U277" s="105">
        <v>29</v>
      </c>
      <c r="V277" s="104">
        <v>1.57926410605926</v>
      </c>
      <c r="W277" s="105">
        <v>11</v>
      </c>
      <c r="X277" s="104">
        <v>9.3275223977659998</v>
      </c>
      <c r="Y277" s="105">
        <v>5</v>
      </c>
      <c r="Z277" s="104">
        <v>12.365548277535201</v>
      </c>
      <c r="AA277" s="105">
        <v>26</v>
      </c>
    </row>
    <row r="278" spans="1:27" x14ac:dyDescent="0.3">
      <c r="A278" s="102" t="s">
        <v>219</v>
      </c>
      <c r="B278" s="103">
        <v>43986</v>
      </c>
      <c r="C278" s="104">
        <v>73.099999999999994</v>
      </c>
      <c r="D278" s="104"/>
      <c r="E278" s="104"/>
      <c r="F278" s="104"/>
      <c r="G278" s="104"/>
      <c r="H278" s="104"/>
      <c r="I278" s="104"/>
      <c r="J278" s="104"/>
      <c r="K278" s="104"/>
      <c r="L278" s="104"/>
      <c r="M278" s="104"/>
      <c r="N278" s="104"/>
      <c r="O278" s="104"/>
      <c r="P278" s="104"/>
      <c r="Q278" s="104"/>
      <c r="R278" s="104"/>
      <c r="S278" s="104"/>
      <c r="T278" s="104">
        <v>-13.454263265108199</v>
      </c>
      <c r="U278" s="105">
        <v>23</v>
      </c>
      <c r="V278" s="104">
        <v>1.5218201385794401</v>
      </c>
      <c r="W278" s="105">
        <v>12</v>
      </c>
      <c r="X278" s="104">
        <v>7.47817435877805</v>
      </c>
      <c r="Y278" s="105">
        <v>14</v>
      </c>
      <c r="Z278" s="104">
        <v>11.9742767063605</v>
      </c>
      <c r="AA278" s="105">
        <v>28</v>
      </c>
    </row>
    <row r="279" spans="1:27" x14ac:dyDescent="0.3">
      <c r="A279" s="102" t="s">
        <v>220</v>
      </c>
      <c r="B279" s="103">
        <v>43986</v>
      </c>
      <c r="C279" s="104">
        <v>23.28</v>
      </c>
      <c r="D279" s="104"/>
      <c r="E279" s="104"/>
      <c r="F279" s="104"/>
      <c r="G279" s="104"/>
      <c r="H279" s="104"/>
      <c r="I279" s="104"/>
      <c r="J279" s="104"/>
      <c r="K279" s="104"/>
      <c r="L279" s="104"/>
      <c r="M279" s="104"/>
      <c r="N279" s="104"/>
      <c r="O279" s="104"/>
      <c r="P279" s="104"/>
      <c r="Q279" s="104"/>
      <c r="R279" s="104"/>
      <c r="S279" s="104"/>
      <c r="T279" s="104">
        <v>-10.260905271802599</v>
      </c>
      <c r="U279" s="105">
        <v>14</v>
      </c>
      <c r="V279" s="104">
        <v>0.78939400493101697</v>
      </c>
      <c r="W279" s="105">
        <v>20</v>
      </c>
      <c r="X279" s="104">
        <v>3.1377144902887002</v>
      </c>
      <c r="Y279" s="105">
        <v>31</v>
      </c>
      <c r="Z279" s="104">
        <v>10.407937198679701</v>
      </c>
      <c r="AA279" s="105">
        <v>30</v>
      </c>
    </row>
    <row r="280" spans="1:27" x14ac:dyDescent="0.3">
      <c r="A280" s="102" t="s">
        <v>221</v>
      </c>
      <c r="B280" s="103">
        <v>43986</v>
      </c>
      <c r="C280" s="104">
        <v>11.7354</v>
      </c>
      <c r="D280" s="104"/>
      <c r="E280" s="104"/>
      <c r="F280" s="104"/>
      <c r="G280" s="104"/>
      <c r="H280" s="104"/>
      <c r="I280" s="104"/>
      <c r="J280" s="104"/>
      <c r="K280" s="104"/>
      <c r="L280" s="104"/>
      <c r="M280" s="104"/>
      <c r="N280" s="104"/>
      <c r="O280" s="104"/>
      <c r="P280" s="104"/>
      <c r="Q280" s="104"/>
      <c r="R280" s="104"/>
      <c r="S280" s="104"/>
      <c r="T280" s="104">
        <v>-20.2770894855345</v>
      </c>
      <c r="U280" s="105">
        <v>48</v>
      </c>
      <c r="V280" s="104">
        <v>-4.1836961056669804</v>
      </c>
      <c r="W280" s="105">
        <v>41</v>
      </c>
      <c r="X280" s="104"/>
      <c r="Y280" s="105"/>
      <c r="Z280" s="104">
        <v>4.1481401440733503</v>
      </c>
      <c r="AA280" s="105">
        <v>41</v>
      </c>
    </row>
    <row r="281" spans="1:27" x14ac:dyDescent="0.3">
      <c r="A281" s="102" t="s">
        <v>222</v>
      </c>
      <c r="B281" s="103">
        <v>43986</v>
      </c>
      <c r="C281" s="104">
        <v>8.5387000000000004</v>
      </c>
      <c r="D281" s="104"/>
      <c r="E281" s="104"/>
      <c r="F281" s="104"/>
      <c r="G281" s="104"/>
      <c r="H281" s="104"/>
      <c r="I281" s="104"/>
      <c r="J281" s="104"/>
      <c r="K281" s="104"/>
      <c r="L281" s="104"/>
      <c r="M281" s="104"/>
      <c r="N281" s="104"/>
      <c r="O281" s="104"/>
      <c r="P281" s="104"/>
      <c r="Q281" s="104"/>
      <c r="R281" s="104"/>
      <c r="S281" s="104"/>
      <c r="T281" s="104">
        <v>-25.100589845184601</v>
      </c>
      <c r="U281" s="105">
        <v>55</v>
      </c>
      <c r="V281" s="104">
        <v>-7.7555320692949401</v>
      </c>
      <c r="W281" s="105">
        <v>46</v>
      </c>
      <c r="X281" s="104"/>
      <c r="Y281" s="105"/>
      <c r="Z281" s="104">
        <v>-4.3505261011419201</v>
      </c>
      <c r="AA281" s="105">
        <v>52</v>
      </c>
    </row>
    <row r="282" spans="1:27" x14ac:dyDescent="0.3">
      <c r="A282" s="102" t="s">
        <v>223</v>
      </c>
      <c r="B282" s="103">
        <v>43986</v>
      </c>
      <c r="C282" s="104">
        <v>8.0998000000000001</v>
      </c>
      <c r="D282" s="104"/>
      <c r="E282" s="104"/>
      <c r="F282" s="104"/>
      <c r="G282" s="104"/>
      <c r="H282" s="104"/>
      <c r="I282" s="104"/>
      <c r="J282" s="104"/>
      <c r="K282" s="104"/>
      <c r="L282" s="104"/>
      <c r="M282" s="104"/>
      <c r="N282" s="104"/>
      <c r="O282" s="104"/>
      <c r="P282" s="104"/>
      <c r="Q282" s="104"/>
      <c r="R282" s="104"/>
      <c r="S282" s="104"/>
      <c r="T282" s="104">
        <v>-22.765806817132301</v>
      </c>
      <c r="U282" s="105">
        <v>52</v>
      </c>
      <c r="V282" s="104">
        <v>-6.1028353333190903</v>
      </c>
      <c r="W282" s="105">
        <v>45</v>
      </c>
      <c r="X282" s="104"/>
      <c r="Y282" s="105"/>
      <c r="Z282" s="104">
        <v>-5.9636543422184003</v>
      </c>
      <c r="AA282" s="105">
        <v>53</v>
      </c>
    </row>
    <row r="283" spans="1:27" x14ac:dyDescent="0.3">
      <c r="A283" s="102" t="s">
        <v>224</v>
      </c>
      <c r="B283" s="103">
        <v>43986</v>
      </c>
      <c r="C283" s="104">
        <v>7.5065999999999997</v>
      </c>
      <c r="D283" s="104"/>
      <c r="E283" s="104"/>
      <c r="F283" s="104"/>
      <c r="G283" s="104"/>
      <c r="H283" s="104"/>
      <c r="I283" s="104"/>
      <c r="J283" s="104"/>
      <c r="K283" s="104"/>
      <c r="L283" s="104"/>
      <c r="M283" s="104"/>
      <c r="N283" s="104"/>
      <c r="O283" s="104"/>
      <c r="P283" s="104"/>
      <c r="Q283" s="104"/>
      <c r="R283" s="104"/>
      <c r="S283" s="104"/>
      <c r="T283" s="104">
        <v>-17.329851616855802</v>
      </c>
      <c r="U283" s="105">
        <v>44</v>
      </c>
      <c r="V283" s="104"/>
      <c r="W283" s="105"/>
      <c r="X283" s="104"/>
      <c r="Y283" s="105"/>
      <c r="Z283" s="104">
        <v>-10.4849193548387</v>
      </c>
      <c r="AA283" s="105">
        <v>58</v>
      </c>
    </row>
    <row r="284" spans="1:27" x14ac:dyDescent="0.3">
      <c r="A284" s="102" t="s">
        <v>225</v>
      </c>
      <c r="B284" s="103">
        <v>43986</v>
      </c>
      <c r="C284" s="104">
        <v>7.8589000000000002</v>
      </c>
      <c r="D284" s="104"/>
      <c r="E284" s="104"/>
      <c r="F284" s="104"/>
      <c r="G284" s="104"/>
      <c r="H284" s="104"/>
      <c r="I284" s="104"/>
      <c r="J284" s="104"/>
      <c r="K284" s="104"/>
      <c r="L284" s="104"/>
      <c r="M284" s="104"/>
      <c r="N284" s="104"/>
      <c r="O284" s="104"/>
      <c r="P284" s="104"/>
      <c r="Q284" s="104"/>
      <c r="R284" s="104"/>
      <c r="S284" s="104"/>
      <c r="T284" s="104">
        <v>-15.6495411640422</v>
      </c>
      <c r="U284" s="105">
        <v>34</v>
      </c>
      <c r="V284" s="104"/>
      <c r="W284" s="105"/>
      <c r="X284" s="104"/>
      <c r="Y284" s="105"/>
      <c r="Z284" s="104">
        <v>-9.7687687499999996</v>
      </c>
      <c r="AA284" s="105">
        <v>57</v>
      </c>
    </row>
    <row r="285" spans="1:27" x14ac:dyDescent="0.3">
      <c r="A285" s="102" t="s">
        <v>226</v>
      </c>
      <c r="B285" s="103">
        <v>43986</v>
      </c>
      <c r="C285" s="104">
        <v>83.643699999999995</v>
      </c>
      <c r="D285" s="104"/>
      <c r="E285" s="104"/>
      <c r="F285" s="104"/>
      <c r="G285" s="104"/>
      <c r="H285" s="104"/>
      <c r="I285" s="104"/>
      <c r="J285" s="104"/>
      <c r="K285" s="104"/>
      <c r="L285" s="104"/>
      <c r="M285" s="104"/>
      <c r="N285" s="104"/>
      <c r="O285" s="104"/>
      <c r="P285" s="104"/>
      <c r="Q285" s="104"/>
      <c r="R285" s="104"/>
      <c r="S285" s="104"/>
      <c r="T285" s="104">
        <v>-10.759994527820099</v>
      </c>
      <c r="U285" s="105">
        <v>15</v>
      </c>
      <c r="V285" s="104">
        <v>0.82630117169031203</v>
      </c>
      <c r="W285" s="105">
        <v>19</v>
      </c>
      <c r="X285" s="104">
        <v>6.0356042981535998</v>
      </c>
      <c r="Y285" s="105">
        <v>20</v>
      </c>
      <c r="Z285" s="104">
        <v>13.051290904858201</v>
      </c>
      <c r="AA285" s="105">
        <v>24</v>
      </c>
    </row>
    <row r="286" spans="1:27" x14ac:dyDescent="0.3">
      <c r="A286" s="162"/>
      <c r="B286" s="162"/>
      <c r="C286" s="162"/>
      <c r="D286" s="107"/>
      <c r="E286" s="107"/>
      <c r="F286" s="107"/>
      <c r="G286" s="107"/>
      <c r="H286" s="107"/>
      <c r="I286" s="107"/>
      <c r="J286" s="107"/>
      <c r="K286" s="107"/>
      <c r="L286" s="107"/>
      <c r="M286" s="107"/>
      <c r="N286" s="107"/>
      <c r="O286" s="107"/>
      <c r="P286" s="107"/>
      <c r="Q286" s="107"/>
      <c r="R286" s="107"/>
      <c r="S286" s="107"/>
      <c r="T286" s="162" t="s">
        <v>4</v>
      </c>
      <c r="U286" s="162"/>
      <c r="V286" s="162" t="s">
        <v>5</v>
      </c>
      <c r="W286" s="162"/>
      <c r="X286" s="162" t="s">
        <v>6</v>
      </c>
      <c r="Y286" s="162"/>
      <c r="Z286" s="107" t="s">
        <v>46</v>
      </c>
      <c r="AA286" s="162" t="s">
        <v>402</v>
      </c>
    </row>
    <row r="287" spans="1:27" x14ac:dyDescent="0.3">
      <c r="A287" s="162"/>
      <c r="B287" s="162"/>
      <c r="C287" s="162"/>
      <c r="D287" s="107"/>
      <c r="E287" s="107"/>
      <c r="F287" s="107"/>
      <c r="G287" s="107"/>
      <c r="H287" s="107"/>
      <c r="I287" s="107"/>
      <c r="J287" s="107"/>
      <c r="K287" s="107"/>
      <c r="L287" s="107"/>
      <c r="M287" s="107"/>
      <c r="N287" s="107"/>
      <c r="O287" s="107"/>
      <c r="P287" s="107"/>
      <c r="Q287" s="107"/>
      <c r="R287" s="107"/>
      <c r="S287" s="107"/>
      <c r="T287" s="107" t="s">
        <v>0</v>
      </c>
      <c r="U287" s="107"/>
      <c r="V287" s="107" t="s">
        <v>0</v>
      </c>
      <c r="W287" s="107"/>
      <c r="X287" s="107" t="s">
        <v>0</v>
      </c>
      <c r="Y287" s="107"/>
      <c r="Z287" s="107" t="s">
        <v>0</v>
      </c>
      <c r="AA287" s="162"/>
    </row>
    <row r="288" spans="1:27" x14ac:dyDescent="0.3">
      <c r="A288" s="107" t="s">
        <v>7</v>
      </c>
      <c r="B288" s="107" t="s">
        <v>8</v>
      </c>
      <c r="C288" s="107" t="s">
        <v>9</v>
      </c>
      <c r="D288" s="107"/>
      <c r="E288" s="107"/>
      <c r="F288" s="107"/>
      <c r="G288" s="107"/>
      <c r="H288" s="107"/>
      <c r="I288" s="107"/>
      <c r="J288" s="107"/>
      <c r="K288" s="107"/>
      <c r="L288" s="107"/>
      <c r="M288" s="107"/>
      <c r="N288" s="107"/>
      <c r="O288" s="107"/>
      <c r="P288" s="107"/>
      <c r="Q288" s="107"/>
      <c r="R288" s="107"/>
      <c r="S288" s="107"/>
      <c r="T288" s="107"/>
      <c r="U288" s="107" t="s">
        <v>10</v>
      </c>
      <c r="V288" s="107"/>
      <c r="W288" s="107" t="s">
        <v>10</v>
      </c>
      <c r="X288" s="107"/>
      <c r="Y288" s="107" t="s">
        <v>10</v>
      </c>
      <c r="Z288" s="107"/>
      <c r="AA288" s="107" t="s">
        <v>10</v>
      </c>
    </row>
    <row r="289" spans="1:27" x14ac:dyDescent="0.3">
      <c r="A289" s="101" t="s">
        <v>384</v>
      </c>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row>
    <row r="290" spans="1:27" x14ac:dyDescent="0.3">
      <c r="A290" s="102" t="s">
        <v>266</v>
      </c>
      <c r="B290" s="103">
        <v>43986</v>
      </c>
      <c r="C290" s="104">
        <v>34.770000000000003</v>
      </c>
      <c r="D290" s="104"/>
      <c r="E290" s="104"/>
      <c r="F290" s="104"/>
      <c r="G290" s="104"/>
      <c r="H290" s="104"/>
      <c r="I290" s="104"/>
      <c r="J290" s="104"/>
      <c r="K290" s="104"/>
      <c r="L290" s="104"/>
      <c r="M290" s="104"/>
      <c r="N290" s="104"/>
      <c r="O290" s="104"/>
      <c r="P290" s="104"/>
      <c r="Q290" s="104"/>
      <c r="R290" s="104"/>
      <c r="S290" s="104"/>
      <c r="T290" s="104">
        <v>-12.030771909748999</v>
      </c>
      <c r="U290" s="105">
        <v>18</v>
      </c>
      <c r="V290" s="104">
        <v>0.80290580544087098</v>
      </c>
      <c r="W290" s="105">
        <v>13</v>
      </c>
      <c r="X290" s="104">
        <v>6.2941612905095603</v>
      </c>
      <c r="Y290" s="105">
        <v>13</v>
      </c>
      <c r="Z290" s="104">
        <v>18.1074504306028</v>
      </c>
      <c r="AA290" s="105">
        <v>28</v>
      </c>
    </row>
    <row r="291" spans="1:27" x14ac:dyDescent="0.3">
      <c r="A291" s="102" t="s">
        <v>403</v>
      </c>
      <c r="B291" s="103">
        <v>43986</v>
      </c>
      <c r="C291" s="104">
        <v>28.39</v>
      </c>
      <c r="D291" s="104"/>
      <c r="E291" s="104"/>
      <c r="F291" s="104"/>
      <c r="G291" s="104"/>
      <c r="H291" s="104"/>
      <c r="I291" s="104"/>
      <c r="J291" s="104"/>
      <c r="K291" s="104"/>
      <c r="L291" s="104"/>
      <c r="M291" s="104"/>
      <c r="N291" s="104"/>
      <c r="O291" s="104"/>
      <c r="P291" s="104"/>
      <c r="Q291" s="104"/>
      <c r="R291" s="104"/>
      <c r="S291" s="104"/>
      <c r="T291" s="104">
        <v>-10.721960822712701</v>
      </c>
      <c r="U291" s="105">
        <v>14</v>
      </c>
      <c r="V291" s="104">
        <v>1.62097456301311</v>
      </c>
      <c r="W291" s="105">
        <v>10</v>
      </c>
      <c r="X291" s="104">
        <v>7.1856119468089403</v>
      </c>
      <c r="Y291" s="105">
        <v>10</v>
      </c>
      <c r="Z291" s="104">
        <v>15.301428735789401</v>
      </c>
      <c r="AA291" s="105">
        <v>31</v>
      </c>
    </row>
    <row r="292" spans="1:27" x14ac:dyDescent="0.3">
      <c r="A292" s="102" t="s">
        <v>267</v>
      </c>
      <c r="B292" s="103">
        <v>43986</v>
      </c>
      <c r="C292" s="104">
        <v>28.39</v>
      </c>
      <c r="D292" s="104"/>
      <c r="E292" s="104"/>
      <c r="F292" s="104"/>
      <c r="G292" s="104"/>
      <c r="H292" s="104"/>
      <c r="I292" s="104"/>
      <c r="J292" s="104"/>
      <c r="K292" s="104"/>
      <c r="L292" s="104"/>
      <c r="M292" s="104"/>
      <c r="N292" s="104"/>
      <c r="O292" s="104"/>
      <c r="P292" s="104"/>
      <c r="Q292" s="104"/>
      <c r="R292" s="104"/>
      <c r="S292" s="104"/>
      <c r="T292" s="104">
        <v>-10.721960822712701</v>
      </c>
      <c r="U292" s="105">
        <v>14</v>
      </c>
      <c r="V292" s="104">
        <v>1.62097456301311</v>
      </c>
      <c r="W292" s="105">
        <v>10</v>
      </c>
      <c r="X292" s="104">
        <v>7.1856119468089403</v>
      </c>
      <c r="Y292" s="105">
        <v>10</v>
      </c>
      <c r="Z292" s="104">
        <v>15.301428735789401</v>
      </c>
      <c r="AA292" s="105">
        <v>31</v>
      </c>
    </row>
    <row r="293" spans="1:27" x14ac:dyDescent="0.3">
      <c r="A293" s="102" t="s">
        <v>268</v>
      </c>
      <c r="B293" s="103">
        <v>43986</v>
      </c>
      <c r="C293" s="104">
        <v>42.682899999999997</v>
      </c>
      <c r="D293" s="104"/>
      <c r="E293" s="104"/>
      <c r="F293" s="104"/>
      <c r="G293" s="104"/>
      <c r="H293" s="104"/>
      <c r="I293" s="104"/>
      <c r="J293" s="104"/>
      <c r="K293" s="104"/>
      <c r="L293" s="104"/>
      <c r="M293" s="104"/>
      <c r="N293" s="104"/>
      <c r="O293" s="104"/>
      <c r="P293" s="104"/>
      <c r="Q293" s="104"/>
      <c r="R293" s="104"/>
      <c r="S293" s="104"/>
      <c r="T293" s="104">
        <v>-8.2247605549045097</v>
      </c>
      <c r="U293" s="105">
        <v>9</v>
      </c>
      <c r="V293" s="104">
        <v>5.6409636982985001</v>
      </c>
      <c r="W293" s="105">
        <v>3</v>
      </c>
      <c r="X293" s="104">
        <v>8.5365924571456002</v>
      </c>
      <c r="Y293" s="105">
        <v>4</v>
      </c>
      <c r="Z293" s="104">
        <v>31.310389763779501</v>
      </c>
      <c r="AA293" s="105">
        <v>15</v>
      </c>
    </row>
    <row r="294" spans="1:27" x14ac:dyDescent="0.3">
      <c r="A294" s="102" t="s">
        <v>269</v>
      </c>
      <c r="B294" s="103">
        <v>43986</v>
      </c>
      <c r="C294" s="104">
        <v>37.69</v>
      </c>
      <c r="D294" s="104"/>
      <c r="E294" s="104"/>
      <c r="F294" s="104"/>
      <c r="G294" s="104"/>
      <c r="H294" s="104"/>
      <c r="I294" s="104"/>
      <c r="J294" s="104"/>
      <c r="K294" s="104"/>
      <c r="L294" s="104"/>
      <c r="M294" s="104"/>
      <c r="N294" s="104"/>
      <c r="O294" s="104"/>
      <c r="P294" s="104"/>
      <c r="Q294" s="104"/>
      <c r="R294" s="104"/>
      <c r="S294" s="104"/>
      <c r="T294" s="104">
        <v>-16.440665036887999</v>
      </c>
      <c r="U294" s="105">
        <v>37</v>
      </c>
      <c r="V294" s="104">
        <v>-4.5783206837247903</v>
      </c>
      <c r="W294" s="105">
        <v>43</v>
      </c>
      <c r="X294" s="104">
        <v>1.32245455368901</v>
      </c>
      <c r="Y294" s="105">
        <v>39</v>
      </c>
      <c r="Z294" s="104">
        <v>-0.58154885465603501</v>
      </c>
      <c r="AA294" s="105">
        <v>50</v>
      </c>
    </row>
    <row r="295" spans="1:27" x14ac:dyDescent="0.3">
      <c r="A295" s="102" t="s">
        <v>270</v>
      </c>
      <c r="B295" s="103">
        <v>43986</v>
      </c>
      <c r="C295" s="104">
        <v>36.356000000000002</v>
      </c>
      <c r="D295" s="104"/>
      <c r="E295" s="104"/>
      <c r="F295" s="104"/>
      <c r="G295" s="104"/>
      <c r="H295" s="104"/>
      <c r="I295" s="104"/>
      <c r="J295" s="104"/>
      <c r="K295" s="104"/>
      <c r="L295" s="104"/>
      <c r="M295" s="104"/>
      <c r="N295" s="104"/>
      <c r="O295" s="104"/>
      <c r="P295" s="104"/>
      <c r="Q295" s="104"/>
      <c r="R295" s="104"/>
      <c r="S295" s="104"/>
      <c r="T295" s="104">
        <v>-8.1371567306319807</v>
      </c>
      <c r="U295" s="105">
        <v>8</v>
      </c>
      <c r="V295" s="104">
        <v>1.7660130458241601</v>
      </c>
      <c r="W295" s="105">
        <v>9</v>
      </c>
      <c r="X295" s="104">
        <v>4.9480761981250199</v>
      </c>
      <c r="Y295" s="105">
        <v>21</v>
      </c>
      <c r="Z295" s="104">
        <v>18.274962006079001</v>
      </c>
      <c r="AA295" s="105">
        <v>27</v>
      </c>
    </row>
    <row r="296" spans="1:27" x14ac:dyDescent="0.3">
      <c r="A296" s="102" t="s">
        <v>271</v>
      </c>
      <c r="B296" s="103">
        <v>43986</v>
      </c>
      <c r="C296" s="104">
        <v>8.44</v>
      </c>
      <c r="D296" s="104"/>
      <c r="E296" s="104"/>
      <c r="F296" s="104"/>
      <c r="G296" s="104"/>
      <c r="H296" s="104"/>
      <c r="I296" s="104"/>
      <c r="J296" s="104"/>
      <c r="K296" s="104"/>
      <c r="L296" s="104"/>
      <c r="M296" s="104"/>
      <c r="N296" s="104"/>
      <c r="O296" s="104"/>
      <c r="P296" s="104"/>
      <c r="Q296" s="104"/>
      <c r="R296" s="104"/>
      <c r="S296" s="104"/>
      <c r="T296" s="104">
        <v>-3.3128024086280101</v>
      </c>
      <c r="U296" s="105">
        <v>3</v>
      </c>
      <c r="V296" s="104"/>
      <c r="W296" s="105"/>
      <c r="X296" s="104"/>
      <c r="Y296" s="105"/>
      <c r="Z296" s="104">
        <v>-6.8110047846889996</v>
      </c>
      <c r="AA296" s="105">
        <v>56</v>
      </c>
    </row>
    <row r="297" spans="1:27" x14ac:dyDescent="0.3">
      <c r="A297" s="102" t="s">
        <v>272</v>
      </c>
      <c r="B297" s="103">
        <v>43986</v>
      </c>
      <c r="C297" s="104">
        <v>10.210000000000001</v>
      </c>
      <c r="D297" s="104"/>
      <c r="E297" s="104"/>
      <c r="F297" s="104"/>
      <c r="G297" s="104"/>
      <c r="H297" s="104"/>
      <c r="I297" s="104"/>
      <c r="J297" s="104"/>
      <c r="K297" s="104"/>
      <c r="L297" s="104"/>
      <c r="M297" s="104"/>
      <c r="N297" s="104"/>
      <c r="O297" s="104"/>
      <c r="P297" s="104"/>
      <c r="Q297" s="104"/>
      <c r="R297" s="104"/>
      <c r="S297" s="104"/>
      <c r="T297" s="104">
        <v>-6.4840669348865898</v>
      </c>
      <c r="U297" s="105">
        <v>5</v>
      </c>
      <c r="V297" s="104"/>
      <c r="W297" s="105"/>
      <c r="X297" s="104"/>
      <c r="Y297" s="105"/>
      <c r="Z297" s="104">
        <v>1.29040404040405</v>
      </c>
      <c r="AA297" s="105">
        <v>47</v>
      </c>
    </row>
    <row r="298" spans="1:27" x14ac:dyDescent="0.3">
      <c r="A298" s="102" t="s">
        <v>273</v>
      </c>
      <c r="B298" s="103">
        <v>43986</v>
      </c>
      <c r="C298" s="104">
        <v>50.62</v>
      </c>
      <c r="D298" s="104"/>
      <c r="E298" s="104"/>
      <c r="F298" s="104"/>
      <c r="G298" s="104"/>
      <c r="H298" s="104"/>
      <c r="I298" s="104"/>
      <c r="J298" s="104"/>
      <c r="K298" s="104"/>
      <c r="L298" s="104"/>
      <c r="M298" s="104"/>
      <c r="N298" s="104"/>
      <c r="O298" s="104"/>
      <c r="P298" s="104"/>
      <c r="Q298" s="104"/>
      <c r="R298" s="104"/>
      <c r="S298" s="104"/>
      <c r="T298" s="104">
        <v>-3.2403577814541902</v>
      </c>
      <c r="U298" s="105">
        <v>2</v>
      </c>
      <c r="V298" s="104">
        <v>3.8058068029698902</v>
      </c>
      <c r="W298" s="105">
        <v>6</v>
      </c>
      <c r="X298" s="104">
        <v>7.3688850287571004</v>
      </c>
      <c r="Y298" s="105">
        <v>9</v>
      </c>
      <c r="Z298" s="104">
        <v>36.012387660918101</v>
      </c>
      <c r="AA298" s="105">
        <v>12</v>
      </c>
    </row>
    <row r="299" spans="1:27" x14ac:dyDescent="0.3">
      <c r="A299" s="102" t="s">
        <v>274</v>
      </c>
      <c r="B299" s="103">
        <v>43986</v>
      </c>
      <c r="C299" s="104">
        <v>61.58</v>
      </c>
      <c r="D299" s="104"/>
      <c r="E299" s="104"/>
      <c r="F299" s="104"/>
      <c r="G299" s="104"/>
      <c r="H299" s="104"/>
      <c r="I299" s="104"/>
      <c r="J299" s="104"/>
      <c r="K299" s="104"/>
      <c r="L299" s="104"/>
      <c r="M299" s="104"/>
      <c r="N299" s="104"/>
      <c r="O299" s="104"/>
      <c r="P299" s="104"/>
      <c r="Q299" s="104"/>
      <c r="R299" s="104"/>
      <c r="S299" s="104"/>
      <c r="T299" s="104">
        <v>-9.5082529154735393</v>
      </c>
      <c r="U299" s="105">
        <v>10</v>
      </c>
      <c r="V299" s="104">
        <v>4.0855729999109798</v>
      </c>
      <c r="W299" s="105">
        <v>5</v>
      </c>
      <c r="X299" s="104">
        <v>7.3790603454057297</v>
      </c>
      <c r="Y299" s="105">
        <v>8</v>
      </c>
      <c r="Z299" s="104">
        <v>43.286785909668303</v>
      </c>
      <c r="AA299" s="105">
        <v>9</v>
      </c>
    </row>
    <row r="300" spans="1:27" x14ac:dyDescent="0.3">
      <c r="A300" s="102" t="s">
        <v>275</v>
      </c>
      <c r="B300" s="103">
        <v>43986</v>
      </c>
      <c r="C300" s="104">
        <v>42.966999999999999</v>
      </c>
      <c r="D300" s="104"/>
      <c r="E300" s="104"/>
      <c r="F300" s="104"/>
      <c r="G300" s="104"/>
      <c r="H300" s="104"/>
      <c r="I300" s="104"/>
      <c r="J300" s="104"/>
      <c r="K300" s="104"/>
      <c r="L300" s="104"/>
      <c r="M300" s="104"/>
      <c r="N300" s="104"/>
      <c r="O300" s="104"/>
      <c r="P300" s="104"/>
      <c r="Q300" s="104"/>
      <c r="R300" s="104"/>
      <c r="S300" s="104"/>
      <c r="T300" s="104">
        <v>-13.4686154257732</v>
      </c>
      <c r="U300" s="105">
        <v>20</v>
      </c>
      <c r="V300" s="104">
        <v>0.12580880508443601</v>
      </c>
      <c r="W300" s="105">
        <v>17</v>
      </c>
      <c r="X300" s="104">
        <v>7.5894732501251596</v>
      </c>
      <c r="Y300" s="105">
        <v>6</v>
      </c>
      <c r="Z300" s="104">
        <v>24.627415063446598</v>
      </c>
      <c r="AA300" s="105">
        <v>22</v>
      </c>
    </row>
    <row r="301" spans="1:27" x14ac:dyDescent="0.3">
      <c r="A301" s="102" t="s">
        <v>276</v>
      </c>
      <c r="B301" s="103">
        <v>43986</v>
      </c>
      <c r="C301" s="104">
        <v>39.92</v>
      </c>
      <c r="D301" s="104"/>
      <c r="E301" s="104"/>
      <c r="F301" s="104"/>
      <c r="G301" s="104"/>
      <c r="H301" s="104"/>
      <c r="I301" s="104"/>
      <c r="J301" s="104"/>
      <c r="K301" s="104"/>
      <c r="L301" s="104"/>
      <c r="M301" s="104"/>
      <c r="N301" s="104"/>
      <c r="O301" s="104"/>
      <c r="P301" s="104"/>
      <c r="Q301" s="104"/>
      <c r="R301" s="104"/>
      <c r="S301" s="104"/>
      <c r="T301" s="104">
        <v>-16.873645963050802</v>
      </c>
      <c r="U301" s="105">
        <v>40</v>
      </c>
      <c r="V301" s="104">
        <v>-2.4669579704708502</v>
      </c>
      <c r="W301" s="105">
        <v>33</v>
      </c>
      <c r="X301" s="104">
        <v>2.5318006426943902</v>
      </c>
      <c r="Y301" s="105">
        <v>33</v>
      </c>
      <c r="Z301" s="104">
        <v>26.1638715860086</v>
      </c>
      <c r="AA301" s="105">
        <v>19</v>
      </c>
    </row>
    <row r="302" spans="1:27" x14ac:dyDescent="0.3">
      <c r="A302" s="102" t="s">
        <v>277</v>
      </c>
      <c r="B302" s="103">
        <v>43986</v>
      </c>
      <c r="C302" s="104">
        <v>12.235799999999999</v>
      </c>
      <c r="D302" s="104"/>
      <c r="E302" s="104"/>
      <c r="F302" s="104"/>
      <c r="G302" s="104"/>
      <c r="H302" s="104"/>
      <c r="I302" s="104"/>
      <c r="J302" s="104"/>
      <c r="K302" s="104"/>
      <c r="L302" s="104"/>
      <c r="M302" s="104"/>
      <c r="N302" s="104"/>
      <c r="O302" s="104"/>
      <c r="P302" s="104"/>
      <c r="Q302" s="104"/>
      <c r="R302" s="104"/>
      <c r="S302" s="104"/>
      <c r="T302" s="104">
        <v>-17.389048627091501</v>
      </c>
      <c r="U302" s="105">
        <v>44</v>
      </c>
      <c r="V302" s="104">
        <v>-2.3879918487372702</v>
      </c>
      <c r="W302" s="105">
        <v>32</v>
      </c>
      <c r="X302" s="104"/>
      <c r="Y302" s="105"/>
      <c r="Z302" s="104">
        <v>5.0436773794808403</v>
      </c>
      <c r="AA302" s="105">
        <v>40</v>
      </c>
    </row>
    <row r="303" spans="1:27" x14ac:dyDescent="0.3">
      <c r="A303" s="102" t="s">
        <v>278</v>
      </c>
      <c r="B303" s="103">
        <v>43986</v>
      </c>
      <c r="C303" s="104">
        <v>452.2013</v>
      </c>
      <c r="D303" s="104"/>
      <c r="E303" s="104"/>
      <c r="F303" s="104"/>
      <c r="G303" s="104"/>
      <c r="H303" s="104"/>
      <c r="I303" s="104"/>
      <c r="J303" s="104"/>
      <c r="K303" s="104"/>
      <c r="L303" s="104"/>
      <c r="M303" s="104"/>
      <c r="N303" s="104"/>
      <c r="O303" s="104"/>
      <c r="P303" s="104"/>
      <c r="Q303" s="104"/>
      <c r="R303" s="104"/>
      <c r="S303" s="104"/>
      <c r="T303" s="104">
        <v>-22.125885883549898</v>
      </c>
      <c r="U303" s="105">
        <v>52</v>
      </c>
      <c r="V303" s="104">
        <v>-3.8080078258070902</v>
      </c>
      <c r="W303" s="105">
        <v>40</v>
      </c>
      <c r="X303" s="104">
        <v>1.7757220849400699</v>
      </c>
      <c r="Y303" s="105">
        <v>37</v>
      </c>
      <c r="Z303" s="104">
        <v>208.90949326948001</v>
      </c>
      <c r="AA303" s="105">
        <v>2</v>
      </c>
    </row>
    <row r="304" spans="1:27" x14ac:dyDescent="0.3">
      <c r="A304" s="102" t="s">
        <v>279</v>
      </c>
      <c r="B304" s="103">
        <v>43986</v>
      </c>
      <c r="C304" s="104">
        <v>298.29000000000002</v>
      </c>
      <c r="D304" s="104"/>
      <c r="E304" s="104"/>
      <c r="F304" s="104"/>
      <c r="G304" s="104"/>
      <c r="H304" s="104"/>
      <c r="I304" s="104"/>
      <c r="J304" s="104"/>
      <c r="K304" s="104"/>
      <c r="L304" s="104"/>
      <c r="M304" s="104"/>
      <c r="N304" s="104"/>
      <c r="O304" s="104"/>
      <c r="P304" s="104"/>
      <c r="Q304" s="104"/>
      <c r="R304" s="104"/>
      <c r="S304" s="104"/>
      <c r="T304" s="104">
        <v>-19.932835977099401</v>
      </c>
      <c r="U304" s="105">
        <v>50</v>
      </c>
      <c r="V304" s="104">
        <v>-1.2186140658372999</v>
      </c>
      <c r="W304" s="105">
        <v>24</v>
      </c>
      <c r="X304" s="104">
        <v>5.9419029225805202</v>
      </c>
      <c r="Y304" s="105">
        <v>18</v>
      </c>
      <c r="Z304" s="104">
        <v>148.351684759622</v>
      </c>
      <c r="AA304" s="105">
        <v>5</v>
      </c>
    </row>
    <row r="305" spans="1:27" x14ac:dyDescent="0.3">
      <c r="A305" s="102" t="s">
        <v>280</v>
      </c>
      <c r="B305" s="103">
        <v>43986</v>
      </c>
      <c r="C305" s="104">
        <v>412.19299999999998</v>
      </c>
      <c r="D305" s="104"/>
      <c r="E305" s="104"/>
      <c r="F305" s="104"/>
      <c r="G305" s="104"/>
      <c r="H305" s="104"/>
      <c r="I305" s="104"/>
      <c r="J305" s="104"/>
      <c r="K305" s="104"/>
      <c r="L305" s="104"/>
      <c r="M305" s="104"/>
      <c r="N305" s="104"/>
      <c r="O305" s="104"/>
      <c r="P305" s="104"/>
      <c r="Q305" s="104"/>
      <c r="R305" s="104"/>
      <c r="S305" s="104"/>
      <c r="T305" s="104">
        <v>-23.254355575605299</v>
      </c>
      <c r="U305" s="105">
        <v>55</v>
      </c>
      <c r="V305" s="104">
        <v>-5.4567556223795197</v>
      </c>
      <c r="W305" s="105">
        <v>46</v>
      </c>
      <c r="X305" s="104">
        <v>1.5363638527622001</v>
      </c>
      <c r="Y305" s="105">
        <v>38</v>
      </c>
      <c r="Z305" s="104">
        <v>551.75789568779203</v>
      </c>
      <c r="AA305" s="105">
        <v>1</v>
      </c>
    </row>
    <row r="306" spans="1:27" x14ac:dyDescent="0.3">
      <c r="A306" s="102" t="s">
        <v>281</v>
      </c>
      <c r="B306" s="103">
        <v>43986</v>
      </c>
      <c r="C306" s="104">
        <v>31.091200000000001</v>
      </c>
      <c r="D306" s="104"/>
      <c r="E306" s="104"/>
      <c r="F306" s="104"/>
      <c r="G306" s="104"/>
      <c r="H306" s="104"/>
      <c r="I306" s="104"/>
      <c r="J306" s="104"/>
      <c r="K306" s="104"/>
      <c r="L306" s="104"/>
      <c r="M306" s="104"/>
      <c r="N306" s="104"/>
      <c r="O306" s="104"/>
      <c r="P306" s="104"/>
      <c r="Q306" s="104"/>
      <c r="R306" s="104"/>
      <c r="S306" s="104"/>
      <c r="T306" s="104">
        <v>-17.716361765206099</v>
      </c>
      <c r="U306" s="105">
        <v>46</v>
      </c>
      <c r="V306" s="104">
        <v>-3.9383033532402498</v>
      </c>
      <c r="W306" s="105">
        <v>41</v>
      </c>
      <c r="X306" s="104">
        <v>4.0388485420426701</v>
      </c>
      <c r="Y306" s="105">
        <v>25</v>
      </c>
      <c r="Z306" s="104">
        <v>15.713998775260301</v>
      </c>
      <c r="AA306" s="105">
        <v>30</v>
      </c>
    </row>
    <row r="307" spans="1:27" x14ac:dyDescent="0.3">
      <c r="A307" s="102" t="s">
        <v>282</v>
      </c>
      <c r="B307" s="103">
        <v>43986</v>
      </c>
      <c r="C307" s="104">
        <v>325.74</v>
      </c>
      <c r="D307" s="104"/>
      <c r="E307" s="104"/>
      <c r="F307" s="104"/>
      <c r="G307" s="104"/>
      <c r="H307" s="104"/>
      <c r="I307" s="104"/>
      <c r="J307" s="104"/>
      <c r="K307" s="104"/>
      <c r="L307" s="104"/>
      <c r="M307" s="104"/>
      <c r="N307" s="104"/>
      <c r="O307" s="104"/>
      <c r="P307" s="104"/>
      <c r="Q307" s="104"/>
      <c r="R307" s="104"/>
      <c r="S307" s="104"/>
      <c r="T307" s="104">
        <v>-16.401992700756502</v>
      </c>
      <c r="U307" s="105">
        <v>36</v>
      </c>
      <c r="V307" s="104">
        <v>-6.2135062901112398E-2</v>
      </c>
      <c r="W307" s="105">
        <v>19</v>
      </c>
      <c r="X307" s="104">
        <v>4.92019242885039</v>
      </c>
      <c r="Y307" s="105">
        <v>22</v>
      </c>
      <c r="Z307" s="104">
        <v>151.738117182357</v>
      </c>
      <c r="AA307" s="105">
        <v>4</v>
      </c>
    </row>
    <row r="308" spans="1:27" x14ac:dyDescent="0.3">
      <c r="A308" s="102" t="s">
        <v>283</v>
      </c>
      <c r="B308" s="103">
        <v>43986</v>
      </c>
      <c r="C308" s="104">
        <v>8.91</v>
      </c>
      <c r="D308" s="104"/>
      <c r="E308" s="104"/>
      <c r="F308" s="104"/>
      <c r="G308" s="104"/>
      <c r="H308" s="104"/>
      <c r="I308" s="104"/>
      <c r="J308" s="104"/>
      <c r="K308" s="104"/>
      <c r="L308" s="104"/>
      <c r="M308" s="104"/>
      <c r="N308" s="104"/>
      <c r="O308" s="104"/>
      <c r="P308" s="104"/>
      <c r="Q308" s="104"/>
      <c r="R308" s="104"/>
      <c r="S308" s="104"/>
      <c r="T308" s="104">
        <v>-19.675823364347998</v>
      </c>
      <c r="U308" s="105">
        <v>49</v>
      </c>
      <c r="V308" s="104"/>
      <c r="W308" s="105"/>
      <c r="X308" s="104"/>
      <c r="Y308" s="105"/>
      <c r="Z308" s="104">
        <v>-4.9483830845771104</v>
      </c>
      <c r="AA308" s="105">
        <v>54</v>
      </c>
    </row>
    <row r="309" spans="1:27" x14ac:dyDescent="0.3">
      <c r="A309" s="102" t="s">
        <v>284</v>
      </c>
      <c r="B309" s="103">
        <v>43986</v>
      </c>
      <c r="C309" s="104">
        <v>23.67</v>
      </c>
      <c r="D309" s="104"/>
      <c r="E309" s="104"/>
      <c r="F309" s="104"/>
      <c r="G309" s="104"/>
      <c r="H309" s="104"/>
      <c r="I309" s="104"/>
      <c r="J309" s="104"/>
      <c r="K309" s="104"/>
      <c r="L309" s="104"/>
      <c r="M309" s="104"/>
      <c r="N309" s="104"/>
      <c r="O309" s="104"/>
      <c r="P309" s="104"/>
      <c r="Q309" s="104"/>
      <c r="R309" s="104"/>
      <c r="S309" s="104"/>
      <c r="T309" s="104">
        <v>-10.0067916580992</v>
      </c>
      <c r="U309" s="105">
        <v>11</v>
      </c>
      <c r="V309" s="104">
        <v>-0.36117790428518898</v>
      </c>
      <c r="W309" s="105">
        <v>23</v>
      </c>
      <c r="X309" s="104">
        <v>3.9410528134299798</v>
      </c>
      <c r="Y309" s="105">
        <v>26</v>
      </c>
      <c r="Z309" s="104">
        <v>20.290971939812898</v>
      </c>
      <c r="AA309" s="105">
        <v>25</v>
      </c>
    </row>
    <row r="310" spans="1:27" x14ac:dyDescent="0.3">
      <c r="A310" s="102" t="s">
        <v>285</v>
      </c>
      <c r="B310" s="103">
        <v>43986</v>
      </c>
      <c r="C310" s="104">
        <v>44.3</v>
      </c>
      <c r="D310" s="104"/>
      <c r="E310" s="104"/>
      <c r="F310" s="104"/>
      <c r="G310" s="104"/>
      <c r="H310" s="104"/>
      <c r="I310" s="104"/>
      <c r="J310" s="104"/>
      <c r="K310" s="104"/>
      <c r="L310" s="104"/>
      <c r="M310" s="104"/>
      <c r="N310" s="104"/>
      <c r="O310" s="104"/>
      <c r="P310" s="104"/>
      <c r="Q310" s="104"/>
      <c r="R310" s="104"/>
      <c r="S310" s="104"/>
      <c r="T310" s="104">
        <v>-23.358648473771002</v>
      </c>
      <c r="U310" s="105">
        <v>56</v>
      </c>
      <c r="V310" s="104">
        <v>-3.6980303786912501</v>
      </c>
      <c r="W310" s="105">
        <v>38</v>
      </c>
      <c r="X310" s="104">
        <v>2.66376793546383</v>
      </c>
      <c r="Y310" s="105">
        <v>32</v>
      </c>
      <c r="Z310" s="104">
        <v>29.9652943992341</v>
      </c>
      <c r="AA310" s="105">
        <v>16</v>
      </c>
    </row>
    <row r="311" spans="1:27" x14ac:dyDescent="0.3">
      <c r="A311" s="102" t="s">
        <v>286</v>
      </c>
      <c r="B311" s="103">
        <v>43986</v>
      </c>
      <c r="C311" s="104">
        <v>8.3000000000000007</v>
      </c>
      <c r="D311" s="104"/>
      <c r="E311" s="104"/>
      <c r="F311" s="104"/>
      <c r="G311" s="104"/>
      <c r="H311" s="104"/>
      <c r="I311" s="104"/>
      <c r="J311" s="104"/>
      <c r="K311" s="104"/>
      <c r="L311" s="104"/>
      <c r="M311" s="104"/>
      <c r="N311" s="104"/>
      <c r="O311" s="104"/>
      <c r="P311" s="104"/>
      <c r="Q311" s="104"/>
      <c r="R311" s="104"/>
      <c r="S311" s="104"/>
      <c r="T311" s="104">
        <v>-16.537606063102402</v>
      </c>
      <c r="U311" s="105">
        <v>39</v>
      </c>
      <c r="V311" s="104"/>
      <c r="W311" s="105"/>
      <c r="X311" s="104"/>
      <c r="Y311" s="105"/>
      <c r="Z311" s="104">
        <v>-6.9797525309336299</v>
      </c>
      <c r="AA311" s="105">
        <v>57</v>
      </c>
    </row>
    <row r="312" spans="1:27" x14ac:dyDescent="0.3">
      <c r="A312" s="102" t="s">
        <v>287</v>
      </c>
      <c r="B312" s="103">
        <v>43986</v>
      </c>
      <c r="C312" s="104">
        <v>46.61</v>
      </c>
      <c r="D312" s="104"/>
      <c r="E312" s="104"/>
      <c r="F312" s="104"/>
      <c r="G312" s="104"/>
      <c r="H312" s="104"/>
      <c r="I312" s="104"/>
      <c r="J312" s="104"/>
      <c r="K312" s="104"/>
      <c r="L312" s="104"/>
      <c r="M312" s="104"/>
      <c r="N312" s="104"/>
      <c r="O312" s="104"/>
      <c r="P312" s="104"/>
      <c r="Q312" s="104"/>
      <c r="R312" s="104"/>
      <c r="S312" s="104"/>
      <c r="T312" s="104">
        <v>-10.645422423850199</v>
      </c>
      <c r="U312" s="105">
        <v>13</v>
      </c>
      <c r="V312" s="104">
        <v>2.6073867846043801</v>
      </c>
      <c r="W312" s="105">
        <v>8</v>
      </c>
      <c r="X312" s="104">
        <v>6.8184270317736004</v>
      </c>
      <c r="Y312" s="105">
        <v>12</v>
      </c>
      <c r="Z312" s="104">
        <v>27.2373624133714</v>
      </c>
      <c r="AA312" s="105">
        <v>18</v>
      </c>
    </row>
    <row r="313" spans="1:27" x14ac:dyDescent="0.3">
      <c r="A313" s="102" t="s">
        <v>288</v>
      </c>
      <c r="B313" s="103">
        <v>43986</v>
      </c>
      <c r="C313" s="104">
        <v>8.6378000000000004</v>
      </c>
      <c r="D313" s="104"/>
      <c r="E313" s="104"/>
      <c r="F313" s="104"/>
      <c r="G313" s="104"/>
      <c r="H313" s="104"/>
      <c r="I313" s="104"/>
      <c r="J313" s="104"/>
      <c r="K313" s="104"/>
      <c r="L313" s="104"/>
      <c r="M313" s="104"/>
      <c r="N313" s="104"/>
      <c r="O313" s="104"/>
      <c r="P313" s="104"/>
      <c r="Q313" s="104"/>
      <c r="R313" s="104"/>
      <c r="S313" s="104"/>
      <c r="T313" s="104"/>
      <c r="U313" s="105"/>
      <c r="V313" s="104"/>
      <c r="W313" s="105"/>
      <c r="X313" s="104"/>
      <c r="Y313" s="105"/>
      <c r="Z313" s="104">
        <v>-21.6175217391304</v>
      </c>
      <c r="AA313" s="105">
        <v>67</v>
      </c>
    </row>
    <row r="314" spans="1:27" x14ac:dyDescent="0.3">
      <c r="A314" s="102" t="s">
        <v>289</v>
      </c>
      <c r="B314" s="103">
        <v>43986</v>
      </c>
      <c r="C314" s="104">
        <v>15.0093</v>
      </c>
      <c r="D314" s="104"/>
      <c r="E314" s="104"/>
      <c r="F314" s="104"/>
      <c r="G314" s="104"/>
      <c r="H314" s="104"/>
      <c r="I314" s="104"/>
      <c r="J314" s="104"/>
      <c r="K314" s="104"/>
      <c r="L314" s="104"/>
      <c r="M314" s="104"/>
      <c r="N314" s="104"/>
      <c r="O314" s="104"/>
      <c r="P314" s="104"/>
      <c r="Q314" s="104"/>
      <c r="R314" s="104"/>
      <c r="S314" s="104"/>
      <c r="T314" s="104">
        <v>-14.8956019922463</v>
      </c>
      <c r="U314" s="105">
        <v>27</v>
      </c>
      <c r="V314" s="104">
        <v>-9.5844202402287595E-2</v>
      </c>
      <c r="W314" s="105">
        <v>21</v>
      </c>
      <c r="X314" s="104">
        <v>6.0887426738182704</v>
      </c>
      <c r="Y314" s="105">
        <v>16</v>
      </c>
      <c r="Z314" s="104">
        <v>4.1105991456834499</v>
      </c>
      <c r="AA314" s="105">
        <v>43</v>
      </c>
    </row>
    <row r="315" spans="1:27" x14ac:dyDescent="0.3">
      <c r="A315" s="102" t="s">
        <v>290</v>
      </c>
      <c r="B315" s="103">
        <v>43986</v>
      </c>
      <c r="C315" s="104">
        <v>39.387</v>
      </c>
      <c r="D315" s="104"/>
      <c r="E315" s="104"/>
      <c r="F315" s="104"/>
      <c r="G315" s="104"/>
      <c r="H315" s="104"/>
      <c r="I315" s="104"/>
      <c r="J315" s="104"/>
      <c r="K315" s="104"/>
      <c r="L315" s="104"/>
      <c r="M315" s="104"/>
      <c r="N315" s="104"/>
      <c r="O315" s="104"/>
      <c r="P315" s="104"/>
      <c r="Q315" s="104"/>
      <c r="R315" s="104"/>
      <c r="S315" s="104"/>
      <c r="T315" s="104">
        <v>-14.412848704700499</v>
      </c>
      <c r="U315" s="105">
        <v>25</v>
      </c>
      <c r="V315" s="104">
        <v>-0.106003709922402</v>
      </c>
      <c r="W315" s="105">
        <v>22</v>
      </c>
      <c r="X315" s="104">
        <v>6.06795876844809</v>
      </c>
      <c r="Y315" s="105">
        <v>17</v>
      </c>
      <c r="Z315" s="104">
        <v>20.211522517429799</v>
      </c>
      <c r="AA315" s="105">
        <v>26</v>
      </c>
    </row>
    <row r="316" spans="1:27" x14ac:dyDescent="0.3">
      <c r="A316" s="102" t="s">
        <v>291</v>
      </c>
      <c r="B316" s="103">
        <v>43986</v>
      </c>
      <c r="C316" s="104">
        <v>45.978999999999999</v>
      </c>
      <c r="D316" s="104"/>
      <c r="E316" s="104"/>
      <c r="F316" s="104"/>
      <c r="G316" s="104"/>
      <c r="H316" s="104"/>
      <c r="I316" s="104"/>
      <c r="J316" s="104"/>
      <c r="K316" s="104"/>
      <c r="L316" s="104"/>
      <c r="M316" s="104"/>
      <c r="N316" s="104"/>
      <c r="O316" s="104"/>
      <c r="P316" s="104"/>
      <c r="Q316" s="104"/>
      <c r="R316" s="104"/>
      <c r="S316" s="104"/>
      <c r="T316" s="104">
        <v>-16.512841475512001</v>
      </c>
      <c r="U316" s="105">
        <v>38</v>
      </c>
      <c r="V316" s="104">
        <v>-2.7866373520376699</v>
      </c>
      <c r="W316" s="105">
        <v>35</v>
      </c>
      <c r="X316" s="104">
        <v>5.1071891418922499</v>
      </c>
      <c r="Y316" s="105">
        <v>20</v>
      </c>
      <c r="Z316" s="104">
        <v>25.201180195739799</v>
      </c>
      <c r="AA316" s="105">
        <v>21</v>
      </c>
    </row>
    <row r="317" spans="1:27" x14ac:dyDescent="0.3">
      <c r="A317" s="102" t="s">
        <v>292</v>
      </c>
      <c r="B317" s="103">
        <v>43986</v>
      </c>
      <c r="C317" s="104">
        <v>57.789900000000003</v>
      </c>
      <c r="D317" s="104"/>
      <c r="E317" s="104"/>
      <c r="F317" s="104"/>
      <c r="G317" s="104"/>
      <c r="H317" s="104"/>
      <c r="I317" s="104"/>
      <c r="J317" s="104"/>
      <c r="K317" s="104"/>
      <c r="L317" s="104"/>
      <c r="M317" s="104"/>
      <c r="N317" s="104"/>
      <c r="O317" s="104"/>
      <c r="P317" s="104"/>
      <c r="Q317" s="104"/>
      <c r="R317" s="104"/>
      <c r="S317" s="104"/>
      <c r="T317" s="104">
        <v>-15.190763079973101</v>
      </c>
      <c r="U317" s="105">
        <v>28</v>
      </c>
      <c r="V317" s="104">
        <v>8.64506344890561E-2</v>
      </c>
      <c r="W317" s="105">
        <v>18</v>
      </c>
      <c r="X317" s="104">
        <v>3.5171848903101002</v>
      </c>
      <c r="Y317" s="105">
        <v>27</v>
      </c>
      <c r="Z317" s="104">
        <v>20.700494949233001</v>
      </c>
      <c r="AA317" s="105">
        <v>23</v>
      </c>
    </row>
    <row r="318" spans="1:27" x14ac:dyDescent="0.3">
      <c r="A318" s="102" t="s">
        <v>293</v>
      </c>
      <c r="B318" s="103">
        <v>43986</v>
      </c>
      <c r="C318" s="104">
        <v>9.9018999999999995</v>
      </c>
      <c r="D318" s="104"/>
      <c r="E318" s="104"/>
      <c r="F318" s="104"/>
      <c r="G318" s="104"/>
      <c r="H318" s="104"/>
      <c r="I318" s="104"/>
      <c r="J318" s="104"/>
      <c r="K318" s="104"/>
      <c r="L318" s="104"/>
      <c r="M318" s="104"/>
      <c r="N318" s="104"/>
      <c r="O318" s="104"/>
      <c r="P318" s="104"/>
      <c r="Q318" s="104"/>
      <c r="R318" s="104"/>
      <c r="S318" s="104"/>
      <c r="T318" s="104">
        <v>-16.1209981486499</v>
      </c>
      <c r="U318" s="105">
        <v>33</v>
      </c>
      <c r="V318" s="104">
        <v>-4.3174420063265897</v>
      </c>
      <c r="W318" s="105">
        <v>42</v>
      </c>
      <c r="X318" s="104"/>
      <c r="Y318" s="105"/>
      <c r="Z318" s="104">
        <v>-0.27023773584905902</v>
      </c>
      <c r="AA318" s="105">
        <v>48</v>
      </c>
    </row>
    <row r="319" spans="1:27" x14ac:dyDescent="0.3">
      <c r="A319" s="102" t="s">
        <v>294</v>
      </c>
      <c r="B319" s="103">
        <v>43986</v>
      </c>
      <c r="C319" s="104">
        <v>15.919</v>
      </c>
      <c r="D319" s="104"/>
      <c r="E319" s="104"/>
      <c r="F319" s="104"/>
      <c r="G319" s="104"/>
      <c r="H319" s="104"/>
      <c r="I319" s="104"/>
      <c r="J319" s="104"/>
      <c r="K319" s="104"/>
      <c r="L319" s="104"/>
      <c r="M319" s="104"/>
      <c r="N319" s="104"/>
      <c r="O319" s="104"/>
      <c r="P319" s="104"/>
      <c r="Q319" s="104"/>
      <c r="R319" s="104"/>
      <c r="S319" s="104"/>
      <c r="T319" s="104">
        <v>-12.5801246718747</v>
      </c>
      <c r="U319" s="105">
        <v>19</v>
      </c>
      <c r="V319" s="104">
        <v>3.2028870423058202</v>
      </c>
      <c r="W319" s="105">
        <v>7</v>
      </c>
      <c r="X319" s="104"/>
      <c r="Y319" s="105"/>
      <c r="Z319" s="104">
        <v>13.3360185185185</v>
      </c>
      <c r="AA319" s="105">
        <v>34</v>
      </c>
    </row>
    <row r="320" spans="1:27" x14ac:dyDescent="0.3">
      <c r="A320" s="102" t="s">
        <v>295</v>
      </c>
      <c r="B320" s="103">
        <v>43986</v>
      </c>
      <c r="C320" s="104">
        <v>14.908099999999999</v>
      </c>
      <c r="D320" s="104"/>
      <c r="E320" s="104"/>
      <c r="F320" s="104"/>
      <c r="G320" s="104"/>
      <c r="H320" s="104"/>
      <c r="I320" s="104"/>
      <c r="J320" s="104"/>
      <c r="K320" s="104"/>
      <c r="L320" s="104"/>
      <c r="M320" s="104"/>
      <c r="N320" s="104"/>
      <c r="O320" s="104"/>
      <c r="P320" s="104"/>
      <c r="Q320" s="104"/>
      <c r="R320" s="104"/>
      <c r="S320" s="104"/>
      <c r="T320" s="104">
        <v>-14.5538076291735</v>
      </c>
      <c r="U320" s="105">
        <v>26</v>
      </c>
      <c r="V320" s="104">
        <v>-2.2641232819294301</v>
      </c>
      <c r="W320" s="105">
        <v>31</v>
      </c>
      <c r="X320" s="104">
        <v>7.9153909320122597</v>
      </c>
      <c r="Y320" s="105">
        <v>5</v>
      </c>
      <c r="Z320" s="104">
        <v>9.13542325344212</v>
      </c>
      <c r="AA320" s="105">
        <v>36</v>
      </c>
    </row>
    <row r="321" spans="1:27" x14ac:dyDescent="0.3">
      <c r="A321" s="102" t="s">
        <v>296</v>
      </c>
      <c r="B321" s="103">
        <v>43986</v>
      </c>
      <c r="C321" s="104">
        <v>40.106099999999998</v>
      </c>
      <c r="D321" s="104"/>
      <c r="E321" s="104"/>
      <c r="F321" s="104"/>
      <c r="G321" s="104"/>
      <c r="H321" s="104"/>
      <c r="I321" s="104"/>
      <c r="J321" s="104"/>
      <c r="K321" s="104"/>
      <c r="L321" s="104"/>
      <c r="M321" s="104"/>
      <c r="N321" s="104"/>
      <c r="O321" s="104"/>
      <c r="P321" s="104"/>
      <c r="Q321" s="104"/>
      <c r="R321" s="104"/>
      <c r="S321" s="104"/>
      <c r="T321" s="104">
        <v>-29.836390229486199</v>
      </c>
      <c r="U321" s="105">
        <v>60</v>
      </c>
      <c r="V321" s="104">
        <v>-10.0202089701174</v>
      </c>
      <c r="W321" s="105">
        <v>50</v>
      </c>
      <c r="X321" s="104">
        <v>-2.2818518679378301</v>
      </c>
      <c r="Y321" s="105">
        <v>40</v>
      </c>
      <c r="Z321" s="104">
        <v>20.463177839850999</v>
      </c>
      <c r="AA321" s="105">
        <v>24</v>
      </c>
    </row>
    <row r="322" spans="1:27" x14ac:dyDescent="0.3">
      <c r="A322" s="102" t="s">
        <v>297</v>
      </c>
      <c r="B322" s="103">
        <v>43986</v>
      </c>
      <c r="C322" s="104">
        <v>9.9305000000000003</v>
      </c>
      <c r="D322" s="104"/>
      <c r="E322" s="104"/>
      <c r="F322" s="104"/>
      <c r="G322" s="104"/>
      <c r="H322" s="104"/>
      <c r="I322" s="104"/>
      <c r="J322" s="104"/>
      <c r="K322" s="104"/>
      <c r="L322" s="104"/>
      <c r="M322" s="104"/>
      <c r="N322" s="104"/>
      <c r="O322" s="104"/>
      <c r="P322" s="104"/>
      <c r="Q322" s="104"/>
      <c r="R322" s="104"/>
      <c r="S322" s="104"/>
      <c r="T322" s="104"/>
      <c r="U322" s="105"/>
      <c r="V322" s="104"/>
      <c r="W322" s="105"/>
      <c r="X322" s="104"/>
      <c r="Y322" s="105"/>
      <c r="Z322" s="104">
        <v>-0.80276898734177304</v>
      </c>
      <c r="AA322" s="105">
        <v>51</v>
      </c>
    </row>
    <row r="323" spans="1:27" x14ac:dyDescent="0.3">
      <c r="A323" s="102" t="s">
        <v>298</v>
      </c>
      <c r="B323" s="103">
        <v>43986</v>
      </c>
      <c r="C323" s="104">
        <v>12.51</v>
      </c>
      <c r="D323" s="104"/>
      <c r="E323" s="104"/>
      <c r="F323" s="104"/>
      <c r="G323" s="104"/>
      <c r="H323" s="104"/>
      <c r="I323" s="104"/>
      <c r="J323" s="104"/>
      <c r="K323" s="104"/>
      <c r="L323" s="104"/>
      <c r="M323" s="104"/>
      <c r="N323" s="104"/>
      <c r="O323" s="104"/>
      <c r="P323" s="104"/>
      <c r="Q323" s="104"/>
      <c r="R323" s="104"/>
      <c r="S323" s="104"/>
      <c r="T323" s="104">
        <v>-15.430697090533201</v>
      </c>
      <c r="U323" s="105">
        <v>30</v>
      </c>
      <c r="V323" s="104">
        <v>-1.2529774415020301</v>
      </c>
      <c r="W323" s="105">
        <v>25</v>
      </c>
      <c r="X323" s="104"/>
      <c r="Y323" s="105"/>
      <c r="Z323" s="104">
        <v>5.5965180207697003</v>
      </c>
      <c r="AA323" s="105">
        <v>39</v>
      </c>
    </row>
    <row r="324" spans="1:27" x14ac:dyDescent="0.3">
      <c r="A324" s="102" t="s">
        <v>299</v>
      </c>
      <c r="B324" s="103">
        <v>43986</v>
      </c>
      <c r="C324" s="104">
        <v>164.71</v>
      </c>
      <c r="D324" s="104"/>
      <c r="E324" s="104"/>
      <c r="F324" s="104"/>
      <c r="G324" s="104"/>
      <c r="H324" s="104"/>
      <c r="I324" s="104"/>
      <c r="J324" s="104"/>
      <c r="K324" s="104"/>
      <c r="L324" s="104"/>
      <c r="M324" s="104"/>
      <c r="N324" s="104"/>
      <c r="O324" s="104"/>
      <c r="P324" s="104"/>
      <c r="Q324" s="104"/>
      <c r="R324" s="104"/>
      <c r="S324" s="104"/>
      <c r="T324" s="104">
        <v>-17.711610848637001</v>
      </c>
      <c r="U324" s="105">
        <v>45</v>
      </c>
      <c r="V324" s="104">
        <v>-3.6842127517140102</v>
      </c>
      <c r="W324" s="105">
        <v>37</v>
      </c>
      <c r="X324" s="104">
        <v>2.0945653318459501</v>
      </c>
      <c r="Y324" s="105">
        <v>35</v>
      </c>
      <c r="Z324" s="104">
        <v>197.53421536019599</v>
      </c>
      <c r="AA324" s="105">
        <v>3</v>
      </c>
    </row>
    <row r="325" spans="1:27" x14ac:dyDescent="0.3">
      <c r="A325" s="102" t="s">
        <v>300</v>
      </c>
      <c r="B325" s="103">
        <v>43986</v>
      </c>
      <c r="C325" s="104">
        <v>177.22</v>
      </c>
      <c r="D325" s="104"/>
      <c r="E325" s="104"/>
      <c r="F325" s="104"/>
      <c r="G325" s="104"/>
      <c r="H325" s="104"/>
      <c r="I325" s="104"/>
      <c r="J325" s="104"/>
      <c r="K325" s="104"/>
      <c r="L325" s="104"/>
      <c r="M325" s="104"/>
      <c r="N325" s="104"/>
      <c r="O325" s="104"/>
      <c r="P325" s="104"/>
      <c r="Q325" s="104"/>
      <c r="R325" s="104"/>
      <c r="S325" s="104"/>
      <c r="T325" s="104">
        <v>-16.985300137123801</v>
      </c>
      <c r="U325" s="105">
        <v>42</v>
      </c>
      <c r="V325" s="104">
        <v>-2.1229671285395599</v>
      </c>
      <c r="W325" s="105">
        <v>30</v>
      </c>
      <c r="X325" s="104">
        <v>6.09538949292768</v>
      </c>
      <c r="Y325" s="105">
        <v>15</v>
      </c>
      <c r="Z325" s="104">
        <v>106.361224979735</v>
      </c>
      <c r="AA325" s="105">
        <v>7</v>
      </c>
    </row>
    <row r="326" spans="1:27" x14ac:dyDescent="0.3">
      <c r="A326" s="102" t="s">
        <v>301</v>
      </c>
      <c r="B326" s="103">
        <v>43986</v>
      </c>
      <c r="C326" s="104">
        <v>85.601399999999998</v>
      </c>
      <c r="D326" s="104"/>
      <c r="E326" s="104"/>
      <c r="F326" s="104"/>
      <c r="G326" s="104"/>
      <c r="H326" s="104"/>
      <c r="I326" s="104"/>
      <c r="J326" s="104"/>
      <c r="K326" s="104"/>
      <c r="L326" s="104"/>
      <c r="M326" s="104"/>
      <c r="N326" s="104"/>
      <c r="O326" s="104"/>
      <c r="P326" s="104"/>
      <c r="Q326" s="104"/>
      <c r="R326" s="104"/>
      <c r="S326" s="104"/>
      <c r="T326" s="104">
        <v>-10.961779316452001</v>
      </c>
      <c r="U326" s="105">
        <v>16</v>
      </c>
      <c r="V326" s="104">
        <v>0.39710302606949099</v>
      </c>
      <c r="W326" s="105">
        <v>14</v>
      </c>
      <c r="X326" s="104">
        <v>9.6131705167300705</v>
      </c>
      <c r="Y326" s="105">
        <v>3</v>
      </c>
      <c r="Z326" s="104">
        <v>37.441670284938901</v>
      </c>
      <c r="AA326" s="105">
        <v>11</v>
      </c>
    </row>
    <row r="327" spans="1:27" x14ac:dyDescent="0.3">
      <c r="A327" s="102" t="s">
        <v>302</v>
      </c>
      <c r="B327" s="103">
        <v>43986</v>
      </c>
      <c r="C327" s="104">
        <v>42.89</v>
      </c>
      <c r="D327" s="104"/>
      <c r="E327" s="104"/>
      <c r="F327" s="104"/>
      <c r="G327" s="104"/>
      <c r="H327" s="104"/>
      <c r="I327" s="104"/>
      <c r="J327" s="104"/>
      <c r="K327" s="104"/>
      <c r="L327" s="104"/>
      <c r="M327" s="104"/>
      <c r="N327" s="104"/>
      <c r="O327" s="104"/>
      <c r="P327" s="104"/>
      <c r="Q327" s="104"/>
      <c r="R327" s="104"/>
      <c r="S327" s="104"/>
      <c r="T327" s="104">
        <v>-23.3603874405722</v>
      </c>
      <c r="U327" s="105">
        <v>57</v>
      </c>
      <c r="V327" s="104">
        <v>-4.68135172925132</v>
      </c>
      <c r="W327" s="105">
        <v>44</v>
      </c>
      <c r="X327" s="104">
        <v>2.8289466304022999</v>
      </c>
      <c r="Y327" s="105">
        <v>31</v>
      </c>
      <c r="Z327" s="104">
        <v>27.942740830504899</v>
      </c>
      <c r="AA327" s="105">
        <v>17</v>
      </c>
    </row>
    <row r="328" spans="1:27" x14ac:dyDescent="0.3">
      <c r="A328" s="102" t="s">
        <v>373</v>
      </c>
      <c r="B328" s="103">
        <v>43986</v>
      </c>
      <c r="C328" s="104">
        <v>122.6878</v>
      </c>
      <c r="D328" s="104"/>
      <c r="E328" s="104"/>
      <c r="F328" s="104"/>
      <c r="G328" s="104"/>
      <c r="H328" s="104"/>
      <c r="I328" s="104"/>
      <c r="J328" s="104"/>
      <c r="K328" s="104"/>
      <c r="L328" s="104"/>
      <c r="M328" s="104"/>
      <c r="N328" s="104"/>
      <c r="O328" s="104"/>
      <c r="P328" s="104"/>
      <c r="Q328" s="104"/>
      <c r="R328" s="104"/>
      <c r="S328" s="104"/>
      <c r="T328" s="104">
        <v>-16.2009282522619</v>
      </c>
      <c r="U328" s="105">
        <v>35</v>
      </c>
      <c r="V328" s="104">
        <v>-2.7371999478169902</v>
      </c>
      <c r="W328" s="105">
        <v>34</v>
      </c>
      <c r="X328" s="104">
        <v>1.99498624910342</v>
      </c>
      <c r="Y328" s="105">
        <v>36</v>
      </c>
      <c r="Z328" s="104">
        <v>136.39922886062601</v>
      </c>
      <c r="AA328" s="105">
        <v>6</v>
      </c>
    </row>
    <row r="329" spans="1:27" x14ac:dyDescent="0.3">
      <c r="A329" s="102" t="s">
        <v>304</v>
      </c>
      <c r="B329" s="103">
        <v>43986</v>
      </c>
      <c r="C329" s="104">
        <v>11.803900000000001</v>
      </c>
      <c r="D329" s="104"/>
      <c r="E329" s="104"/>
      <c r="F329" s="104"/>
      <c r="G329" s="104"/>
      <c r="H329" s="104"/>
      <c r="I329" s="104"/>
      <c r="J329" s="104"/>
      <c r="K329" s="104"/>
      <c r="L329" s="104"/>
      <c r="M329" s="104"/>
      <c r="N329" s="104"/>
      <c r="O329" s="104"/>
      <c r="P329" s="104"/>
      <c r="Q329" s="104"/>
      <c r="R329" s="104"/>
      <c r="S329" s="104"/>
      <c r="T329" s="104">
        <v>-15.3185979918079</v>
      </c>
      <c r="U329" s="105">
        <v>29</v>
      </c>
      <c r="V329" s="104">
        <v>-1.50949651714875</v>
      </c>
      <c r="W329" s="105">
        <v>26</v>
      </c>
      <c r="X329" s="104"/>
      <c r="Y329" s="105"/>
      <c r="Z329" s="104">
        <v>4.3147018348623902</v>
      </c>
      <c r="AA329" s="105">
        <v>41</v>
      </c>
    </row>
    <row r="330" spans="1:27" x14ac:dyDescent="0.3">
      <c r="A330" s="102" t="s">
        <v>305</v>
      </c>
      <c r="B330" s="103">
        <v>43986</v>
      </c>
      <c r="C330" s="104">
        <v>12.2509</v>
      </c>
      <c r="D330" s="104"/>
      <c r="E330" s="104"/>
      <c r="F330" s="104"/>
      <c r="G330" s="104"/>
      <c r="H330" s="104"/>
      <c r="I330" s="104"/>
      <c r="J330" s="104"/>
      <c r="K330" s="104"/>
      <c r="L330" s="104"/>
      <c r="M330" s="104"/>
      <c r="N330" s="104"/>
      <c r="O330" s="104"/>
      <c r="P330" s="104"/>
      <c r="Q330" s="104"/>
      <c r="R330" s="104"/>
      <c r="S330" s="104"/>
      <c r="T330" s="104">
        <v>-14.1771502577846</v>
      </c>
      <c r="U330" s="105">
        <v>24</v>
      </c>
      <c r="V330" s="104">
        <v>-2.1211598724198701</v>
      </c>
      <c r="W330" s="105">
        <v>29</v>
      </c>
      <c r="X330" s="104">
        <v>5.9139438178377199</v>
      </c>
      <c r="Y330" s="105">
        <v>19</v>
      </c>
      <c r="Z330" s="104">
        <v>4.2878260430965298</v>
      </c>
      <c r="AA330" s="105">
        <v>42</v>
      </c>
    </row>
    <row r="331" spans="1:27" x14ac:dyDescent="0.3">
      <c r="A331" s="102" t="s">
        <v>306</v>
      </c>
      <c r="B331" s="103">
        <v>43986</v>
      </c>
      <c r="C331" s="104">
        <v>11.4231</v>
      </c>
      <c r="D331" s="104"/>
      <c r="E331" s="104"/>
      <c r="F331" s="104"/>
      <c r="G331" s="104"/>
      <c r="H331" s="104"/>
      <c r="I331" s="104"/>
      <c r="J331" s="104"/>
      <c r="K331" s="104"/>
      <c r="L331" s="104"/>
      <c r="M331" s="104"/>
      <c r="N331" s="104"/>
      <c r="O331" s="104"/>
      <c r="P331" s="104"/>
      <c r="Q331" s="104"/>
      <c r="R331" s="104"/>
      <c r="S331" s="104"/>
      <c r="T331" s="104">
        <v>-17.153517250836298</v>
      </c>
      <c r="U331" s="105">
        <v>43</v>
      </c>
      <c r="V331" s="104">
        <v>-3.7770721281455</v>
      </c>
      <c r="W331" s="105">
        <v>39</v>
      </c>
      <c r="X331" s="104">
        <v>3.2049721439019399</v>
      </c>
      <c r="Y331" s="105">
        <v>29</v>
      </c>
      <c r="Z331" s="104">
        <v>2.7583800075023599</v>
      </c>
      <c r="AA331" s="105">
        <v>45</v>
      </c>
    </row>
    <row r="332" spans="1:27" x14ac:dyDescent="0.3">
      <c r="A332" s="102" t="s">
        <v>307</v>
      </c>
      <c r="B332" s="103">
        <v>43986</v>
      </c>
      <c r="C332" s="104">
        <v>12.1364</v>
      </c>
      <c r="D332" s="104"/>
      <c r="E332" s="104"/>
      <c r="F332" s="104"/>
      <c r="G332" s="104"/>
      <c r="H332" s="104"/>
      <c r="I332" s="104"/>
      <c r="J332" s="104"/>
      <c r="K332" s="104"/>
      <c r="L332" s="104"/>
      <c r="M332" s="104"/>
      <c r="N332" s="104"/>
      <c r="O332" s="104"/>
      <c r="P332" s="104"/>
      <c r="Q332" s="104"/>
      <c r="R332" s="104"/>
      <c r="S332" s="104"/>
      <c r="T332" s="104">
        <v>-7.4518517222394696</v>
      </c>
      <c r="U332" s="105">
        <v>7</v>
      </c>
      <c r="V332" s="104">
        <v>5.8444565116169196</v>
      </c>
      <c r="W332" s="105">
        <v>2</v>
      </c>
      <c r="X332" s="104"/>
      <c r="Y332" s="105"/>
      <c r="Z332" s="104">
        <v>6.7165030146425497</v>
      </c>
      <c r="AA332" s="105">
        <v>37</v>
      </c>
    </row>
    <row r="333" spans="1:27" x14ac:dyDescent="0.3">
      <c r="A333" s="102" t="s">
        <v>308</v>
      </c>
      <c r="B333" s="103">
        <v>43986</v>
      </c>
      <c r="C333" s="104">
        <v>9.4207000000000001</v>
      </c>
      <c r="D333" s="104"/>
      <c r="E333" s="104"/>
      <c r="F333" s="104"/>
      <c r="G333" s="104"/>
      <c r="H333" s="104"/>
      <c r="I333" s="104"/>
      <c r="J333" s="104"/>
      <c r="K333" s="104"/>
      <c r="L333" s="104"/>
      <c r="M333" s="104"/>
      <c r="N333" s="104"/>
      <c r="O333" s="104"/>
      <c r="P333" s="104"/>
      <c r="Q333" s="104"/>
      <c r="R333" s="104"/>
      <c r="S333" s="104"/>
      <c r="T333" s="104">
        <v>-13.9445023967507</v>
      </c>
      <c r="U333" s="105">
        <v>22</v>
      </c>
      <c r="V333" s="104"/>
      <c r="W333" s="105"/>
      <c r="X333" s="104"/>
      <c r="Y333" s="105"/>
      <c r="Z333" s="104">
        <v>-3.0733212209302398</v>
      </c>
      <c r="AA333" s="105">
        <v>52</v>
      </c>
    </row>
    <row r="334" spans="1:27" x14ac:dyDescent="0.3">
      <c r="A334" s="102" t="s">
        <v>309</v>
      </c>
      <c r="B334" s="103">
        <v>43986</v>
      </c>
      <c r="C334" s="104">
        <v>9.0409000000000006</v>
      </c>
      <c r="D334" s="104"/>
      <c r="E334" s="104"/>
      <c r="F334" s="104"/>
      <c r="G334" s="104"/>
      <c r="H334" s="104"/>
      <c r="I334" s="104"/>
      <c r="J334" s="104"/>
      <c r="K334" s="104"/>
      <c r="L334" s="104"/>
      <c r="M334" s="104"/>
      <c r="N334" s="104"/>
      <c r="O334" s="104"/>
      <c r="P334" s="104"/>
      <c r="Q334" s="104"/>
      <c r="R334" s="104"/>
      <c r="S334" s="104"/>
      <c r="T334" s="104">
        <v>-13.622049779420999</v>
      </c>
      <c r="U334" s="105">
        <v>21</v>
      </c>
      <c r="V334" s="104"/>
      <c r="W334" s="105"/>
      <c r="X334" s="104"/>
      <c r="Y334" s="105"/>
      <c r="Z334" s="104">
        <v>-4.3758937500000004</v>
      </c>
      <c r="AA334" s="105">
        <v>53</v>
      </c>
    </row>
    <row r="335" spans="1:27" x14ac:dyDescent="0.3">
      <c r="A335" s="102" t="s">
        <v>310</v>
      </c>
      <c r="B335" s="103">
        <v>43986</v>
      </c>
      <c r="C335" s="104">
        <v>35.901299999999999</v>
      </c>
      <c r="D335" s="104"/>
      <c r="E335" s="104"/>
      <c r="F335" s="104"/>
      <c r="G335" s="104"/>
      <c r="H335" s="104"/>
      <c r="I335" s="104"/>
      <c r="J335" s="104"/>
      <c r="K335" s="104"/>
      <c r="L335" s="104"/>
      <c r="M335" s="104"/>
      <c r="N335" s="104"/>
      <c r="O335" s="104"/>
      <c r="P335" s="104"/>
      <c r="Q335" s="104"/>
      <c r="R335" s="104"/>
      <c r="S335" s="104"/>
      <c r="T335" s="104">
        <v>-5.3709889693809298</v>
      </c>
      <c r="U335" s="105">
        <v>4</v>
      </c>
      <c r="V335" s="104">
        <v>4.9339043011462804</v>
      </c>
      <c r="W335" s="105">
        <v>4</v>
      </c>
      <c r="X335" s="104">
        <v>12.3295645933038</v>
      </c>
      <c r="Y335" s="105">
        <v>2</v>
      </c>
      <c r="Z335" s="104">
        <v>31.629222147875499</v>
      </c>
      <c r="AA335" s="105">
        <v>14</v>
      </c>
    </row>
    <row r="336" spans="1:27" x14ac:dyDescent="0.3">
      <c r="A336" s="102" t="s">
        <v>311</v>
      </c>
      <c r="B336" s="103">
        <v>43986</v>
      </c>
      <c r="C336" s="104">
        <v>25.7438</v>
      </c>
      <c r="D336" s="104"/>
      <c r="E336" s="104"/>
      <c r="F336" s="104"/>
      <c r="G336" s="104"/>
      <c r="H336" s="104"/>
      <c r="I336" s="104"/>
      <c r="J336" s="104"/>
      <c r="K336" s="104"/>
      <c r="L336" s="104"/>
      <c r="M336" s="104"/>
      <c r="N336" s="104"/>
      <c r="O336" s="104"/>
      <c r="P336" s="104"/>
      <c r="Q336" s="104"/>
      <c r="R336" s="104"/>
      <c r="S336" s="104"/>
      <c r="T336" s="104">
        <v>-1.3399123049494599</v>
      </c>
      <c r="U336" s="105">
        <v>1</v>
      </c>
      <c r="V336" s="104">
        <v>8.9267490047018896</v>
      </c>
      <c r="W336" s="105">
        <v>1</v>
      </c>
      <c r="X336" s="104">
        <v>12.38934777952</v>
      </c>
      <c r="Y336" s="105">
        <v>1</v>
      </c>
      <c r="Z336" s="104">
        <v>25.426933628318601</v>
      </c>
      <c r="AA336" s="105">
        <v>20</v>
      </c>
    </row>
    <row r="337" spans="1:27" x14ac:dyDescent="0.3">
      <c r="A337" s="102" t="s">
        <v>312</v>
      </c>
      <c r="B337" s="103">
        <v>43986</v>
      </c>
      <c r="C337" s="104">
        <v>9.9422999999999995</v>
      </c>
      <c r="D337" s="104"/>
      <c r="E337" s="104"/>
      <c r="F337" s="104"/>
      <c r="G337" s="104"/>
      <c r="H337" s="104"/>
      <c r="I337" s="104"/>
      <c r="J337" s="104"/>
      <c r="K337" s="104"/>
      <c r="L337" s="104"/>
      <c r="M337" s="104"/>
      <c r="N337" s="104"/>
      <c r="O337" s="104"/>
      <c r="P337" s="104"/>
      <c r="Q337" s="104"/>
      <c r="R337" s="104"/>
      <c r="S337" s="104"/>
      <c r="T337" s="104">
        <v>-6.8449469548636603</v>
      </c>
      <c r="U337" s="105">
        <v>6</v>
      </c>
      <c r="V337" s="104"/>
      <c r="W337" s="105"/>
      <c r="X337" s="104"/>
      <c r="Y337" s="105"/>
      <c r="Z337" s="104">
        <v>-0.42460685483871402</v>
      </c>
      <c r="AA337" s="105">
        <v>49</v>
      </c>
    </row>
    <row r="338" spans="1:27" x14ac:dyDescent="0.3">
      <c r="A338" s="102" t="s">
        <v>313</v>
      </c>
      <c r="B338" s="103">
        <v>43986</v>
      </c>
      <c r="C338" s="104">
        <v>81.135400000000004</v>
      </c>
      <c r="D338" s="104"/>
      <c r="E338" s="104"/>
      <c r="F338" s="104"/>
      <c r="G338" s="104"/>
      <c r="H338" s="104"/>
      <c r="I338" s="104"/>
      <c r="J338" s="104"/>
      <c r="K338" s="104"/>
      <c r="L338" s="104"/>
      <c r="M338" s="104"/>
      <c r="N338" s="104"/>
      <c r="O338" s="104"/>
      <c r="P338" s="104"/>
      <c r="Q338" s="104"/>
      <c r="R338" s="104"/>
      <c r="S338" s="104"/>
      <c r="T338" s="104">
        <v>-22.855925989359601</v>
      </c>
      <c r="U338" s="105">
        <v>53</v>
      </c>
      <c r="V338" s="104">
        <v>-5.4853315470475996</v>
      </c>
      <c r="W338" s="105">
        <v>47</v>
      </c>
      <c r="X338" s="104">
        <v>2.8755108106092302</v>
      </c>
      <c r="Y338" s="105">
        <v>30</v>
      </c>
      <c r="Z338" s="104">
        <v>34.066313192919701</v>
      </c>
      <c r="AA338" s="105">
        <v>13</v>
      </c>
    </row>
    <row r="339" spans="1:27" x14ac:dyDescent="0.3">
      <c r="A339" s="102" t="s">
        <v>314</v>
      </c>
      <c r="B339" s="103">
        <v>43986</v>
      </c>
      <c r="C339" s="104">
        <v>7.2</v>
      </c>
      <c r="D339" s="104"/>
      <c r="E339" s="104"/>
      <c r="F339" s="104"/>
      <c r="G339" s="104"/>
      <c r="H339" s="104"/>
      <c r="I339" s="104"/>
      <c r="J339" s="104"/>
      <c r="K339" s="104"/>
      <c r="L339" s="104"/>
      <c r="M339" s="104"/>
      <c r="N339" s="104"/>
      <c r="O339" s="104"/>
      <c r="P339" s="104"/>
      <c r="Q339" s="104"/>
      <c r="R339" s="104"/>
      <c r="S339" s="104"/>
      <c r="T339" s="104">
        <v>-32.5939294025059</v>
      </c>
      <c r="U339" s="105">
        <v>62</v>
      </c>
      <c r="V339" s="104">
        <v>-13.397285947767299</v>
      </c>
      <c r="W339" s="105">
        <v>51</v>
      </c>
      <c r="X339" s="104"/>
      <c r="Y339" s="105"/>
      <c r="Z339" s="104">
        <v>-7.89799072642968</v>
      </c>
      <c r="AA339" s="105">
        <v>59</v>
      </c>
    </row>
    <row r="340" spans="1:27" x14ac:dyDescent="0.3">
      <c r="A340" s="102" t="s">
        <v>315</v>
      </c>
      <c r="B340" s="103">
        <v>43986</v>
      </c>
      <c r="C340" s="104">
        <v>6.0829000000000004</v>
      </c>
      <c r="D340" s="104"/>
      <c r="E340" s="104"/>
      <c r="F340" s="104"/>
      <c r="G340" s="104"/>
      <c r="H340" s="104"/>
      <c r="I340" s="104"/>
      <c r="J340" s="104"/>
      <c r="K340" s="104"/>
      <c r="L340" s="104"/>
      <c r="M340" s="104"/>
      <c r="N340" s="104"/>
      <c r="O340" s="104"/>
      <c r="P340" s="104"/>
      <c r="Q340" s="104"/>
      <c r="R340" s="104"/>
      <c r="S340" s="104"/>
      <c r="T340" s="104">
        <v>-32.602602470051302</v>
      </c>
      <c r="U340" s="105">
        <v>63</v>
      </c>
      <c r="V340" s="104">
        <v>-13.606471591031699</v>
      </c>
      <c r="W340" s="105">
        <v>52</v>
      </c>
      <c r="X340" s="104"/>
      <c r="Y340" s="105"/>
      <c r="Z340" s="104">
        <v>-12.240937499999999</v>
      </c>
      <c r="AA340" s="105">
        <v>62</v>
      </c>
    </row>
    <row r="341" spans="1:27" x14ac:dyDescent="0.3">
      <c r="A341" s="102" t="s">
        <v>316</v>
      </c>
      <c r="B341" s="103">
        <v>43986</v>
      </c>
      <c r="C341" s="104">
        <v>5.3982000000000001</v>
      </c>
      <c r="D341" s="104"/>
      <c r="E341" s="104"/>
      <c r="F341" s="104"/>
      <c r="G341" s="104"/>
      <c r="H341" s="104"/>
      <c r="I341" s="104"/>
      <c r="J341" s="104"/>
      <c r="K341" s="104"/>
      <c r="L341" s="104"/>
      <c r="M341" s="104"/>
      <c r="N341" s="104"/>
      <c r="O341" s="104"/>
      <c r="P341" s="104"/>
      <c r="Q341" s="104"/>
      <c r="R341" s="104"/>
      <c r="S341" s="104"/>
      <c r="T341" s="104">
        <v>-34.697473308798102</v>
      </c>
      <c r="U341" s="105">
        <v>65</v>
      </c>
      <c r="V341" s="104"/>
      <c r="W341" s="105"/>
      <c r="X341" s="104"/>
      <c r="Y341" s="105"/>
      <c r="Z341" s="104">
        <v>-17.139357142857101</v>
      </c>
      <c r="AA341" s="105">
        <v>65</v>
      </c>
    </row>
    <row r="342" spans="1:27" x14ac:dyDescent="0.3">
      <c r="A342" s="102" t="s">
        <v>317</v>
      </c>
      <c r="B342" s="103">
        <v>43986</v>
      </c>
      <c r="C342" s="104">
        <v>5.8963000000000001</v>
      </c>
      <c r="D342" s="104"/>
      <c r="E342" s="104"/>
      <c r="F342" s="104"/>
      <c r="G342" s="104"/>
      <c r="H342" s="104"/>
      <c r="I342" s="104"/>
      <c r="J342" s="104"/>
      <c r="K342" s="104"/>
      <c r="L342" s="104"/>
      <c r="M342" s="104"/>
      <c r="N342" s="104"/>
      <c r="O342" s="104"/>
      <c r="P342" s="104"/>
      <c r="Q342" s="104"/>
      <c r="R342" s="104"/>
      <c r="S342" s="104"/>
      <c r="T342" s="104">
        <v>-32.9807670717421</v>
      </c>
      <c r="U342" s="105">
        <v>64</v>
      </c>
      <c r="V342" s="104"/>
      <c r="W342" s="105"/>
      <c r="X342" s="104"/>
      <c r="Y342" s="105"/>
      <c r="Z342" s="104">
        <v>-14.064323943662</v>
      </c>
      <c r="AA342" s="105">
        <v>63</v>
      </c>
    </row>
    <row r="343" spans="1:27" x14ac:dyDescent="0.3">
      <c r="A343" s="102" t="s">
        <v>318</v>
      </c>
      <c r="B343" s="103">
        <v>43986</v>
      </c>
      <c r="C343" s="104">
        <v>5.9622000000000002</v>
      </c>
      <c r="D343" s="104"/>
      <c r="E343" s="104"/>
      <c r="F343" s="104"/>
      <c r="G343" s="104"/>
      <c r="H343" s="104"/>
      <c r="I343" s="104"/>
      <c r="J343" s="104"/>
      <c r="K343" s="104"/>
      <c r="L343" s="104"/>
      <c r="M343" s="104"/>
      <c r="N343" s="104"/>
      <c r="O343" s="104"/>
      <c r="P343" s="104"/>
      <c r="Q343" s="104"/>
      <c r="R343" s="104"/>
      <c r="S343" s="104"/>
      <c r="T343" s="104">
        <v>-32.091214580966202</v>
      </c>
      <c r="U343" s="105">
        <v>61</v>
      </c>
      <c r="V343" s="104"/>
      <c r="W343" s="105"/>
      <c r="X343" s="104"/>
      <c r="Y343" s="105"/>
      <c r="Z343" s="104">
        <v>-18.4455193992491</v>
      </c>
      <c r="AA343" s="105">
        <v>66</v>
      </c>
    </row>
    <row r="344" spans="1:27" x14ac:dyDescent="0.3">
      <c r="A344" s="102" t="s">
        <v>319</v>
      </c>
      <c r="B344" s="103">
        <v>43986</v>
      </c>
      <c r="C344" s="104">
        <v>12.737399999999999</v>
      </c>
      <c r="D344" s="104"/>
      <c r="E344" s="104"/>
      <c r="F344" s="104"/>
      <c r="G344" s="104"/>
      <c r="H344" s="104"/>
      <c r="I344" s="104"/>
      <c r="J344" s="104"/>
      <c r="K344" s="104"/>
      <c r="L344" s="104"/>
      <c r="M344" s="104"/>
      <c r="N344" s="104"/>
      <c r="O344" s="104"/>
      <c r="P344" s="104"/>
      <c r="Q344" s="104"/>
      <c r="R344" s="104"/>
      <c r="S344" s="104"/>
      <c r="T344" s="104">
        <v>-15.531679743919</v>
      </c>
      <c r="U344" s="105">
        <v>31</v>
      </c>
      <c r="V344" s="104">
        <v>-1.75841285505772</v>
      </c>
      <c r="W344" s="105">
        <v>27</v>
      </c>
      <c r="X344" s="104"/>
      <c r="Y344" s="105"/>
      <c r="Z344" s="104">
        <v>6.50488932291666</v>
      </c>
      <c r="AA344" s="105">
        <v>38</v>
      </c>
    </row>
    <row r="345" spans="1:27" x14ac:dyDescent="0.3">
      <c r="A345" s="102" t="s">
        <v>320</v>
      </c>
      <c r="B345" s="103">
        <v>43986</v>
      </c>
      <c r="C345" s="104">
        <v>11.579700000000001</v>
      </c>
      <c r="D345" s="104"/>
      <c r="E345" s="104"/>
      <c r="F345" s="104"/>
      <c r="G345" s="104"/>
      <c r="H345" s="104"/>
      <c r="I345" s="104"/>
      <c r="J345" s="104"/>
      <c r="K345" s="104"/>
      <c r="L345" s="104"/>
      <c r="M345" s="104"/>
      <c r="N345" s="104"/>
      <c r="O345" s="104"/>
      <c r="P345" s="104"/>
      <c r="Q345" s="104"/>
      <c r="R345" s="104"/>
      <c r="S345" s="104"/>
      <c r="T345" s="104">
        <v>-16.902225109898701</v>
      </c>
      <c r="U345" s="105">
        <v>41</v>
      </c>
      <c r="V345" s="104">
        <v>-2.8313355443144399</v>
      </c>
      <c r="W345" s="105">
        <v>36</v>
      </c>
      <c r="X345" s="104">
        <v>3.5170621716872099</v>
      </c>
      <c r="Y345" s="105">
        <v>28</v>
      </c>
      <c r="Z345" s="104">
        <v>3.0394860305745999</v>
      </c>
      <c r="AA345" s="105">
        <v>44</v>
      </c>
    </row>
    <row r="346" spans="1:27" x14ac:dyDescent="0.3">
      <c r="A346" s="102" t="s">
        <v>321</v>
      </c>
      <c r="B346" s="103">
        <v>43986</v>
      </c>
      <c r="C346" s="104">
        <v>7.2470999999999997</v>
      </c>
      <c r="D346" s="104"/>
      <c r="E346" s="104"/>
      <c r="F346" s="104"/>
      <c r="G346" s="104"/>
      <c r="H346" s="104"/>
      <c r="I346" s="104"/>
      <c r="J346" s="104"/>
      <c r="K346" s="104"/>
      <c r="L346" s="104"/>
      <c r="M346" s="104"/>
      <c r="N346" s="104"/>
      <c r="O346" s="104"/>
      <c r="P346" s="104"/>
      <c r="Q346" s="104"/>
      <c r="R346" s="104"/>
      <c r="S346" s="104"/>
      <c r="T346" s="104">
        <v>-28.542196374806299</v>
      </c>
      <c r="U346" s="105">
        <v>59</v>
      </c>
      <c r="V346" s="104"/>
      <c r="W346" s="105"/>
      <c r="X346" s="104"/>
      <c r="Y346" s="105"/>
      <c r="Z346" s="104">
        <v>-14.2324150141643</v>
      </c>
      <c r="AA346" s="105">
        <v>64</v>
      </c>
    </row>
    <row r="347" spans="1:27" x14ac:dyDescent="0.3">
      <c r="A347" s="102" t="s">
        <v>322</v>
      </c>
      <c r="B347" s="103">
        <v>43986</v>
      </c>
      <c r="C347" s="104">
        <v>15.779500000000001</v>
      </c>
      <c r="D347" s="104"/>
      <c r="E347" s="104"/>
      <c r="F347" s="104"/>
      <c r="G347" s="104"/>
      <c r="H347" s="104"/>
      <c r="I347" s="104"/>
      <c r="J347" s="104"/>
      <c r="K347" s="104"/>
      <c r="L347" s="104"/>
      <c r="M347" s="104"/>
      <c r="N347" s="104"/>
      <c r="O347" s="104"/>
      <c r="P347" s="104"/>
      <c r="Q347" s="104"/>
      <c r="R347" s="104"/>
      <c r="S347" s="104"/>
      <c r="T347" s="104">
        <v>-16.150623402633101</v>
      </c>
      <c r="U347" s="105">
        <v>34</v>
      </c>
      <c r="V347" s="104">
        <v>0.177481811900428</v>
      </c>
      <c r="W347" s="105">
        <v>16</v>
      </c>
      <c r="X347" s="104">
        <v>7.5544073344385403</v>
      </c>
      <c r="Y347" s="105">
        <v>7</v>
      </c>
      <c r="Z347" s="104">
        <v>10.2354075691412</v>
      </c>
      <c r="AA347" s="105">
        <v>35</v>
      </c>
    </row>
    <row r="348" spans="1:27" x14ac:dyDescent="0.3">
      <c r="A348" s="102" t="s">
        <v>323</v>
      </c>
      <c r="B348" s="103">
        <v>43986</v>
      </c>
      <c r="C348" s="104">
        <v>69.36</v>
      </c>
      <c r="D348" s="104"/>
      <c r="E348" s="104"/>
      <c r="F348" s="104"/>
      <c r="G348" s="104"/>
      <c r="H348" s="104"/>
      <c r="I348" s="104"/>
      <c r="J348" s="104"/>
      <c r="K348" s="104"/>
      <c r="L348" s="104"/>
      <c r="M348" s="104"/>
      <c r="N348" s="104"/>
      <c r="O348" s="104"/>
      <c r="P348" s="104"/>
      <c r="Q348" s="104"/>
      <c r="R348" s="104"/>
      <c r="S348" s="104"/>
      <c r="T348" s="104">
        <v>-14.119731645295399</v>
      </c>
      <c r="U348" s="105">
        <v>23</v>
      </c>
      <c r="V348" s="104">
        <v>0.83523262944983701</v>
      </c>
      <c r="W348" s="105">
        <v>12</v>
      </c>
      <c r="X348" s="104">
        <v>6.2559234437703699</v>
      </c>
      <c r="Y348" s="105">
        <v>14</v>
      </c>
      <c r="Z348" s="104">
        <v>39.401627554960697</v>
      </c>
      <c r="AA348" s="105">
        <v>10</v>
      </c>
    </row>
    <row r="349" spans="1:27" x14ac:dyDescent="0.3">
      <c r="A349" s="102" t="s">
        <v>324</v>
      </c>
      <c r="B349" s="103">
        <v>43986</v>
      </c>
      <c r="C349" s="104">
        <v>22.32</v>
      </c>
      <c r="D349" s="104"/>
      <c r="E349" s="104"/>
      <c r="F349" s="104"/>
      <c r="G349" s="104"/>
      <c r="H349" s="104"/>
      <c r="I349" s="104"/>
      <c r="J349" s="104"/>
      <c r="K349" s="104"/>
      <c r="L349" s="104"/>
      <c r="M349" s="104"/>
      <c r="N349" s="104"/>
      <c r="O349" s="104"/>
      <c r="P349" s="104"/>
      <c r="Q349" s="104"/>
      <c r="R349" s="104"/>
      <c r="S349" s="104"/>
      <c r="T349" s="104">
        <v>-10.6194245013497</v>
      </c>
      <c r="U349" s="105">
        <v>12</v>
      </c>
      <c r="V349" s="104">
        <v>0.25513245918086502</v>
      </c>
      <c r="W349" s="105">
        <v>15</v>
      </c>
      <c r="X349" s="104">
        <v>2.32861367739152</v>
      </c>
      <c r="Y349" s="105">
        <v>34</v>
      </c>
      <c r="Z349" s="104">
        <v>14.571613739468599</v>
      </c>
      <c r="AA349" s="105">
        <v>33</v>
      </c>
    </row>
    <row r="350" spans="1:27" x14ac:dyDescent="0.3">
      <c r="A350" s="102" t="s">
        <v>325</v>
      </c>
      <c r="B350" s="103">
        <v>43986</v>
      </c>
      <c r="C350" s="104">
        <v>11.146699999999999</v>
      </c>
      <c r="D350" s="104"/>
      <c r="E350" s="104"/>
      <c r="F350" s="104"/>
      <c r="G350" s="104"/>
      <c r="H350" s="104"/>
      <c r="I350" s="104"/>
      <c r="J350" s="104"/>
      <c r="K350" s="104"/>
      <c r="L350" s="104"/>
      <c r="M350" s="104"/>
      <c r="N350" s="104"/>
      <c r="O350" s="104"/>
      <c r="P350" s="104"/>
      <c r="Q350" s="104"/>
      <c r="R350" s="104"/>
      <c r="S350" s="104"/>
      <c r="T350" s="104">
        <v>-20.394161980469299</v>
      </c>
      <c r="U350" s="105">
        <v>51</v>
      </c>
      <c r="V350" s="104">
        <v>-4.8999645587703498</v>
      </c>
      <c r="W350" s="105">
        <v>45</v>
      </c>
      <c r="X350" s="104"/>
      <c r="Y350" s="105"/>
      <c r="Z350" s="104">
        <v>2.7409659462999301</v>
      </c>
      <c r="AA350" s="105">
        <v>46</v>
      </c>
    </row>
    <row r="351" spans="1:27" x14ac:dyDescent="0.3">
      <c r="A351" s="102" t="s">
        <v>326</v>
      </c>
      <c r="B351" s="103">
        <v>43986</v>
      </c>
      <c r="C351" s="104">
        <v>8.1522000000000006</v>
      </c>
      <c r="D351" s="104"/>
      <c r="E351" s="104"/>
      <c r="F351" s="104"/>
      <c r="G351" s="104"/>
      <c r="H351" s="104"/>
      <c r="I351" s="104"/>
      <c r="J351" s="104"/>
      <c r="K351" s="104"/>
      <c r="L351" s="104"/>
      <c r="M351" s="104"/>
      <c r="N351" s="104"/>
      <c r="O351" s="104"/>
      <c r="P351" s="104"/>
      <c r="Q351" s="104"/>
      <c r="R351" s="104"/>
      <c r="S351" s="104"/>
      <c r="T351" s="104">
        <v>-25.3647473133056</v>
      </c>
      <c r="U351" s="105">
        <v>58</v>
      </c>
      <c r="V351" s="104">
        <v>-8.7084912828802103</v>
      </c>
      <c r="W351" s="105">
        <v>49</v>
      </c>
      <c r="X351" s="104"/>
      <c r="Y351" s="105"/>
      <c r="Z351" s="104">
        <v>-5.5011990212071797</v>
      </c>
      <c r="AA351" s="105">
        <v>55</v>
      </c>
    </row>
    <row r="352" spans="1:27" x14ac:dyDescent="0.3">
      <c r="A352" s="102" t="s">
        <v>327</v>
      </c>
      <c r="B352" s="103">
        <v>43986</v>
      </c>
      <c r="C352" s="104">
        <v>7.7290999999999999</v>
      </c>
      <c r="D352" s="104"/>
      <c r="E352" s="104"/>
      <c r="F352" s="104"/>
      <c r="G352" s="104"/>
      <c r="H352" s="104"/>
      <c r="I352" s="104"/>
      <c r="J352" s="104"/>
      <c r="K352" s="104"/>
      <c r="L352" s="104"/>
      <c r="M352" s="104"/>
      <c r="N352" s="104"/>
      <c r="O352" s="104"/>
      <c r="P352" s="104"/>
      <c r="Q352" s="104"/>
      <c r="R352" s="104"/>
      <c r="S352" s="104"/>
      <c r="T352" s="104">
        <v>-23.050271962917702</v>
      </c>
      <c r="U352" s="105">
        <v>54</v>
      </c>
      <c r="V352" s="104">
        <v>-7.2361307992342798</v>
      </c>
      <c r="W352" s="105">
        <v>48</v>
      </c>
      <c r="X352" s="104"/>
      <c r="Y352" s="105"/>
      <c r="Z352" s="104">
        <v>-7.1270722269991396</v>
      </c>
      <c r="AA352" s="105">
        <v>58</v>
      </c>
    </row>
    <row r="353" spans="1:27" x14ac:dyDescent="0.3">
      <c r="A353" s="102" t="s">
        <v>328</v>
      </c>
      <c r="B353" s="103">
        <v>43986</v>
      </c>
      <c r="C353" s="104">
        <v>7.2588999999999997</v>
      </c>
      <c r="D353" s="104"/>
      <c r="E353" s="104"/>
      <c r="F353" s="104"/>
      <c r="G353" s="104"/>
      <c r="H353" s="104"/>
      <c r="I353" s="104"/>
      <c r="J353" s="104"/>
      <c r="K353" s="104"/>
      <c r="L353" s="104"/>
      <c r="M353" s="104"/>
      <c r="N353" s="104"/>
      <c r="O353" s="104"/>
      <c r="P353" s="104"/>
      <c r="Q353" s="104"/>
      <c r="R353" s="104"/>
      <c r="S353" s="104"/>
      <c r="T353" s="104">
        <v>-17.7942438706886</v>
      </c>
      <c r="U353" s="105">
        <v>47</v>
      </c>
      <c r="V353" s="104"/>
      <c r="W353" s="105"/>
      <c r="X353" s="104"/>
      <c r="Y353" s="105"/>
      <c r="Z353" s="104">
        <v>-11.5265149769585</v>
      </c>
      <c r="AA353" s="105">
        <v>61</v>
      </c>
    </row>
    <row r="354" spans="1:27" x14ac:dyDescent="0.3">
      <c r="A354" s="102" t="s">
        <v>329</v>
      </c>
      <c r="B354" s="103">
        <v>43986</v>
      </c>
      <c r="C354" s="104">
        <v>7.6269999999999998</v>
      </c>
      <c r="D354" s="104"/>
      <c r="E354" s="104"/>
      <c r="F354" s="104"/>
      <c r="G354" s="104"/>
      <c r="H354" s="104"/>
      <c r="I354" s="104"/>
      <c r="J354" s="104"/>
      <c r="K354" s="104"/>
      <c r="L354" s="104"/>
      <c r="M354" s="104"/>
      <c r="N354" s="104"/>
      <c r="O354" s="104"/>
      <c r="P354" s="104"/>
      <c r="Q354" s="104"/>
      <c r="R354" s="104"/>
      <c r="S354" s="104"/>
      <c r="T354" s="104">
        <v>-16.014719054139199</v>
      </c>
      <c r="U354" s="105">
        <v>32</v>
      </c>
      <c r="V354" s="104"/>
      <c r="W354" s="105"/>
      <c r="X354" s="104"/>
      <c r="Y354" s="105"/>
      <c r="Z354" s="104">
        <v>-10.826812500000001</v>
      </c>
      <c r="AA354" s="105">
        <v>60</v>
      </c>
    </row>
    <row r="355" spans="1:27" x14ac:dyDescent="0.3">
      <c r="A355" s="102" t="s">
        <v>330</v>
      </c>
      <c r="B355" s="103">
        <v>43986</v>
      </c>
      <c r="C355" s="104">
        <v>78.612099999999998</v>
      </c>
      <c r="D355" s="104"/>
      <c r="E355" s="104"/>
      <c r="F355" s="104"/>
      <c r="G355" s="104"/>
      <c r="H355" s="104"/>
      <c r="I355" s="104"/>
      <c r="J355" s="104"/>
      <c r="K355" s="104"/>
      <c r="L355" s="104"/>
      <c r="M355" s="104"/>
      <c r="N355" s="104"/>
      <c r="O355" s="104"/>
      <c r="P355" s="104"/>
      <c r="Q355" s="104"/>
      <c r="R355" s="104"/>
      <c r="S355" s="104"/>
      <c r="T355" s="104">
        <v>-11.5891046451463</v>
      </c>
      <c r="U355" s="105">
        <v>17</v>
      </c>
      <c r="V355" s="104">
        <v>-6.8615827884213096E-2</v>
      </c>
      <c r="W355" s="105">
        <v>20</v>
      </c>
      <c r="X355" s="104">
        <v>4.8550510741687098</v>
      </c>
      <c r="Y355" s="105">
        <v>23</v>
      </c>
      <c r="Z355" s="104">
        <v>18.0934338977079</v>
      </c>
      <c r="AA355" s="105">
        <v>29</v>
      </c>
    </row>
    <row r="356" spans="1:27" x14ac:dyDescent="0.3">
      <c r="A356" s="102" t="s">
        <v>331</v>
      </c>
      <c r="B356" s="103">
        <v>43986</v>
      </c>
      <c r="C356" s="104">
        <v>90.104699999999994</v>
      </c>
      <c r="D356" s="104"/>
      <c r="E356" s="104"/>
      <c r="F356" s="104"/>
      <c r="G356" s="104"/>
      <c r="H356" s="104"/>
      <c r="I356" s="104"/>
      <c r="J356" s="104"/>
      <c r="K356" s="104"/>
      <c r="L356" s="104"/>
      <c r="M356" s="104"/>
      <c r="N356" s="104"/>
      <c r="O356" s="104"/>
      <c r="P356" s="104"/>
      <c r="Q356" s="104"/>
      <c r="R356" s="104"/>
      <c r="S356" s="104"/>
      <c r="T356" s="104">
        <v>-18.818702694708399</v>
      </c>
      <c r="U356" s="105">
        <v>48</v>
      </c>
      <c r="V356" s="104">
        <v>-1.97852610601403</v>
      </c>
      <c r="W356" s="105">
        <v>28</v>
      </c>
      <c r="X356" s="104">
        <v>4.4531092935205203</v>
      </c>
      <c r="Y356" s="105">
        <v>24</v>
      </c>
      <c r="Z356" s="104">
        <v>69.460066191365101</v>
      </c>
      <c r="AA356" s="105">
        <v>8</v>
      </c>
    </row>
  </sheetData>
  <mergeCells count="98">
    <mergeCell ref="T130:U130"/>
    <mergeCell ref="V130:W130"/>
    <mergeCell ref="AA130:AA131"/>
    <mergeCell ref="AA177:AA178"/>
    <mergeCell ref="R44:S44"/>
    <mergeCell ref="R51:S51"/>
    <mergeCell ref="AA44:AA45"/>
    <mergeCell ref="AA51:AA52"/>
    <mergeCell ref="AA58:AA59"/>
    <mergeCell ref="T177:U177"/>
    <mergeCell ref="V177:W177"/>
    <mergeCell ref="V58:W58"/>
    <mergeCell ref="AA1:AA2"/>
    <mergeCell ref="A4:C5"/>
    <mergeCell ref="N4:O4"/>
    <mergeCell ref="P4:Q4"/>
    <mergeCell ref="R4:S4"/>
    <mergeCell ref="T4:U4"/>
    <mergeCell ref="V4:W4"/>
    <mergeCell ref="X4:Y4"/>
    <mergeCell ref="N1:O1"/>
    <mergeCell ref="P1:Q1"/>
    <mergeCell ref="R1:S1"/>
    <mergeCell ref="T1:U1"/>
    <mergeCell ref="V1:W1"/>
    <mergeCell ref="X1:Y1"/>
    <mergeCell ref="A1:C2"/>
    <mergeCell ref="D4:E4"/>
    <mergeCell ref="A24:C25"/>
    <mergeCell ref="N24:O24"/>
    <mergeCell ref="P24:Q24"/>
    <mergeCell ref="R24:S24"/>
    <mergeCell ref="D1:E1"/>
    <mergeCell ref="F1:G1"/>
    <mergeCell ref="H1:I1"/>
    <mergeCell ref="J1:K1"/>
    <mergeCell ref="L1:M1"/>
    <mergeCell ref="F4:G4"/>
    <mergeCell ref="H4:I4"/>
    <mergeCell ref="J4:K4"/>
    <mergeCell ref="L4:M4"/>
    <mergeCell ref="A58:C59"/>
    <mergeCell ref="L58:M58"/>
    <mergeCell ref="N58:O58"/>
    <mergeCell ref="P58:Q58"/>
    <mergeCell ref="R58:S58"/>
    <mergeCell ref="A51:C52"/>
    <mergeCell ref="J51:K51"/>
    <mergeCell ref="L51:M51"/>
    <mergeCell ref="N51:O51"/>
    <mergeCell ref="P51:Q51"/>
    <mergeCell ref="A44:C45"/>
    <mergeCell ref="J44:K44"/>
    <mergeCell ref="L44:M44"/>
    <mergeCell ref="N44:O44"/>
    <mergeCell ref="P44:Q44"/>
    <mergeCell ref="A286:C287"/>
    <mergeCell ref="A177:C178"/>
    <mergeCell ref="R130:S130"/>
    <mergeCell ref="A218:C219"/>
    <mergeCell ref="L130:M130"/>
    <mergeCell ref="N130:O130"/>
    <mergeCell ref="P130:Q130"/>
    <mergeCell ref="N177:O177"/>
    <mergeCell ref="P177:Q177"/>
    <mergeCell ref="R177:S177"/>
    <mergeCell ref="D177:E177"/>
    <mergeCell ref="F177:G177"/>
    <mergeCell ref="H177:I177"/>
    <mergeCell ref="J177:K177"/>
    <mergeCell ref="L177:M177"/>
    <mergeCell ref="J130:K130"/>
    <mergeCell ref="V218:W218"/>
    <mergeCell ref="X218:Y218"/>
    <mergeCell ref="AA218:AA219"/>
    <mergeCell ref="T286:U286"/>
    <mergeCell ref="V286:W286"/>
    <mergeCell ref="X286:Y286"/>
    <mergeCell ref="AA286:AA287"/>
    <mergeCell ref="T218:U218"/>
    <mergeCell ref="A92:C93"/>
    <mergeCell ref="A130:C131"/>
    <mergeCell ref="D130:E130"/>
    <mergeCell ref="F130:G130"/>
    <mergeCell ref="H130:I130"/>
    <mergeCell ref="L92:M92"/>
    <mergeCell ref="N92:O92"/>
    <mergeCell ref="P92:Q92"/>
    <mergeCell ref="R92:S92"/>
    <mergeCell ref="AA4:AA5"/>
    <mergeCell ref="X24:Y24"/>
    <mergeCell ref="T24:U24"/>
    <mergeCell ref="AA24:AA25"/>
    <mergeCell ref="AA92:AA93"/>
    <mergeCell ref="V24:W24"/>
    <mergeCell ref="T92:U92"/>
    <mergeCell ref="T58:U58"/>
    <mergeCell ref="V92:W92"/>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353"/>
  <sheetViews>
    <sheetView topLeftCell="A3" workbookViewId="0">
      <selection activeCell="A4" sqref="A4"/>
    </sheetView>
  </sheetViews>
  <sheetFormatPr defaultColWidth="9.109375" defaultRowHeight="14.4" x14ac:dyDescent="0.3"/>
  <cols>
    <col min="1" max="1" width="9.109375" style="99"/>
    <col min="2" max="2" width="12.109375" style="99" bestFit="1" customWidth="1"/>
    <col min="3" max="16384" width="9.109375" style="99"/>
  </cols>
  <sheetData>
    <row r="1" spans="1:17" x14ac:dyDescent="0.3">
      <c r="A1" s="162"/>
      <c r="B1" s="162"/>
      <c r="C1" s="162"/>
      <c r="D1" s="107"/>
      <c r="E1" s="107"/>
      <c r="F1" s="107" t="s">
        <v>115</v>
      </c>
      <c r="G1" s="107" t="s">
        <v>116</v>
      </c>
      <c r="H1" s="107" t="s">
        <v>117</v>
      </c>
      <c r="I1" s="107" t="s">
        <v>47</v>
      </c>
      <c r="J1" s="107" t="s">
        <v>48</v>
      </c>
      <c r="K1" s="107" t="s">
        <v>1</v>
      </c>
      <c r="L1" s="107" t="s">
        <v>2</v>
      </c>
      <c r="M1" s="107" t="s">
        <v>3</v>
      </c>
      <c r="N1" s="107" t="s">
        <v>4</v>
      </c>
      <c r="O1" s="107" t="s">
        <v>5</v>
      </c>
      <c r="P1" s="107" t="s">
        <v>6</v>
      </c>
      <c r="Q1" s="107" t="s">
        <v>46</v>
      </c>
    </row>
    <row r="2" spans="1:17" x14ac:dyDescent="0.3">
      <c r="A2" s="162"/>
      <c r="B2" s="162"/>
      <c r="C2" s="162"/>
      <c r="D2" s="107"/>
      <c r="E2" s="107"/>
      <c r="F2" s="107" t="s">
        <v>0</v>
      </c>
      <c r="G2" s="107" t="s">
        <v>0</v>
      </c>
      <c r="H2" s="107" t="s">
        <v>0</v>
      </c>
      <c r="I2" s="107" t="s">
        <v>0</v>
      </c>
      <c r="J2" s="107" t="s">
        <v>0</v>
      </c>
      <c r="K2" s="107" t="s">
        <v>0</v>
      </c>
      <c r="L2" s="107" t="s">
        <v>0</v>
      </c>
      <c r="M2" s="107" t="s">
        <v>0</v>
      </c>
      <c r="N2" s="107" t="s">
        <v>0</v>
      </c>
      <c r="O2" s="107" t="s">
        <v>0</v>
      </c>
      <c r="P2" s="107" t="s">
        <v>0</v>
      </c>
      <c r="Q2" s="107" t="s">
        <v>0</v>
      </c>
    </row>
    <row r="3" spans="1:17" x14ac:dyDescent="0.3">
      <c r="A3" s="107" t="s">
        <v>7</v>
      </c>
      <c r="B3" s="107" t="s">
        <v>8</v>
      </c>
      <c r="C3" s="107" t="s">
        <v>9</v>
      </c>
      <c r="D3" s="107"/>
      <c r="E3" s="107"/>
      <c r="F3" s="107"/>
      <c r="G3" s="107"/>
      <c r="H3" s="107"/>
      <c r="I3" s="107"/>
      <c r="J3" s="107"/>
      <c r="K3" s="107"/>
      <c r="L3" s="107"/>
      <c r="M3" s="107"/>
      <c r="N3" s="107"/>
      <c r="O3" s="107"/>
      <c r="P3" s="107"/>
      <c r="Q3" s="107"/>
    </row>
    <row r="4" spans="1:17" x14ac:dyDescent="0.3">
      <c r="A4" s="101" t="s">
        <v>387</v>
      </c>
      <c r="B4" s="101"/>
      <c r="C4" s="101"/>
      <c r="D4" s="101"/>
      <c r="E4" s="101"/>
      <c r="F4" s="101"/>
      <c r="G4" s="101"/>
      <c r="H4" s="101"/>
      <c r="I4" s="101"/>
      <c r="J4" s="101"/>
      <c r="K4" s="101"/>
      <c r="L4" s="101"/>
      <c r="M4" s="101"/>
      <c r="N4" s="101"/>
      <c r="O4" s="101"/>
      <c r="P4" s="101"/>
      <c r="Q4" s="101"/>
    </row>
    <row r="5" spans="1:17" x14ac:dyDescent="0.3">
      <c r="A5" s="102" t="s">
        <v>11</v>
      </c>
      <c r="B5" s="103">
        <v>43986</v>
      </c>
      <c r="C5" s="104">
        <v>40.5229</v>
      </c>
      <c r="D5" s="104"/>
      <c r="E5" s="104"/>
      <c r="F5" s="104"/>
      <c r="G5" s="104"/>
      <c r="H5" s="104"/>
      <c r="I5" s="104"/>
      <c r="J5" s="104"/>
      <c r="K5" s="104">
        <v>-43.880398663804598</v>
      </c>
      <c r="L5" s="104">
        <v>-36.316361410470897</v>
      </c>
      <c r="M5" s="104">
        <v>-18.276309013011598</v>
      </c>
      <c r="N5" s="104">
        <v>-26.7154956919527</v>
      </c>
      <c r="O5" s="104">
        <v>-8.7668486042190903</v>
      </c>
      <c r="P5" s="104">
        <v>2.1952333325193099</v>
      </c>
      <c r="Q5" s="104">
        <v>16.1270011598188</v>
      </c>
    </row>
    <row r="6" spans="1:17" x14ac:dyDescent="0.3">
      <c r="A6" s="102" t="s">
        <v>12</v>
      </c>
      <c r="B6" s="103">
        <v>43986</v>
      </c>
      <c r="C6" s="104">
        <v>244.49799999999999</v>
      </c>
      <c r="D6" s="104"/>
      <c r="E6" s="104"/>
      <c r="F6" s="104"/>
      <c r="G6" s="104"/>
      <c r="H6" s="104"/>
      <c r="I6" s="104"/>
      <c r="J6" s="104"/>
      <c r="K6" s="104">
        <v>-51.715819012804403</v>
      </c>
      <c r="L6" s="104">
        <v>-38.2335264051179</v>
      </c>
      <c r="M6" s="104">
        <v>-15.9990548047987</v>
      </c>
      <c r="N6" s="104">
        <v>-23.677967019434501</v>
      </c>
      <c r="O6" s="104">
        <v>-2.3953542635175999</v>
      </c>
      <c r="P6" s="104">
        <v>4.8166015135018396</v>
      </c>
      <c r="Q6" s="104">
        <v>14.719288493958601</v>
      </c>
    </row>
    <row r="7" spans="1:17" x14ac:dyDescent="0.3">
      <c r="A7" s="102" t="s">
        <v>13</v>
      </c>
      <c r="B7" s="103">
        <v>43986</v>
      </c>
      <c r="C7" s="104">
        <v>140.80000000000001</v>
      </c>
      <c r="D7" s="104"/>
      <c r="E7" s="104"/>
      <c r="F7" s="104"/>
      <c r="G7" s="104"/>
      <c r="H7" s="104"/>
      <c r="I7" s="104"/>
      <c r="J7" s="104"/>
      <c r="K7" s="104">
        <v>-2.2971761541909101</v>
      </c>
      <c r="L7" s="104">
        <v>-13.9643834232049</v>
      </c>
      <c r="M7" s="104">
        <v>-2.6519936061523901</v>
      </c>
      <c r="N7" s="104">
        <v>-10.050380154490799</v>
      </c>
      <c r="O7" s="104">
        <v>2.1262193722470499E-2</v>
      </c>
      <c r="P7" s="104">
        <v>4.4692895289585497</v>
      </c>
      <c r="Q7" s="104">
        <v>19.198019351438798</v>
      </c>
    </row>
    <row r="8" spans="1:17" x14ac:dyDescent="0.3">
      <c r="A8" s="102" t="s">
        <v>14</v>
      </c>
      <c r="B8" s="103">
        <v>43986</v>
      </c>
      <c r="C8" s="104">
        <v>9.02</v>
      </c>
      <c r="D8" s="104"/>
      <c r="E8" s="104"/>
      <c r="F8" s="104"/>
      <c r="G8" s="104"/>
      <c r="H8" s="104"/>
      <c r="I8" s="104"/>
      <c r="J8" s="104"/>
      <c r="K8" s="104">
        <v>-50.647548566142497</v>
      </c>
      <c r="L8" s="104">
        <v>-29.409030338715201</v>
      </c>
      <c r="M8" s="104">
        <v>-11.348662294014</v>
      </c>
      <c r="N8" s="104">
        <v>-16.8202764976959</v>
      </c>
      <c r="O8" s="104"/>
      <c r="P8" s="104"/>
      <c r="Q8" s="104">
        <v>-5.4694189602446501</v>
      </c>
    </row>
    <row r="9" spans="1:17" x14ac:dyDescent="0.3">
      <c r="A9" s="102" t="s">
        <v>15</v>
      </c>
      <c r="B9" s="103">
        <v>43986</v>
      </c>
      <c r="C9" s="104">
        <v>37.869999999999997</v>
      </c>
      <c r="D9" s="104"/>
      <c r="E9" s="104"/>
      <c r="F9" s="104"/>
      <c r="G9" s="104"/>
      <c r="H9" s="104"/>
      <c r="I9" s="104"/>
      <c r="J9" s="104"/>
      <c r="K9" s="104">
        <v>-88.859809337134706</v>
      </c>
      <c r="L9" s="104">
        <v>-49.734899565116201</v>
      </c>
      <c r="M9" s="104">
        <v>-24.5359727275872</v>
      </c>
      <c r="N9" s="104">
        <v>-31.494562668759698</v>
      </c>
      <c r="O9" s="104">
        <v>-8.0283142970155801</v>
      </c>
      <c r="P9" s="104">
        <v>1.1918216572395099</v>
      </c>
      <c r="Q9" s="104">
        <v>9.8273842899725103</v>
      </c>
    </row>
    <row r="10" spans="1:17" x14ac:dyDescent="0.3">
      <c r="A10" s="102" t="s">
        <v>16</v>
      </c>
      <c r="B10" s="103">
        <v>43986</v>
      </c>
      <c r="C10" s="104">
        <v>10.868399999999999</v>
      </c>
      <c r="D10" s="104"/>
      <c r="E10" s="104"/>
      <c r="F10" s="104"/>
      <c r="G10" s="104"/>
      <c r="H10" s="104"/>
      <c r="I10" s="104"/>
      <c r="J10" s="104"/>
      <c r="K10" s="104">
        <v>-43.607025671063603</v>
      </c>
      <c r="L10" s="104">
        <v>-28.746467383048799</v>
      </c>
      <c r="M10" s="104">
        <v>-7.1001825977868398</v>
      </c>
      <c r="N10" s="104">
        <v>-16.512789744794102</v>
      </c>
      <c r="O10" s="104">
        <v>-7.1868026559006504</v>
      </c>
      <c r="P10" s="104"/>
      <c r="Q10" s="104">
        <v>1.8300577367205499</v>
      </c>
    </row>
    <row r="11" spans="1:17" x14ac:dyDescent="0.3">
      <c r="A11" s="102" t="s">
        <v>17</v>
      </c>
      <c r="B11" s="103">
        <v>43986</v>
      </c>
      <c r="C11" s="104">
        <v>29.3887</v>
      </c>
      <c r="D11" s="104"/>
      <c r="E11" s="104"/>
      <c r="F11" s="104"/>
      <c r="G11" s="104"/>
      <c r="H11" s="104"/>
      <c r="I11" s="104"/>
      <c r="J11" s="104"/>
      <c r="K11" s="104">
        <v>-61.290799021118701</v>
      </c>
      <c r="L11" s="104">
        <v>-34.721400945033302</v>
      </c>
      <c r="M11" s="104">
        <v>-7.9523380749960397</v>
      </c>
      <c r="N11" s="104">
        <v>-16.1294029408973</v>
      </c>
      <c r="O11" s="104">
        <v>-1.93337449330432</v>
      </c>
      <c r="P11" s="104">
        <v>7.3619559911543</v>
      </c>
      <c r="Q11" s="104">
        <v>13.852466954836199</v>
      </c>
    </row>
    <row r="12" spans="1:17" x14ac:dyDescent="0.3">
      <c r="A12" s="102" t="s">
        <v>18</v>
      </c>
      <c r="B12" s="103">
        <v>43986</v>
      </c>
      <c r="C12" s="104">
        <v>31.248999999999999</v>
      </c>
      <c r="D12" s="104"/>
      <c r="E12" s="104"/>
      <c r="F12" s="104"/>
      <c r="G12" s="104"/>
      <c r="H12" s="104"/>
      <c r="I12" s="104"/>
      <c r="J12" s="104"/>
      <c r="K12" s="104">
        <v>-57.8281906858277</v>
      </c>
      <c r="L12" s="104">
        <v>-34.662582537182402</v>
      </c>
      <c r="M12" s="104">
        <v>-13.0196203974914</v>
      </c>
      <c r="N12" s="104">
        <v>-19.528051836207901</v>
      </c>
      <c r="O12" s="104">
        <v>-3.8323512140463101</v>
      </c>
      <c r="P12" s="104">
        <v>6.4807130637851698</v>
      </c>
      <c r="Q12" s="104">
        <v>20.800208024610601</v>
      </c>
    </row>
    <row r="13" spans="1:17" x14ac:dyDescent="0.3">
      <c r="A13" s="102" t="s">
        <v>19</v>
      </c>
      <c r="B13" s="103">
        <v>43986</v>
      </c>
      <c r="C13" s="104">
        <v>64.911299999999997</v>
      </c>
      <c r="D13" s="104"/>
      <c r="E13" s="104"/>
      <c r="F13" s="104"/>
      <c r="G13" s="104"/>
      <c r="H13" s="104"/>
      <c r="I13" s="104"/>
      <c r="J13" s="104"/>
      <c r="K13" s="104">
        <v>-53.943200969827103</v>
      </c>
      <c r="L13" s="104">
        <v>-34.000432197521199</v>
      </c>
      <c r="M13" s="104">
        <v>-11.0068724620038</v>
      </c>
      <c r="N13" s="104">
        <v>-19.1814619055592</v>
      </c>
      <c r="O13" s="104">
        <v>-1.22806569077623</v>
      </c>
      <c r="P13" s="104">
        <v>5.0309065915035402</v>
      </c>
      <c r="Q13" s="104">
        <v>11.995341485384699</v>
      </c>
    </row>
    <row r="14" spans="1:17" x14ac:dyDescent="0.3">
      <c r="A14" s="102" t="s">
        <v>20</v>
      </c>
      <c r="B14" s="103">
        <v>43986</v>
      </c>
      <c r="C14" s="104">
        <v>43.36</v>
      </c>
      <c r="D14" s="104"/>
      <c r="E14" s="104"/>
      <c r="F14" s="104"/>
      <c r="G14" s="104"/>
      <c r="H14" s="104"/>
      <c r="I14" s="104"/>
      <c r="J14" s="104"/>
      <c r="K14" s="104">
        <v>-45.306879246791297</v>
      </c>
      <c r="L14" s="104">
        <v>-37.651755637003099</v>
      </c>
      <c r="M14" s="104">
        <v>-19.799968756315</v>
      </c>
      <c r="N14" s="104">
        <v>-23.543671561208701</v>
      </c>
      <c r="O14" s="104">
        <v>-4.6263298223383797</v>
      </c>
      <c r="P14" s="104">
        <v>2.8962187207727799</v>
      </c>
      <c r="Q14" s="104">
        <v>23.429670964017699</v>
      </c>
    </row>
    <row r="15" spans="1:17" x14ac:dyDescent="0.3">
      <c r="A15" s="102" t="s">
        <v>21</v>
      </c>
      <c r="B15" s="103">
        <v>43986</v>
      </c>
      <c r="C15" s="104">
        <v>125.4224</v>
      </c>
      <c r="D15" s="104"/>
      <c r="E15" s="104"/>
      <c r="F15" s="104"/>
      <c r="G15" s="104"/>
      <c r="H15" s="104"/>
      <c r="I15" s="104"/>
      <c r="J15" s="104"/>
      <c r="K15" s="104">
        <v>-30.740441785797501</v>
      </c>
      <c r="L15" s="104">
        <v>-27.904088558589599</v>
      </c>
      <c r="M15" s="104">
        <v>-7.0231401584677497</v>
      </c>
      <c r="N15" s="104">
        <v>-13.3913094158438</v>
      </c>
      <c r="O15" s="104">
        <v>-0.45790568139402099</v>
      </c>
      <c r="P15" s="104">
        <v>8.6381136399434695</v>
      </c>
      <c r="Q15" s="104">
        <v>19.8227925572264</v>
      </c>
    </row>
    <row r="16" spans="1:17" x14ac:dyDescent="0.3">
      <c r="A16" s="102" t="s">
        <v>22</v>
      </c>
      <c r="B16" s="103">
        <v>43986</v>
      </c>
      <c r="C16" s="104">
        <v>9.0927000000000007</v>
      </c>
      <c r="D16" s="104"/>
      <c r="E16" s="104"/>
      <c r="F16" s="104"/>
      <c r="G16" s="104"/>
      <c r="H16" s="104"/>
      <c r="I16" s="104"/>
      <c r="J16" s="104"/>
      <c r="K16" s="104">
        <v>-43.350165661284301</v>
      </c>
      <c r="L16" s="104">
        <v>-29.511432899158098</v>
      </c>
      <c r="M16" s="104">
        <v>-5.2398001087371302</v>
      </c>
      <c r="N16" s="104">
        <v>-10.6139232053476</v>
      </c>
      <c r="O16" s="104"/>
      <c r="P16" s="104"/>
      <c r="Q16" s="104">
        <v>-4.7856141618497103</v>
      </c>
    </row>
    <row r="17" spans="1:17" x14ac:dyDescent="0.3">
      <c r="A17" s="102" t="s">
        <v>23</v>
      </c>
      <c r="B17" s="103">
        <v>43986</v>
      </c>
      <c r="C17" s="104">
        <v>8.9274000000000004</v>
      </c>
      <c r="D17" s="104"/>
      <c r="E17" s="104"/>
      <c r="F17" s="104"/>
      <c r="G17" s="104"/>
      <c r="H17" s="104"/>
      <c r="I17" s="104"/>
      <c r="J17" s="104"/>
      <c r="K17" s="104">
        <v>-39.661913674677898</v>
      </c>
      <c r="L17" s="104">
        <v>-26.836018797267499</v>
      </c>
      <c r="M17" s="104">
        <v>-4.0397867540597998</v>
      </c>
      <c r="N17" s="104">
        <v>-9.8591275055098198</v>
      </c>
      <c r="O17" s="104"/>
      <c r="P17" s="104"/>
      <c r="Q17" s="104">
        <v>-5.8345603576751097</v>
      </c>
    </row>
    <row r="18" spans="1:17" x14ac:dyDescent="0.3">
      <c r="A18" s="102" t="s">
        <v>24</v>
      </c>
      <c r="B18" s="103">
        <v>43986</v>
      </c>
      <c r="C18" s="104">
        <v>199.17670000000001</v>
      </c>
      <c r="D18" s="104"/>
      <c r="E18" s="104"/>
      <c r="F18" s="104"/>
      <c r="G18" s="104"/>
      <c r="H18" s="104"/>
      <c r="I18" s="104"/>
      <c r="J18" s="104"/>
      <c r="K18" s="104">
        <v>-55.535354879451504</v>
      </c>
      <c r="L18" s="104">
        <v>-43.3542782007206</v>
      </c>
      <c r="M18" s="104">
        <v>-18.648292555455299</v>
      </c>
      <c r="N18" s="104">
        <v>-25.847604291890601</v>
      </c>
      <c r="O18" s="104">
        <v>-6.8249511292589604</v>
      </c>
      <c r="P18" s="104">
        <v>1.85903862522946</v>
      </c>
      <c r="Q18" s="104">
        <v>7.8315971572963203</v>
      </c>
    </row>
    <row r="19" spans="1:17" x14ac:dyDescent="0.3">
      <c r="A19" s="102" t="s">
        <v>25</v>
      </c>
      <c r="B19" s="103">
        <v>43986</v>
      </c>
      <c r="C19" s="104">
        <v>9.4</v>
      </c>
      <c r="D19" s="104"/>
      <c r="E19" s="104"/>
      <c r="F19" s="104"/>
      <c r="G19" s="104"/>
      <c r="H19" s="104"/>
      <c r="I19" s="104"/>
      <c r="J19" s="104"/>
      <c r="K19" s="104">
        <v>-25.2901437727351</v>
      </c>
      <c r="L19" s="104">
        <v>-25.694201775576399</v>
      </c>
      <c r="M19" s="104">
        <v>-4.3855696734853398</v>
      </c>
      <c r="N19" s="104">
        <v>-13.8026976804756</v>
      </c>
      <c r="O19" s="104"/>
      <c r="P19" s="104"/>
      <c r="Q19" s="104">
        <v>-4.0036563071298001</v>
      </c>
    </row>
    <row r="20" spans="1:17" x14ac:dyDescent="0.3">
      <c r="A20" s="102" t="s">
        <v>26</v>
      </c>
      <c r="B20" s="103">
        <v>43986</v>
      </c>
      <c r="C20" s="104">
        <v>58.128100000000003</v>
      </c>
      <c r="D20" s="104"/>
      <c r="E20" s="104"/>
      <c r="F20" s="104"/>
      <c r="G20" s="104"/>
      <c r="H20" s="104"/>
      <c r="I20" s="104"/>
      <c r="J20" s="104"/>
      <c r="K20" s="104">
        <v>-47.094937076836203</v>
      </c>
      <c r="L20" s="104">
        <v>-26.190596468795601</v>
      </c>
      <c r="M20" s="104">
        <v>-3.8833150598107</v>
      </c>
      <c r="N20" s="104">
        <v>-11.315304353473</v>
      </c>
      <c r="O20" s="104">
        <v>1.4104774384547301</v>
      </c>
      <c r="P20" s="104">
        <v>4.21612769124485</v>
      </c>
      <c r="Q20" s="104">
        <v>10.7285237258248</v>
      </c>
    </row>
    <row r="21" spans="1:17" x14ac:dyDescent="0.3">
      <c r="A21" s="162"/>
      <c r="B21" s="162"/>
      <c r="C21" s="162"/>
      <c r="D21" s="107"/>
      <c r="E21" s="107"/>
      <c r="F21" s="107"/>
      <c r="G21" s="107"/>
      <c r="H21" s="107"/>
      <c r="I21" s="107"/>
      <c r="J21" s="107"/>
      <c r="K21" s="107" t="s">
        <v>1</v>
      </c>
      <c r="L21" s="107" t="s">
        <v>2</v>
      </c>
      <c r="M21" s="107" t="s">
        <v>3</v>
      </c>
      <c r="N21" s="107" t="s">
        <v>4</v>
      </c>
      <c r="O21" s="107" t="s">
        <v>5</v>
      </c>
      <c r="P21" s="107" t="s">
        <v>6</v>
      </c>
      <c r="Q21" s="107" t="s">
        <v>46</v>
      </c>
    </row>
    <row r="22" spans="1:17" x14ac:dyDescent="0.3">
      <c r="A22" s="162"/>
      <c r="B22" s="162"/>
      <c r="C22" s="162"/>
      <c r="D22" s="107"/>
      <c r="E22" s="107"/>
      <c r="F22" s="107"/>
      <c r="G22" s="107"/>
      <c r="H22" s="107"/>
      <c r="I22" s="107"/>
      <c r="J22" s="107"/>
      <c r="K22" s="107" t="s">
        <v>0</v>
      </c>
      <c r="L22" s="107" t="s">
        <v>0</v>
      </c>
      <c r="M22" s="107" t="s">
        <v>0</v>
      </c>
      <c r="N22" s="107" t="s">
        <v>0</v>
      </c>
      <c r="O22" s="107" t="s">
        <v>0</v>
      </c>
      <c r="P22" s="107" t="s">
        <v>0</v>
      </c>
      <c r="Q22" s="107" t="s">
        <v>0</v>
      </c>
    </row>
    <row r="23" spans="1:17" x14ac:dyDescent="0.3">
      <c r="A23" s="107" t="s">
        <v>7</v>
      </c>
      <c r="B23" s="107" t="s">
        <v>8</v>
      </c>
      <c r="C23" s="107" t="s">
        <v>9</v>
      </c>
      <c r="D23" s="107"/>
      <c r="E23" s="107"/>
      <c r="F23" s="107"/>
      <c r="G23" s="107"/>
      <c r="H23" s="107"/>
      <c r="I23" s="107"/>
      <c r="J23" s="107"/>
      <c r="K23" s="107"/>
      <c r="L23" s="107"/>
      <c r="M23" s="107"/>
      <c r="N23" s="107"/>
      <c r="O23" s="107"/>
      <c r="P23" s="107"/>
      <c r="Q23" s="107"/>
    </row>
    <row r="24" spans="1:17" x14ac:dyDescent="0.3">
      <c r="A24" s="101" t="s">
        <v>387</v>
      </c>
      <c r="B24" s="101"/>
      <c r="C24" s="101"/>
      <c r="D24" s="101"/>
      <c r="E24" s="101"/>
      <c r="F24" s="101"/>
      <c r="G24" s="101"/>
      <c r="H24" s="101"/>
      <c r="I24" s="101"/>
      <c r="J24" s="101"/>
      <c r="K24" s="101"/>
      <c r="L24" s="101"/>
      <c r="M24" s="101"/>
      <c r="N24" s="101"/>
      <c r="O24" s="101"/>
      <c r="P24" s="101"/>
      <c r="Q24" s="101"/>
    </row>
    <row r="25" spans="1:17" x14ac:dyDescent="0.3">
      <c r="A25" s="102" t="s">
        <v>30</v>
      </c>
      <c r="B25" s="103">
        <v>43986</v>
      </c>
      <c r="C25" s="104">
        <v>37.709000000000003</v>
      </c>
      <c r="D25" s="104"/>
      <c r="E25" s="104"/>
      <c r="F25" s="104"/>
      <c r="G25" s="104"/>
      <c r="H25" s="104"/>
      <c r="I25" s="104"/>
      <c r="J25" s="104"/>
      <c r="K25" s="104">
        <v>-44.768889722656198</v>
      </c>
      <c r="L25" s="104">
        <v>-37.1391697515608</v>
      </c>
      <c r="M25" s="104">
        <v>-19.194206118745001</v>
      </c>
      <c r="N25" s="104">
        <v>-27.518137746015299</v>
      </c>
      <c r="O25" s="104">
        <v>-9.6263963701502604</v>
      </c>
      <c r="P25" s="104">
        <v>1.01447340939486</v>
      </c>
      <c r="Q25" s="104">
        <v>22.717396675651401</v>
      </c>
    </row>
    <row r="26" spans="1:17" x14ac:dyDescent="0.3">
      <c r="A26" s="102" t="s">
        <v>31</v>
      </c>
      <c r="B26" s="103">
        <v>43986</v>
      </c>
      <c r="C26" s="104">
        <v>229.10300000000001</v>
      </c>
      <c r="D26" s="104"/>
      <c r="E26" s="104"/>
      <c r="F26" s="104"/>
      <c r="G26" s="104"/>
      <c r="H26" s="104"/>
      <c r="I26" s="104"/>
      <c r="J26" s="104"/>
      <c r="K26" s="104">
        <v>-52.578780724062597</v>
      </c>
      <c r="L26" s="104">
        <v>-38.9690045672385</v>
      </c>
      <c r="M26" s="104">
        <v>-16.7799726526254</v>
      </c>
      <c r="N26" s="104">
        <v>-24.341717384578399</v>
      </c>
      <c r="O26" s="104">
        <v>-3.4003211580864701</v>
      </c>
      <c r="P26" s="104">
        <v>3.51282785575152</v>
      </c>
      <c r="Q26" s="104">
        <v>83.131595634095603</v>
      </c>
    </row>
    <row r="27" spans="1:17" x14ac:dyDescent="0.3">
      <c r="A27" s="102" t="s">
        <v>32</v>
      </c>
      <c r="B27" s="103">
        <v>43986</v>
      </c>
      <c r="C27" s="104">
        <v>131.72999999999999</v>
      </c>
      <c r="D27" s="104"/>
      <c r="E27" s="104"/>
      <c r="F27" s="104"/>
      <c r="G27" s="104"/>
      <c r="H27" s="104"/>
      <c r="I27" s="104"/>
      <c r="J27" s="104"/>
      <c r="K27" s="104">
        <v>-2.84068566410199</v>
      </c>
      <c r="L27" s="104">
        <v>-14.451324103508901</v>
      </c>
      <c r="M27" s="104">
        <v>-3.16888609049278</v>
      </c>
      <c r="N27" s="104">
        <v>-10.5413842609596</v>
      </c>
      <c r="O27" s="104">
        <v>-0.74743279694157705</v>
      </c>
      <c r="P27" s="104">
        <v>3.32791513761868</v>
      </c>
      <c r="Q27" s="104">
        <v>76.990902789811102</v>
      </c>
    </row>
    <row r="28" spans="1:17" x14ac:dyDescent="0.3">
      <c r="A28" s="102" t="s">
        <v>33</v>
      </c>
      <c r="B28" s="103">
        <v>43986</v>
      </c>
      <c r="C28" s="104">
        <v>8.7799999999999994</v>
      </c>
      <c r="D28" s="104"/>
      <c r="E28" s="104"/>
      <c r="F28" s="104"/>
      <c r="G28" s="104"/>
      <c r="H28" s="104"/>
      <c r="I28" s="104"/>
      <c r="J28" s="104"/>
      <c r="K28" s="104">
        <v>-50.823582746859003</v>
      </c>
      <c r="L28" s="104">
        <v>-29.927686879427</v>
      </c>
      <c r="M28" s="104">
        <v>-12.0097575734655</v>
      </c>
      <c r="N28" s="104">
        <v>-17.664817859173102</v>
      </c>
      <c r="O28" s="104"/>
      <c r="P28" s="104"/>
      <c r="Q28" s="104">
        <v>-6.8088685015290604</v>
      </c>
    </row>
    <row r="29" spans="1:17" x14ac:dyDescent="0.3">
      <c r="A29" s="102" t="s">
        <v>34</v>
      </c>
      <c r="B29" s="103">
        <v>43986</v>
      </c>
      <c r="C29" s="104">
        <v>35.299999999999997</v>
      </c>
      <c r="D29" s="104"/>
      <c r="E29" s="104"/>
      <c r="F29" s="104"/>
      <c r="G29" s="104"/>
      <c r="H29" s="104"/>
      <c r="I29" s="104"/>
      <c r="J29" s="104"/>
      <c r="K29" s="104">
        <v>-89.748965937899101</v>
      </c>
      <c r="L29" s="104">
        <v>-50.538357696966301</v>
      </c>
      <c r="M29" s="104">
        <v>-25.408554972104799</v>
      </c>
      <c r="N29" s="104">
        <v>-32.209415172685603</v>
      </c>
      <c r="O29" s="104">
        <v>-8.8668488039213695</v>
      </c>
      <c r="P29" s="104">
        <v>0.15214592815268699</v>
      </c>
      <c r="Q29" s="104">
        <v>20.649597495527701</v>
      </c>
    </row>
    <row r="30" spans="1:17" x14ac:dyDescent="0.3">
      <c r="A30" s="102" t="s">
        <v>35</v>
      </c>
      <c r="B30" s="103">
        <v>43986</v>
      </c>
      <c r="C30" s="104">
        <v>9.9497</v>
      </c>
      <c r="D30" s="104"/>
      <c r="E30" s="104"/>
      <c r="F30" s="104"/>
      <c r="G30" s="104"/>
      <c r="H30" s="104"/>
      <c r="I30" s="104"/>
      <c r="J30" s="104"/>
      <c r="K30" s="104">
        <v>-45.190391392243697</v>
      </c>
      <c r="L30" s="104">
        <v>-30.140358773433899</v>
      </c>
      <c r="M30" s="104">
        <v>-8.5522692146387005</v>
      </c>
      <c r="N30" s="104">
        <v>-17.793618553019201</v>
      </c>
      <c r="O30" s="104">
        <v>-8.3956574733762395</v>
      </c>
      <c r="P30" s="104"/>
      <c r="Q30" s="104">
        <v>-0.10600173210161599</v>
      </c>
    </row>
    <row r="31" spans="1:17" x14ac:dyDescent="0.3">
      <c r="A31" s="102" t="s">
        <v>36</v>
      </c>
      <c r="B31" s="103">
        <v>43986</v>
      </c>
      <c r="C31" s="104">
        <v>27.3508</v>
      </c>
      <c r="D31" s="104"/>
      <c r="E31" s="104"/>
      <c r="F31" s="104"/>
      <c r="G31" s="104"/>
      <c r="H31" s="104"/>
      <c r="I31" s="104"/>
      <c r="J31" s="104"/>
      <c r="K31" s="104">
        <v>-61.840033836642803</v>
      </c>
      <c r="L31" s="104">
        <v>-35.256589282080498</v>
      </c>
      <c r="M31" s="104">
        <v>-8.5607822834096599</v>
      </c>
      <c r="N31" s="104">
        <v>-16.671335655647901</v>
      </c>
      <c r="O31" s="104">
        <v>-2.5390320545749199</v>
      </c>
      <c r="P31" s="104">
        <v>5.8738452658011804</v>
      </c>
      <c r="Q31" s="104">
        <v>91.472809140329304</v>
      </c>
    </row>
    <row r="32" spans="1:17" x14ac:dyDescent="0.3">
      <c r="A32" s="102" t="s">
        <v>37</v>
      </c>
      <c r="B32" s="103">
        <v>43986</v>
      </c>
      <c r="C32" s="104">
        <v>29.405999999999999</v>
      </c>
      <c r="D32" s="104"/>
      <c r="E32" s="104"/>
      <c r="F32" s="104"/>
      <c r="G32" s="104"/>
      <c r="H32" s="104"/>
      <c r="I32" s="104"/>
      <c r="J32" s="104"/>
      <c r="K32" s="104">
        <v>-58.687179764989899</v>
      </c>
      <c r="L32" s="104">
        <v>-35.481085599811898</v>
      </c>
      <c r="M32" s="104">
        <v>-13.8969266851452</v>
      </c>
      <c r="N32" s="104">
        <v>-20.307261433048101</v>
      </c>
      <c r="O32" s="104">
        <v>-4.6396761988088704</v>
      </c>
      <c r="P32" s="104">
        <v>5.3321428553742596</v>
      </c>
      <c r="Q32" s="104">
        <v>18.639973684210499</v>
      </c>
    </row>
    <row r="33" spans="1:17" x14ac:dyDescent="0.3">
      <c r="A33" s="102" t="s">
        <v>38</v>
      </c>
      <c r="B33" s="103">
        <v>43986</v>
      </c>
      <c r="C33" s="104">
        <v>61.42</v>
      </c>
      <c r="D33" s="104"/>
      <c r="E33" s="104"/>
      <c r="F33" s="104"/>
      <c r="G33" s="104"/>
      <c r="H33" s="104"/>
      <c r="I33" s="104"/>
      <c r="J33" s="104"/>
      <c r="K33" s="104">
        <v>-54.567034307231197</v>
      </c>
      <c r="L33" s="104">
        <v>-34.596163154095997</v>
      </c>
      <c r="M33" s="104">
        <v>-11.629127548455299</v>
      </c>
      <c r="N33" s="104">
        <v>-19.712216056779202</v>
      </c>
      <c r="O33" s="104">
        <v>-1.90469334189984</v>
      </c>
      <c r="P33" s="104">
        <v>4.1152012408379504</v>
      </c>
      <c r="Q33" s="104">
        <v>34.28</v>
      </c>
    </row>
    <row r="34" spans="1:17" x14ac:dyDescent="0.3">
      <c r="A34" s="102" t="s">
        <v>39</v>
      </c>
      <c r="B34" s="103">
        <v>43986</v>
      </c>
      <c r="C34" s="104">
        <v>42.94</v>
      </c>
      <c r="D34" s="104"/>
      <c r="E34" s="104"/>
      <c r="F34" s="104"/>
      <c r="G34" s="104"/>
      <c r="H34" s="104"/>
      <c r="I34" s="104"/>
      <c r="J34" s="104"/>
      <c r="K34" s="104">
        <v>-45.771304706114201</v>
      </c>
      <c r="L34" s="104">
        <v>-38.102091491963897</v>
      </c>
      <c r="M34" s="104">
        <v>-20.255330312150502</v>
      </c>
      <c r="N34" s="104">
        <v>-23.934426229508201</v>
      </c>
      <c r="O34" s="104">
        <v>-4.9035136348037298</v>
      </c>
      <c r="P34" s="104">
        <v>2.5734153603184402</v>
      </c>
      <c r="Q34" s="104">
        <v>22.313269628017999</v>
      </c>
    </row>
    <row r="35" spans="1:17" x14ac:dyDescent="0.3">
      <c r="A35" s="102" t="s">
        <v>40</v>
      </c>
      <c r="B35" s="103">
        <v>43986</v>
      </c>
      <c r="C35" s="104">
        <v>117.4397</v>
      </c>
      <c r="D35" s="104"/>
      <c r="E35" s="104"/>
      <c r="F35" s="104"/>
      <c r="G35" s="104"/>
      <c r="H35" s="104"/>
      <c r="I35" s="104"/>
      <c r="J35" s="104"/>
      <c r="K35" s="104">
        <v>-32.012427708531703</v>
      </c>
      <c r="L35" s="104">
        <v>-29.1905276452907</v>
      </c>
      <c r="M35" s="104">
        <v>-8.4394637463625095</v>
      </c>
      <c r="N35" s="104">
        <v>-14.6768678166735</v>
      </c>
      <c r="O35" s="104">
        <v>-1.69198958779579</v>
      </c>
      <c r="P35" s="104">
        <v>7.1830031348516501</v>
      </c>
      <c r="Q35" s="104">
        <v>67.392147276164295</v>
      </c>
    </row>
    <row r="36" spans="1:17" x14ac:dyDescent="0.3">
      <c r="A36" s="102" t="s">
        <v>41</v>
      </c>
      <c r="B36" s="103">
        <v>43986</v>
      </c>
      <c r="C36" s="104">
        <v>8.8213000000000008</v>
      </c>
      <c r="D36" s="104"/>
      <c r="E36" s="104"/>
      <c r="F36" s="104"/>
      <c r="G36" s="104"/>
      <c r="H36" s="104"/>
      <c r="I36" s="104"/>
      <c r="J36" s="104"/>
      <c r="K36" s="104">
        <v>-44.4810086753467</v>
      </c>
      <c r="L36" s="104">
        <v>-30.520319316664398</v>
      </c>
      <c r="M36" s="104">
        <v>-6.3603270378087604</v>
      </c>
      <c r="N36" s="104">
        <v>-11.687885525239601</v>
      </c>
      <c r="O36" s="104"/>
      <c r="P36" s="104"/>
      <c r="Q36" s="104">
        <v>-6.2171315028901697</v>
      </c>
    </row>
    <row r="37" spans="1:17" x14ac:dyDescent="0.3">
      <c r="A37" s="102" t="s">
        <v>42</v>
      </c>
      <c r="B37" s="103">
        <v>43986</v>
      </c>
      <c r="C37" s="104">
        <v>8.6499000000000006</v>
      </c>
      <c r="D37" s="104"/>
      <c r="E37" s="104"/>
      <c r="F37" s="104"/>
      <c r="G37" s="104"/>
      <c r="H37" s="104"/>
      <c r="I37" s="104"/>
      <c r="J37" s="104"/>
      <c r="K37" s="104">
        <v>-40.796072512321302</v>
      </c>
      <c r="L37" s="104">
        <v>-27.8599771546513</v>
      </c>
      <c r="M37" s="104">
        <v>-5.1549000977254096</v>
      </c>
      <c r="N37" s="104">
        <v>-10.9810053605904</v>
      </c>
      <c r="O37" s="104"/>
      <c r="P37" s="104"/>
      <c r="Q37" s="104">
        <v>-7.3440611028315903</v>
      </c>
    </row>
    <row r="38" spans="1:17" x14ac:dyDescent="0.3">
      <c r="A38" s="102" t="s">
        <v>43</v>
      </c>
      <c r="B38" s="103">
        <v>43986</v>
      </c>
      <c r="C38" s="104">
        <v>188.696</v>
      </c>
      <c r="D38" s="104"/>
      <c r="E38" s="104"/>
      <c r="F38" s="104"/>
      <c r="G38" s="104"/>
      <c r="H38" s="104"/>
      <c r="I38" s="104"/>
      <c r="J38" s="104"/>
      <c r="K38" s="104">
        <v>-56.4310249421574</v>
      </c>
      <c r="L38" s="104">
        <v>-44.151428452313397</v>
      </c>
      <c r="M38" s="104">
        <v>-19.485447140871099</v>
      </c>
      <c r="N38" s="104">
        <v>-26.533580613415001</v>
      </c>
      <c r="O38" s="104">
        <v>-7.4752952020640704</v>
      </c>
      <c r="P38" s="104">
        <v>1.02076485178286</v>
      </c>
      <c r="Q38" s="104">
        <v>48.717080234758498</v>
      </c>
    </row>
    <row r="39" spans="1:17" x14ac:dyDescent="0.3">
      <c r="A39" s="102" t="s">
        <v>44</v>
      </c>
      <c r="B39" s="103">
        <v>43986</v>
      </c>
      <c r="C39" s="104">
        <v>9.2799999999999994</v>
      </c>
      <c r="D39" s="104"/>
      <c r="E39" s="104"/>
      <c r="F39" s="104"/>
      <c r="G39" s="104"/>
      <c r="H39" s="104"/>
      <c r="I39" s="104"/>
      <c r="J39" s="104"/>
      <c r="K39" s="104">
        <v>-25.5960729312763</v>
      </c>
      <c r="L39" s="104">
        <v>-26.3077182597494</v>
      </c>
      <c r="M39" s="104">
        <v>-5.1075980484853201</v>
      </c>
      <c r="N39" s="104">
        <v>-14.430510437913901</v>
      </c>
      <c r="O39" s="104"/>
      <c r="P39" s="104"/>
      <c r="Q39" s="104">
        <v>-4.80438756855576</v>
      </c>
    </row>
    <row r="40" spans="1:17" x14ac:dyDescent="0.3">
      <c r="A40" s="102" t="s">
        <v>45</v>
      </c>
      <c r="B40" s="103">
        <v>43986</v>
      </c>
      <c r="C40" s="104">
        <v>55.063200000000002</v>
      </c>
      <c r="D40" s="104"/>
      <c r="E40" s="104"/>
      <c r="F40" s="104"/>
      <c r="G40" s="104"/>
      <c r="H40" s="104"/>
      <c r="I40" s="104"/>
      <c r="J40" s="104"/>
      <c r="K40" s="104">
        <v>-47.658246281097497</v>
      </c>
      <c r="L40" s="104">
        <v>-26.745866166415901</v>
      </c>
      <c r="M40" s="104">
        <v>-4.4877754528817304</v>
      </c>
      <c r="N40" s="104">
        <v>-11.8688997057431</v>
      </c>
      <c r="O40" s="104">
        <v>0.67925327720225204</v>
      </c>
      <c r="P40" s="104">
        <v>3.3643186773064002</v>
      </c>
      <c r="Q40" s="104">
        <v>30.274375115037699</v>
      </c>
    </row>
    <row r="41" spans="1:17" x14ac:dyDescent="0.3">
      <c r="A41" s="162"/>
      <c r="B41" s="162"/>
      <c r="C41" s="162"/>
      <c r="D41" s="107"/>
      <c r="E41" s="107"/>
      <c r="F41" s="107"/>
      <c r="G41" s="107"/>
      <c r="H41" s="107"/>
      <c r="I41" s="107" t="s">
        <v>47</v>
      </c>
      <c r="J41" s="107" t="s">
        <v>48</v>
      </c>
      <c r="K41" s="107" t="s">
        <v>1</v>
      </c>
      <c r="L41" s="107" t="s">
        <v>2</v>
      </c>
      <c r="M41" s="107" t="s">
        <v>3</v>
      </c>
      <c r="O41" s="102"/>
      <c r="P41" s="102"/>
      <c r="Q41" s="107" t="s">
        <v>46</v>
      </c>
    </row>
    <row r="42" spans="1:17" x14ac:dyDescent="0.3">
      <c r="A42" s="162"/>
      <c r="B42" s="162"/>
      <c r="C42" s="162"/>
      <c r="D42" s="107"/>
      <c r="E42" s="107"/>
      <c r="F42" s="107"/>
      <c r="G42" s="107"/>
      <c r="H42" s="107"/>
      <c r="I42" s="107" t="s">
        <v>0</v>
      </c>
      <c r="J42" s="107" t="s">
        <v>0</v>
      </c>
      <c r="K42" s="107" t="s">
        <v>0</v>
      </c>
      <c r="L42" s="107" t="s">
        <v>0</v>
      </c>
      <c r="M42" s="107" t="s">
        <v>0</v>
      </c>
      <c r="O42" s="102"/>
      <c r="P42" s="102"/>
      <c r="Q42" s="107" t="s">
        <v>0</v>
      </c>
    </row>
    <row r="43" spans="1:17" x14ac:dyDescent="0.3">
      <c r="A43" s="107" t="s">
        <v>7</v>
      </c>
      <c r="B43" s="107" t="s">
        <v>8</v>
      </c>
      <c r="C43" s="107" t="s">
        <v>9</v>
      </c>
      <c r="D43" s="107"/>
      <c r="E43" s="107"/>
      <c r="F43" s="107"/>
      <c r="G43" s="107"/>
      <c r="H43" s="107"/>
      <c r="I43" s="107"/>
      <c r="J43" s="107"/>
      <c r="K43" s="107"/>
      <c r="L43" s="107"/>
      <c r="M43" s="107"/>
      <c r="O43" s="102"/>
      <c r="P43" s="102"/>
      <c r="Q43" s="107"/>
    </row>
    <row r="44" spans="1:17" x14ac:dyDescent="0.3">
      <c r="A44" s="101" t="s">
        <v>386</v>
      </c>
      <c r="B44" s="101"/>
      <c r="C44" s="101"/>
      <c r="D44" s="101"/>
      <c r="E44" s="101"/>
      <c r="F44" s="101"/>
      <c r="G44" s="101"/>
      <c r="H44" s="101"/>
      <c r="I44" s="101"/>
      <c r="J44" s="101"/>
      <c r="K44" s="101"/>
      <c r="L44" s="101"/>
      <c r="M44" s="101"/>
      <c r="O44" s="102"/>
      <c r="P44" s="102"/>
      <c r="Q44" s="101"/>
    </row>
    <row r="45" spans="1:17" x14ac:dyDescent="0.3">
      <c r="A45" s="102" t="s">
        <v>377</v>
      </c>
      <c r="B45" s="103">
        <v>43986</v>
      </c>
      <c r="C45" s="104">
        <v>9.93</v>
      </c>
      <c r="D45" s="104"/>
      <c r="E45" s="104"/>
      <c r="F45" s="104"/>
      <c r="G45" s="104"/>
      <c r="H45" s="104"/>
      <c r="I45" s="104">
        <v>158.76831501831501</v>
      </c>
      <c r="J45" s="104">
        <v>63.745633860694298</v>
      </c>
      <c r="K45" s="104">
        <v>-3.5635251236657202</v>
      </c>
      <c r="L45" s="104"/>
      <c r="M45" s="104"/>
      <c r="O45" s="102"/>
      <c r="P45" s="102"/>
      <c r="Q45" s="104">
        <v>-2.26106194690266</v>
      </c>
    </row>
    <row r="46" spans="1:17" x14ac:dyDescent="0.3">
      <c r="A46" s="102" t="s">
        <v>49</v>
      </c>
      <c r="B46" s="103">
        <v>43986</v>
      </c>
      <c r="C46" s="104">
        <v>9.3800000000000008</v>
      </c>
      <c r="D46" s="104"/>
      <c r="E46" s="104"/>
      <c r="F46" s="104"/>
      <c r="G46" s="104"/>
      <c r="H46" s="104"/>
      <c r="I46" s="104">
        <v>226.576725707664</v>
      </c>
      <c r="J46" s="104">
        <v>102.32497290023601</v>
      </c>
      <c r="K46" s="104">
        <v>-30.0974512743628</v>
      </c>
      <c r="L46" s="104">
        <v>-21.275045537340599</v>
      </c>
      <c r="M46" s="104">
        <v>-3.9949727881400001</v>
      </c>
      <c r="O46" s="102"/>
      <c r="P46" s="102"/>
      <c r="Q46" s="104">
        <v>-6.8993902439024302</v>
      </c>
    </row>
    <row r="47" spans="1:17" x14ac:dyDescent="0.3">
      <c r="A47" s="102" t="s">
        <v>50</v>
      </c>
      <c r="B47" s="103">
        <v>43986</v>
      </c>
      <c r="C47" s="104">
        <v>98.597800000000007</v>
      </c>
      <c r="D47" s="104"/>
      <c r="E47" s="104"/>
      <c r="F47" s="104"/>
      <c r="G47" s="104"/>
      <c r="H47" s="104"/>
      <c r="I47" s="104">
        <v>246.53933061108501</v>
      </c>
      <c r="J47" s="104">
        <v>93.471882603459306</v>
      </c>
      <c r="K47" s="104">
        <v>-50.107955159263</v>
      </c>
      <c r="L47" s="104">
        <v>-32.930852003214603</v>
      </c>
      <c r="M47" s="104">
        <v>-8.7042249318840206</v>
      </c>
      <c r="O47" s="102"/>
      <c r="P47" s="102"/>
      <c r="Q47" s="104">
        <v>14.0604450288268</v>
      </c>
    </row>
    <row r="48" spans="1:17" x14ac:dyDescent="0.3">
      <c r="A48" s="162"/>
      <c r="B48" s="162"/>
      <c r="C48" s="162"/>
      <c r="D48" s="107"/>
      <c r="E48" s="107"/>
      <c r="F48" s="107"/>
      <c r="G48" s="107"/>
      <c r="H48" s="107"/>
      <c r="I48" s="107" t="s">
        <v>47</v>
      </c>
      <c r="J48" s="107" t="s">
        <v>48</v>
      </c>
      <c r="K48" s="107" t="s">
        <v>1</v>
      </c>
      <c r="L48" s="107" t="s">
        <v>2</v>
      </c>
      <c r="M48" s="107" t="s">
        <v>3</v>
      </c>
      <c r="Q48" s="107" t="s">
        <v>46</v>
      </c>
    </row>
    <row r="49" spans="1:17" x14ac:dyDescent="0.3">
      <c r="A49" s="162"/>
      <c r="B49" s="162"/>
      <c r="C49" s="162"/>
      <c r="D49" s="107"/>
      <c r="E49" s="107"/>
      <c r="F49" s="107"/>
      <c r="G49" s="107"/>
      <c r="H49" s="107"/>
      <c r="I49" s="107" t="s">
        <v>0</v>
      </c>
      <c r="J49" s="107" t="s">
        <v>0</v>
      </c>
      <c r="K49" s="107" t="s">
        <v>0</v>
      </c>
      <c r="L49" s="107" t="s">
        <v>0</v>
      </c>
      <c r="M49" s="107" t="s">
        <v>0</v>
      </c>
      <c r="Q49" s="107" t="s">
        <v>0</v>
      </c>
    </row>
    <row r="50" spans="1:17" x14ac:dyDescent="0.3">
      <c r="A50" s="107" t="s">
        <v>7</v>
      </c>
      <c r="B50" s="107" t="s">
        <v>8</v>
      </c>
      <c r="C50" s="107" t="s">
        <v>9</v>
      </c>
      <c r="D50" s="107"/>
      <c r="E50" s="107"/>
      <c r="F50" s="107"/>
      <c r="G50" s="107"/>
      <c r="H50" s="107"/>
      <c r="I50" s="107"/>
      <c r="J50" s="107"/>
      <c r="K50" s="107"/>
      <c r="L50" s="107"/>
      <c r="M50" s="107"/>
      <c r="Q50" s="107"/>
    </row>
    <row r="51" spans="1:17" x14ac:dyDescent="0.3">
      <c r="A51" s="101" t="s">
        <v>386</v>
      </c>
      <c r="B51" s="101"/>
      <c r="C51" s="101"/>
      <c r="D51" s="101"/>
      <c r="E51" s="101"/>
      <c r="F51" s="101"/>
      <c r="G51" s="101"/>
      <c r="H51" s="101"/>
      <c r="I51" s="101"/>
      <c r="J51" s="101"/>
      <c r="K51" s="101"/>
      <c r="L51" s="101"/>
      <c r="M51" s="101"/>
      <c r="Q51" s="101"/>
    </row>
    <row r="52" spans="1:17" x14ac:dyDescent="0.3">
      <c r="A52" s="102" t="s">
        <v>379</v>
      </c>
      <c r="B52" s="103">
        <v>43986</v>
      </c>
      <c r="C52" s="104">
        <v>9.8800000000000008</v>
      </c>
      <c r="D52" s="104"/>
      <c r="E52" s="104"/>
      <c r="F52" s="104"/>
      <c r="G52" s="104"/>
      <c r="H52" s="104"/>
      <c r="I52" s="104">
        <v>156.652360515022</v>
      </c>
      <c r="J52" s="104">
        <v>61.441478580507798</v>
      </c>
      <c r="K52" s="104">
        <v>-5.5432613034799703</v>
      </c>
      <c r="L52" s="104"/>
      <c r="M52" s="104"/>
      <c r="Q52" s="104">
        <v>-3.8761061946902302</v>
      </c>
    </row>
    <row r="53" spans="1:17" x14ac:dyDescent="0.3">
      <c r="A53" s="102" t="s">
        <v>51</v>
      </c>
      <c r="B53" s="103">
        <v>43986</v>
      </c>
      <c r="C53" s="104">
        <v>9.33</v>
      </c>
      <c r="D53" s="104"/>
      <c r="E53" s="104"/>
      <c r="F53" s="104"/>
      <c r="G53" s="104"/>
      <c r="H53" s="104"/>
      <c r="I53" s="104">
        <v>221.30398671096401</v>
      </c>
      <c r="J53" s="104">
        <v>99.943735933983604</v>
      </c>
      <c r="K53" s="104">
        <v>-30.970742395600599</v>
      </c>
      <c r="L53" s="104">
        <v>-21.8866015934593</v>
      </c>
      <c r="M53" s="104">
        <v>-4.6837611998882798</v>
      </c>
      <c r="Q53" s="104">
        <v>-7.4557926829268197</v>
      </c>
    </row>
    <row r="54" spans="1:17" x14ac:dyDescent="0.3">
      <c r="A54" s="102" t="s">
        <v>52</v>
      </c>
      <c r="B54" s="103">
        <v>43986</v>
      </c>
      <c r="C54" s="104">
        <v>93.166499999999999</v>
      </c>
      <c r="D54" s="104"/>
      <c r="E54" s="104"/>
      <c r="F54" s="104"/>
      <c r="G54" s="104"/>
      <c r="H54" s="104"/>
      <c r="I54" s="104">
        <v>245.5717027211</v>
      </c>
      <c r="J54" s="104">
        <v>92.514996592486895</v>
      </c>
      <c r="K54" s="104">
        <v>-50.842771751183399</v>
      </c>
      <c r="L54" s="104">
        <v>-33.627308471479701</v>
      </c>
      <c r="M54" s="104">
        <v>-9.4606605159264792</v>
      </c>
      <c r="Q54" s="104">
        <v>136.235620663476</v>
      </c>
    </row>
    <row r="55" spans="1:17" x14ac:dyDescent="0.3">
      <c r="A55" s="162"/>
      <c r="B55" s="162"/>
      <c r="C55" s="162"/>
      <c r="D55" s="107"/>
      <c r="E55" s="107"/>
      <c r="F55" s="107"/>
      <c r="G55" s="107"/>
      <c r="H55" s="107"/>
      <c r="I55" s="107"/>
      <c r="J55" s="107" t="s">
        <v>48</v>
      </c>
      <c r="K55" s="107" t="s">
        <v>1</v>
      </c>
      <c r="L55" s="107" t="s">
        <v>2</v>
      </c>
      <c r="M55" s="107" t="s">
        <v>3</v>
      </c>
      <c r="N55" s="107" t="s">
        <v>4</v>
      </c>
      <c r="O55" s="107" t="s">
        <v>5</v>
      </c>
      <c r="Q55" s="107" t="s">
        <v>46</v>
      </c>
    </row>
    <row r="56" spans="1:17" x14ac:dyDescent="0.3">
      <c r="A56" s="162"/>
      <c r="B56" s="162"/>
      <c r="C56" s="162"/>
      <c r="D56" s="107"/>
      <c r="E56" s="107"/>
      <c r="F56" s="107"/>
      <c r="G56" s="107"/>
      <c r="H56" s="107"/>
      <c r="I56" s="107"/>
      <c r="J56" s="107" t="s">
        <v>0</v>
      </c>
      <c r="K56" s="107" t="s">
        <v>0</v>
      </c>
      <c r="L56" s="107" t="s">
        <v>0</v>
      </c>
      <c r="M56" s="107" t="s">
        <v>0</v>
      </c>
      <c r="N56" s="107" t="s">
        <v>0</v>
      </c>
      <c r="O56" s="107" t="s">
        <v>0</v>
      </c>
      <c r="Q56" s="107" t="s">
        <v>0</v>
      </c>
    </row>
    <row r="57" spans="1:17" x14ac:dyDescent="0.3">
      <c r="A57" s="107" t="s">
        <v>7</v>
      </c>
      <c r="B57" s="107" t="s">
        <v>8</v>
      </c>
      <c r="C57" s="107" t="s">
        <v>9</v>
      </c>
      <c r="D57" s="107"/>
      <c r="E57" s="107"/>
      <c r="F57" s="107"/>
      <c r="G57" s="107"/>
      <c r="H57" s="107"/>
      <c r="I57" s="107"/>
      <c r="J57" s="107"/>
      <c r="K57" s="107"/>
      <c r="L57" s="107"/>
      <c r="M57" s="107"/>
      <c r="N57" s="107"/>
      <c r="O57" s="107"/>
      <c r="Q57" s="107"/>
    </row>
    <row r="58" spans="1:17" x14ac:dyDescent="0.3">
      <c r="A58" s="101" t="s">
        <v>383</v>
      </c>
      <c r="B58" s="101"/>
      <c r="C58" s="101"/>
      <c r="D58" s="101"/>
      <c r="E58" s="101"/>
      <c r="F58" s="101"/>
      <c r="G58" s="101"/>
      <c r="H58" s="101"/>
      <c r="I58" s="101"/>
      <c r="J58" s="101"/>
      <c r="K58" s="101"/>
      <c r="L58" s="101"/>
      <c r="M58" s="101"/>
      <c r="N58" s="101"/>
      <c r="O58" s="101"/>
      <c r="Q58" s="101"/>
    </row>
    <row r="59" spans="1:17" x14ac:dyDescent="0.3">
      <c r="A59" s="102" t="s">
        <v>53</v>
      </c>
      <c r="B59" s="103">
        <v>43986</v>
      </c>
      <c r="C59" s="104">
        <v>33.460299999999997</v>
      </c>
      <c r="D59" s="104"/>
      <c r="E59" s="104"/>
      <c r="F59" s="104"/>
      <c r="G59" s="104"/>
      <c r="H59" s="104"/>
      <c r="I59" s="104"/>
      <c r="J59" s="104">
        <v>29.346582156557002</v>
      </c>
      <c r="K59" s="104">
        <v>2.3772619192342699</v>
      </c>
      <c r="L59" s="104">
        <v>5.7469106206420797</v>
      </c>
      <c r="M59" s="104">
        <v>-3.2361518436502799</v>
      </c>
      <c r="N59" s="104">
        <v>0.98240230314364196</v>
      </c>
      <c r="O59" s="104">
        <v>3.4873010134872402</v>
      </c>
      <c r="Q59" s="104">
        <v>9.7194172889240296</v>
      </c>
    </row>
    <row r="60" spans="1:17" x14ac:dyDescent="0.3">
      <c r="A60" s="102" t="s">
        <v>54</v>
      </c>
      <c r="B60" s="103">
        <v>43986</v>
      </c>
      <c r="C60" s="104">
        <v>1.4522999999999999</v>
      </c>
      <c r="D60" s="104"/>
      <c r="E60" s="104"/>
      <c r="F60" s="104"/>
      <c r="G60" s="104"/>
      <c r="H60" s="104"/>
      <c r="I60" s="104"/>
      <c r="J60" s="104">
        <v>0</v>
      </c>
      <c r="K60" s="104">
        <v>-102.51238318950099</v>
      </c>
      <c r="L60" s="104">
        <v>-48.0968827503659</v>
      </c>
      <c r="M60" s="104"/>
      <c r="N60" s="104"/>
      <c r="O60" s="104"/>
      <c r="Q60" s="104">
        <v>-45.509906035054598</v>
      </c>
    </row>
    <row r="61" spans="1:17" x14ac:dyDescent="0.3">
      <c r="A61" s="102" t="s">
        <v>55</v>
      </c>
      <c r="B61" s="103">
        <v>43986</v>
      </c>
      <c r="C61" s="104">
        <v>23.505700000000001</v>
      </c>
      <c r="D61" s="104"/>
      <c r="E61" s="104"/>
      <c r="F61" s="104"/>
      <c r="G61" s="104"/>
      <c r="H61" s="104"/>
      <c r="I61" s="104"/>
      <c r="J61" s="104">
        <v>21.000399772149301</v>
      </c>
      <c r="K61" s="104">
        <v>9.3481072380211803</v>
      </c>
      <c r="L61" s="104">
        <v>13.019158991891</v>
      </c>
      <c r="M61" s="104">
        <v>11.9632162298984</v>
      </c>
      <c r="N61" s="104">
        <v>12.7573974808711</v>
      </c>
      <c r="O61" s="104">
        <v>10.024622076079901</v>
      </c>
      <c r="Q61" s="104">
        <v>13.6920659667151</v>
      </c>
    </row>
    <row r="62" spans="1:17" x14ac:dyDescent="0.3">
      <c r="A62" s="102" t="s">
        <v>56</v>
      </c>
      <c r="B62" s="103">
        <v>43986</v>
      </c>
      <c r="C62" s="104">
        <v>18.144500000000001</v>
      </c>
      <c r="D62" s="104"/>
      <c r="E62" s="104"/>
      <c r="F62" s="104"/>
      <c r="G62" s="104"/>
      <c r="H62" s="104"/>
      <c r="I62" s="104"/>
      <c r="J62" s="104">
        <v>-11.9282263256019</v>
      </c>
      <c r="K62" s="104">
        <v>3.56299669494621</v>
      </c>
      <c r="L62" s="104">
        <v>7.2924261317971997</v>
      </c>
      <c r="M62" s="104">
        <v>5.8188304297996103</v>
      </c>
      <c r="N62" s="104">
        <v>8.0439764075231803</v>
      </c>
      <c r="O62" s="104">
        <v>3.60547042970774</v>
      </c>
      <c r="Q62" s="104">
        <v>9.7350246363356092</v>
      </c>
    </row>
    <row r="63" spans="1:17" x14ac:dyDescent="0.3">
      <c r="A63" s="102" t="s">
        <v>57</v>
      </c>
      <c r="B63" s="103">
        <v>43986</v>
      </c>
      <c r="C63" s="104">
        <v>37.215000000000003</v>
      </c>
      <c r="D63" s="104"/>
      <c r="E63" s="104"/>
      <c r="F63" s="104"/>
      <c r="G63" s="104"/>
      <c r="H63" s="104"/>
      <c r="I63" s="104"/>
      <c r="J63" s="104">
        <v>15.381570987613999</v>
      </c>
      <c r="K63" s="104">
        <v>11.0226619132645</v>
      </c>
      <c r="L63" s="104">
        <v>13.085896497142899</v>
      </c>
      <c r="M63" s="104">
        <v>10.5381798888207</v>
      </c>
      <c r="N63" s="104">
        <v>11.049002022861499</v>
      </c>
      <c r="O63" s="104">
        <v>8.4718333716065093</v>
      </c>
      <c r="Q63" s="104">
        <v>12.648385507193</v>
      </c>
    </row>
    <row r="64" spans="1:17" x14ac:dyDescent="0.3">
      <c r="A64" s="102" t="s">
        <v>58</v>
      </c>
      <c r="B64" s="103">
        <v>43986</v>
      </c>
      <c r="C64" s="104">
        <v>24.359200000000001</v>
      </c>
      <c r="D64" s="104"/>
      <c r="E64" s="104"/>
      <c r="F64" s="104"/>
      <c r="G64" s="104"/>
      <c r="H64" s="104"/>
      <c r="I64" s="104"/>
      <c r="J64" s="104">
        <v>18.264723202699798</v>
      </c>
      <c r="K64" s="104">
        <v>13.3554480063955</v>
      </c>
      <c r="L64" s="104">
        <v>13.1326005022242</v>
      </c>
      <c r="M64" s="104">
        <v>9.9948001104404796</v>
      </c>
      <c r="N64" s="104">
        <v>11.462045079609901</v>
      </c>
      <c r="O64" s="104">
        <v>7.8887720154509804</v>
      </c>
      <c r="Q64" s="104">
        <v>12.6383610472034</v>
      </c>
    </row>
    <row r="65" spans="1:17" x14ac:dyDescent="0.3">
      <c r="A65" s="102" t="s">
        <v>59</v>
      </c>
      <c r="B65" s="103">
        <v>43986</v>
      </c>
      <c r="C65" s="104">
        <v>2612.8388</v>
      </c>
      <c r="D65" s="104"/>
      <c r="E65" s="104"/>
      <c r="F65" s="104"/>
      <c r="G65" s="104"/>
      <c r="H65" s="104"/>
      <c r="I65" s="104"/>
      <c r="J65" s="104">
        <v>17.889613681828301</v>
      </c>
      <c r="K65" s="104">
        <v>16.1560376435419</v>
      </c>
      <c r="L65" s="104">
        <v>17.1738326909549</v>
      </c>
      <c r="M65" s="104">
        <v>17.190842730547899</v>
      </c>
      <c r="N65" s="104">
        <v>20.9963329400166</v>
      </c>
      <c r="O65" s="104">
        <v>9.8095824478089604</v>
      </c>
      <c r="Q65" s="104">
        <v>12.9039998251904</v>
      </c>
    </row>
    <row r="66" spans="1:17" x14ac:dyDescent="0.3">
      <c r="A66" s="102" t="s">
        <v>60</v>
      </c>
      <c r="B66" s="103">
        <v>43986</v>
      </c>
      <c r="C66" s="104">
        <v>23.603200000000001</v>
      </c>
      <c r="D66" s="104"/>
      <c r="E66" s="104"/>
      <c r="F66" s="104"/>
      <c r="G66" s="104"/>
      <c r="H66" s="104"/>
      <c r="I66" s="104"/>
      <c r="J66" s="104">
        <v>8.0358951326693706</v>
      </c>
      <c r="K66" s="104">
        <v>9.8551287833294996</v>
      </c>
      <c r="L66" s="104">
        <v>9.3525368172610506</v>
      </c>
      <c r="M66" s="104">
        <v>8.2173506576329896</v>
      </c>
      <c r="N66" s="104">
        <v>10.655599329247</v>
      </c>
      <c r="O66" s="104">
        <v>9.4355882332193506</v>
      </c>
      <c r="Q66" s="104">
        <v>11.566106292107699</v>
      </c>
    </row>
    <row r="67" spans="1:17" x14ac:dyDescent="0.3">
      <c r="A67" s="102" t="s">
        <v>61</v>
      </c>
      <c r="B67" s="103">
        <v>43986</v>
      </c>
      <c r="C67" s="104">
        <v>69.945499999999996</v>
      </c>
      <c r="D67" s="104"/>
      <c r="E67" s="104"/>
      <c r="F67" s="104"/>
      <c r="G67" s="104"/>
      <c r="H67" s="104"/>
      <c r="I67" s="104"/>
      <c r="J67" s="104">
        <v>14.0739832574657</v>
      </c>
      <c r="K67" s="104">
        <v>-12.018147662916499</v>
      </c>
      <c r="L67" s="104">
        <v>-9.3407258241823499</v>
      </c>
      <c r="M67" s="104">
        <v>-3.7628629775400402</v>
      </c>
      <c r="N67" s="104">
        <v>-1.5584435919024</v>
      </c>
      <c r="O67" s="104">
        <v>5.7637856886958403</v>
      </c>
      <c r="Q67" s="104">
        <v>10.697446945162699</v>
      </c>
    </row>
    <row r="68" spans="1:17" x14ac:dyDescent="0.3">
      <c r="A68" s="102" t="s">
        <v>62</v>
      </c>
      <c r="B68" s="103">
        <v>43986</v>
      </c>
      <c r="C68" s="104">
        <v>68.483999999999995</v>
      </c>
      <c r="D68" s="104"/>
      <c r="E68" s="104"/>
      <c r="F68" s="104"/>
      <c r="G68" s="104"/>
      <c r="H68" s="104"/>
      <c r="I68" s="104"/>
      <c r="J68" s="104">
        <v>17.188934766914599</v>
      </c>
      <c r="K68" s="104">
        <v>5.9040695850107303</v>
      </c>
      <c r="L68" s="104">
        <v>7.9472760459181604</v>
      </c>
      <c r="M68" s="104">
        <v>8.7040573986646592</v>
      </c>
      <c r="N68" s="104">
        <v>8.9602869019207194</v>
      </c>
      <c r="O68" s="104">
        <v>4.9650409229634702</v>
      </c>
      <c r="Q68" s="104">
        <v>10.5033152370747</v>
      </c>
    </row>
    <row r="69" spans="1:17" x14ac:dyDescent="0.3">
      <c r="A69" s="102" t="s">
        <v>63</v>
      </c>
      <c r="B69" s="103">
        <v>43986</v>
      </c>
      <c r="C69" s="104">
        <v>28.927399999999999</v>
      </c>
      <c r="D69" s="104"/>
      <c r="E69" s="104"/>
      <c r="F69" s="104"/>
      <c r="G69" s="104"/>
      <c r="H69" s="104"/>
      <c r="I69" s="104"/>
      <c r="J69" s="104">
        <v>17.598456397274798</v>
      </c>
      <c r="K69" s="104">
        <v>7.8591146777354002</v>
      </c>
      <c r="L69" s="104">
        <v>9.8367315919416001</v>
      </c>
      <c r="M69" s="104">
        <v>8.25707986857614</v>
      </c>
      <c r="N69" s="104">
        <v>10.929695371048</v>
      </c>
      <c r="O69" s="104">
        <v>8.0171373504197998</v>
      </c>
      <c r="Q69" s="104">
        <v>10.758569631576201</v>
      </c>
    </row>
    <row r="70" spans="1:17" x14ac:dyDescent="0.3">
      <c r="A70" s="102" t="s">
        <v>64</v>
      </c>
      <c r="B70" s="103">
        <v>43986</v>
      </c>
      <c r="C70" s="104">
        <v>27.4344</v>
      </c>
      <c r="D70" s="104"/>
      <c r="E70" s="104"/>
      <c r="F70" s="104"/>
      <c r="G70" s="104"/>
      <c r="H70" s="104"/>
      <c r="I70" s="104"/>
      <c r="J70" s="104">
        <v>23.051647717709301</v>
      </c>
      <c r="K70" s="104">
        <v>11.204379716674</v>
      </c>
      <c r="L70" s="104">
        <v>13.529182767899099</v>
      </c>
      <c r="M70" s="104">
        <v>12.118243136158499</v>
      </c>
      <c r="N70" s="104">
        <v>12.504199041258</v>
      </c>
      <c r="O70" s="104">
        <v>9.7131233978903193</v>
      </c>
      <c r="Q70" s="104">
        <v>16.027259196542101</v>
      </c>
    </row>
    <row r="71" spans="1:17" x14ac:dyDescent="0.3">
      <c r="A71" s="102" t="s">
        <v>65</v>
      </c>
      <c r="B71" s="103">
        <v>43986</v>
      </c>
      <c r="C71" s="104">
        <v>17.311800000000002</v>
      </c>
      <c r="D71" s="104"/>
      <c r="E71" s="104"/>
      <c r="F71" s="104"/>
      <c r="G71" s="104"/>
      <c r="H71" s="104"/>
      <c r="I71" s="104"/>
      <c r="J71" s="104">
        <v>22.364529363324401</v>
      </c>
      <c r="K71" s="104">
        <v>4.9915239172777799</v>
      </c>
      <c r="L71" s="104">
        <v>9.1455974760547605</v>
      </c>
      <c r="M71" s="104">
        <v>7.99345113554382</v>
      </c>
      <c r="N71" s="104">
        <v>8.5403974141740395</v>
      </c>
      <c r="O71" s="104">
        <v>6.0021091122640504</v>
      </c>
      <c r="Q71" s="104">
        <v>8.0368179703346705</v>
      </c>
    </row>
    <row r="72" spans="1:17" x14ac:dyDescent="0.3">
      <c r="A72" s="102" t="s">
        <v>66</v>
      </c>
      <c r="B72" s="103">
        <v>43986</v>
      </c>
      <c r="C72" s="104">
        <v>27.851600000000001</v>
      </c>
      <c r="D72" s="104"/>
      <c r="E72" s="104"/>
      <c r="F72" s="104"/>
      <c r="G72" s="104"/>
      <c r="H72" s="104"/>
      <c r="I72" s="104"/>
      <c r="J72" s="104">
        <v>21.313406168798998</v>
      </c>
      <c r="K72" s="104">
        <v>16.976983236694998</v>
      </c>
      <c r="L72" s="104">
        <v>17.139834854539998</v>
      </c>
      <c r="M72" s="104">
        <v>13.392017879539999</v>
      </c>
      <c r="N72" s="104">
        <v>15.469303641585901</v>
      </c>
      <c r="O72" s="104">
        <v>10.318957640117601</v>
      </c>
      <c r="Q72" s="104">
        <v>13.9986832390579</v>
      </c>
    </row>
    <row r="73" spans="1:17" x14ac:dyDescent="0.3">
      <c r="A73" s="102" t="s">
        <v>67</v>
      </c>
      <c r="B73" s="103">
        <v>43986</v>
      </c>
      <c r="C73" s="104">
        <v>16.495699999999999</v>
      </c>
      <c r="D73" s="104"/>
      <c r="E73" s="104"/>
      <c r="F73" s="104"/>
      <c r="G73" s="104"/>
      <c r="H73" s="104"/>
      <c r="I73" s="104"/>
      <c r="J73" s="104">
        <v>2.58237373385021</v>
      </c>
      <c r="K73" s="104">
        <v>1.6422421196859001</v>
      </c>
      <c r="L73" s="104">
        <v>5.48636725351097</v>
      </c>
      <c r="M73" s="104">
        <v>6.5830835565331203</v>
      </c>
      <c r="N73" s="104">
        <v>6.9687078611325797</v>
      </c>
      <c r="O73" s="104">
        <v>7.4048827684024303</v>
      </c>
      <c r="Q73" s="104">
        <v>9.3454099329917195</v>
      </c>
    </row>
    <row r="74" spans="1:17" x14ac:dyDescent="0.3">
      <c r="A74" s="102" t="s">
        <v>68</v>
      </c>
      <c r="B74" s="103">
        <v>43986</v>
      </c>
      <c r="C74" s="104">
        <v>1144.4413999999999</v>
      </c>
      <c r="D74" s="104"/>
      <c r="E74" s="104"/>
      <c r="F74" s="104"/>
      <c r="G74" s="104"/>
      <c r="H74" s="104"/>
      <c r="I74" s="104"/>
      <c r="J74" s="104">
        <v>5.2605858527049003</v>
      </c>
      <c r="K74" s="104">
        <v>5.4762432658664402</v>
      </c>
      <c r="L74" s="104">
        <v>7.0620213185480596</v>
      </c>
      <c r="M74" s="104">
        <v>7.2440321077915204</v>
      </c>
      <c r="N74" s="104">
        <v>8.4676878650071608</v>
      </c>
      <c r="O74" s="104"/>
      <c r="Q74" s="104">
        <v>9.6206406934306496</v>
      </c>
    </row>
    <row r="75" spans="1:17" x14ac:dyDescent="0.3">
      <c r="A75" s="102" t="s">
        <v>69</v>
      </c>
      <c r="B75" s="103">
        <v>43986</v>
      </c>
      <c r="C75" s="104">
        <v>32.177599999999998</v>
      </c>
      <c r="D75" s="104"/>
      <c r="E75" s="104"/>
      <c r="F75" s="104"/>
      <c r="G75" s="104"/>
      <c r="H75" s="104"/>
      <c r="I75" s="104"/>
      <c r="J75" s="104">
        <v>14.3631990703449</v>
      </c>
      <c r="K75" s="104">
        <v>5.7818229026579404</v>
      </c>
      <c r="L75" s="104">
        <v>7.1288440555864501</v>
      </c>
      <c r="M75" s="104">
        <v>6.6160208585813596</v>
      </c>
      <c r="N75" s="104">
        <v>6.7041959949783001</v>
      </c>
      <c r="O75" s="104">
        <v>8.0493928116686195</v>
      </c>
      <c r="Q75" s="104">
        <v>11.0967455234862</v>
      </c>
    </row>
    <row r="76" spans="1:17" x14ac:dyDescent="0.3">
      <c r="A76" s="102" t="s">
        <v>70</v>
      </c>
      <c r="B76" s="103">
        <v>43986</v>
      </c>
      <c r="C76" s="104">
        <v>28.802700000000002</v>
      </c>
      <c r="D76" s="104"/>
      <c r="E76" s="104"/>
      <c r="F76" s="104"/>
      <c r="G76" s="104"/>
      <c r="H76" s="104"/>
      <c r="I76" s="104"/>
      <c r="J76" s="104">
        <v>24.328949588458102</v>
      </c>
      <c r="K76" s="104">
        <v>8.9050262748811893</v>
      </c>
      <c r="L76" s="104">
        <v>10.5080294388392</v>
      </c>
      <c r="M76" s="104">
        <v>10.3456235923158</v>
      </c>
      <c r="N76" s="104">
        <v>11.580256483180399</v>
      </c>
      <c r="O76" s="104">
        <v>10.424449209949699</v>
      </c>
      <c r="Q76" s="104">
        <v>13.856258804210899</v>
      </c>
    </row>
    <row r="77" spans="1:17" x14ac:dyDescent="0.3">
      <c r="A77" s="102" t="s">
        <v>71</v>
      </c>
      <c r="B77" s="103">
        <v>43986</v>
      </c>
      <c r="C77" s="104">
        <v>23.766400000000001</v>
      </c>
      <c r="D77" s="104"/>
      <c r="E77" s="104"/>
      <c r="F77" s="104"/>
      <c r="G77" s="104"/>
      <c r="H77" s="104"/>
      <c r="I77" s="104"/>
      <c r="J77" s="104">
        <v>17.619052867077301</v>
      </c>
      <c r="K77" s="104">
        <v>11.8486041935613</v>
      </c>
      <c r="L77" s="104">
        <v>12.570838160242999</v>
      </c>
      <c r="M77" s="104">
        <v>10.620501791449099</v>
      </c>
      <c r="N77" s="104">
        <v>11.931958000828001</v>
      </c>
      <c r="O77" s="104">
        <v>9.5472740516653207</v>
      </c>
      <c r="Q77" s="104">
        <v>13.0526405766671</v>
      </c>
    </row>
    <row r="78" spans="1:17" x14ac:dyDescent="0.3">
      <c r="A78" s="102" t="s">
        <v>72</v>
      </c>
      <c r="B78" s="103">
        <v>43986</v>
      </c>
      <c r="C78" s="104">
        <v>13.456200000000001</v>
      </c>
      <c r="D78" s="104"/>
      <c r="E78" s="104"/>
      <c r="F78" s="104"/>
      <c r="G78" s="104"/>
      <c r="H78" s="104"/>
      <c r="I78" s="104"/>
      <c r="J78" s="104">
        <v>11.503827104907799</v>
      </c>
      <c r="K78" s="104">
        <v>17.957811885217598</v>
      </c>
      <c r="L78" s="104">
        <v>16.609086774731601</v>
      </c>
      <c r="M78" s="104">
        <v>13.2518338531137</v>
      </c>
      <c r="N78" s="104">
        <v>15.7648537856088</v>
      </c>
      <c r="O78" s="104">
        <v>10.5760165795103</v>
      </c>
      <c r="Q78" s="104">
        <v>10.800625</v>
      </c>
    </row>
    <row r="79" spans="1:17" x14ac:dyDescent="0.3">
      <c r="A79" s="102" t="s">
        <v>73</v>
      </c>
      <c r="B79" s="103">
        <v>43986</v>
      </c>
      <c r="C79" s="104">
        <v>29.314</v>
      </c>
      <c r="D79" s="104"/>
      <c r="E79" s="104"/>
      <c r="F79" s="104"/>
      <c r="G79" s="104"/>
      <c r="H79" s="104"/>
      <c r="I79" s="104"/>
      <c r="J79" s="104">
        <v>12.7650259024708</v>
      </c>
      <c r="K79" s="104">
        <v>15.3511136855922</v>
      </c>
      <c r="L79" s="104">
        <v>13.4252959705798</v>
      </c>
      <c r="M79" s="104">
        <v>10.1766903927229</v>
      </c>
      <c r="N79" s="104">
        <v>11.5518901869585</v>
      </c>
      <c r="O79" s="104">
        <v>8.3593486997542392</v>
      </c>
      <c r="Q79" s="104">
        <v>12.178996588210399</v>
      </c>
    </row>
    <row r="80" spans="1:17" x14ac:dyDescent="0.3">
      <c r="A80" s="102" t="s">
        <v>74</v>
      </c>
      <c r="B80" s="103">
        <v>43986</v>
      </c>
      <c r="C80" s="104">
        <v>2155.6743000000001</v>
      </c>
      <c r="D80" s="104"/>
      <c r="E80" s="104"/>
      <c r="F80" s="104"/>
      <c r="G80" s="104"/>
      <c r="H80" s="104"/>
      <c r="I80" s="104"/>
      <c r="J80" s="104">
        <v>17.925901062898799</v>
      </c>
      <c r="K80" s="104">
        <v>7.6780522111143501</v>
      </c>
      <c r="L80" s="104">
        <v>11.905114674612699</v>
      </c>
      <c r="M80" s="104">
        <v>9.9634314198399103</v>
      </c>
      <c r="N80" s="104">
        <v>11.662256000246201</v>
      </c>
      <c r="O80" s="104">
        <v>9.8931136259950208</v>
      </c>
      <c r="Q80" s="104">
        <v>13.0564511075514</v>
      </c>
    </row>
    <row r="81" spans="1:17" x14ac:dyDescent="0.3">
      <c r="A81" s="102" t="s">
        <v>75</v>
      </c>
      <c r="B81" s="103">
        <v>43986</v>
      </c>
      <c r="C81" s="104">
        <v>31.864599999999999</v>
      </c>
      <c r="D81" s="104"/>
      <c r="E81" s="104"/>
      <c r="F81" s="104"/>
      <c r="G81" s="104"/>
      <c r="H81" s="104"/>
      <c r="I81" s="104"/>
      <c r="J81" s="104">
        <v>12.5968144556337</v>
      </c>
      <c r="K81" s="104">
        <v>-4.9732089912910702</v>
      </c>
      <c r="L81" s="104">
        <v>2.1000037813238799</v>
      </c>
      <c r="M81" s="104">
        <v>2.7979100798950398</v>
      </c>
      <c r="N81" s="104">
        <v>5.5735694985707802</v>
      </c>
      <c r="O81" s="104">
        <v>2.5194565254910501</v>
      </c>
      <c r="Q81" s="104">
        <v>8.1830620309692907</v>
      </c>
    </row>
    <row r="82" spans="1:17" x14ac:dyDescent="0.3">
      <c r="A82" s="102" t="s">
        <v>76</v>
      </c>
      <c r="B82" s="103">
        <v>43986</v>
      </c>
      <c r="C82" s="104">
        <v>63.873600000000003</v>
      </c>
      <c r="D82" s="104"/>
      <c r="E82" s="104"/>
      <c r="F82" s="104"/>
      <c r="G82" s="104"/>
      <c r="H82" s="104"/>
      <c r="I82" s="104"/>
      <c r="J82" s="104">
        <v>6.2674229768987697</v>
      </c>
      <c r="K82" s="104">
        <v>5.7614774458503</v>
      </c>
      <c r="L82" s="104">
        <v>6.2712410830414003</v>
      </c>
      <c r="M82" s="104">
        <v>6.1207258441866399</v>
      </c>
      <c r="N82" s="104">
        <v>6.2192290021486798</v>
      </c>
      <c r="O82" s="104">
        <v>4.4374884387521201</v>
      </c>
      <c r="Q82" s="104">
        <v>9.1912330593407798</v>
      </c>
    </row>
    <row r="83" spans="1:17" x14ac:dyDescent="0.3">
      <c r="A83" s="102" t="s">
        <v>77</v>
      </c>
      <c r="B83" s="103">
        <v>43986</v>
      </c>
      <c r="C83" s="104">
        <v>15.774800000000001</v>
      </c>
      <c r="D83" s="104"/>
      <c r="E83" s="104"/>
      <c r="F83" s="104"/>
      <c r="G83" s="104"/>
      <c r="H83" s="104"/>
      <c r="I83" s="104"/>
      <c r="J83" s="104">
        <v>5.9111012462595696</v>
      </c>
      <c r="K83" s="104">
        <v>9.0207151823107594</v>
      </c>
      <c r="L83" s="104">
        <v>12.6082595649225</v>
      </c>
      <c r="M83" s="104">
        <v>10.0702837374058</v>
      </c>
      <c r="N83" s="104">
        <v>11.845560593729401</v>
      </c>
      <c r="O83" s="104">
        <v>8.4779766679784601</v>
      </c>
      <c r="Q83" s="104">
        <v>11.4367986977754</v>
      </c>
    </row>
    <row r="84" spans="1:17" x14ac:dyDescent="0.3">
      <c r="A84" s="102" t="s">
        <v>78</v>
      </c>
      <c r="B84" s="103">
        <v>43986</v>
      </c>
      <c r="C84" s="104">
        <v>28.229099999999999</v>
      </c>
      <c r="D84" s="104"/>
      <c r="E84" s="104"/>
      <c r="F84" s="104"/>
      <c r="G84" s="104"/>
      <c r="H84" s="104"/>
      <c r="I84" s="104"/>
      <c r="J84" s="104">
        <v>18.647027891054499</v>
      </c>
      <c r="K84" s="104">
        <v>13.6029164029586</v>
      </c>
      <c r="L84" s="104">
        <v>15.2273951452154</v>
      </c>
      <c r="M84" s="104">
        <v>12.299515801621901</v>
      </c>
      <c r="N84" s="104">
        <v>14.704689117025699</v>
      </c>
      <c r="O84" s="104">
        <v>10.228505733521001</v>
      </c>
      <c r="Q84" s="104">
        <v>12.993274685558401</v>
      </c>
    </row>
    <row r="85" spans="1:17" x14ac:dyDescent="0.3">
      <c r="A85" s="102" t="s">
        <v>79</v>
      </c>
      <c r="B85" s="103">
        <v>43986</v>
      </c>
      <c r="C85" s="104">
        <v>33.166899999999998</v>
      </c>
      <c r="D85" s="104"/>
      <c r="E85" s="104"/>
      <c r="F85" s="104"/>
      <c r="G85" s="104"/>
      <c r="H85" s="104"/>
      <c r="I85" s="104"/>
      <c r="J85" s="104">
        <v>16.3734429113514</v>
      </c>
      <c r="K85" s="104">
        <v>8.4041184196240994</v>
      </c>
      <c r="L85" s="104">
        <v>9.8224416252442204</v>
      </c>
      <c r="M85" s="104">
        <v>9.0050422546038895</v>
      </c>
      <c r="N85" s="104">
        <v>9.3275300125217697</v>
      </c>
      <c r="O85" s="104">
        <v>7.5737586912892798</v>
      </c>
      <c r="Q85" s="104">
        <v>12.9907604308922</v>
      </c>
    </row>
    <row r="86" spans="1:17" x14ac:dyDescent="0.3">
      <c r="A86" s="102" t="s">
        <v>80</v>
      </c>
      <c r="B86" s="103">
        <v>43986</v>
      </c>
      <c r="C86" s="104">
        <v>18.951499999999999</v>
      </c>
      <c r="D86" s="104"/>
      <c r="E86" s="104"/>
      <c r="F86" s="104"/>
      <c r="G86" s="104"/>
      <c r="H86" s="104"/>
      <c r="I86" s="104"/>
      <c r="J86" s="104">
        <v>16.735751590512699</v>
      </c>
      <c r="K86" s="104">
        <v>10.806082337442501</v>
      </c>
      <c r="L86" s="104">
        <v>12.1574581290848</v>
      </c>
      <c r="M86" s="104">
        <v>10.2268495672208</v>
      </c>
      <c r="N86" s="104">
        <v>12.176074028648401</v>
      </c>
      <c r="O86" s="104">
        <v>7.99073509382597</v>
      </c>
      <c r="Q86" s="104">
        <v>10.0988999684128</v>
      </c>
    </row>
    <row r="87" spans="1:17" x14ac:dyDescent="0.3">
      <c r="A87" s="102" t="s">
        <v>363</v>
      </c>
      <c r="B87" s="103">
        <v>43986</v>
      </c>
      <c r="C87" s="104">
        <v>0.38340000000000002</v>
      </c>
      <c r="D87" s="104"/>
      <c r="E87" s="104"/>
      <c r="F87" s="104"/>
      <c r="G87" s="104"/>
      <c r="H87" s="104"/>
      <c r="I87" s="104"/>
      <c r="J87" s="104">
        <v>8.9737611801111701</v>
      </c>
      <c r="K87" s="104">
        <v>8.8869565217391209</v>
      </c>
      <c r="L87" s="104"/>
      <c r="M87" s="104"/>
      <c r="N87" s="104"/>
      <c r="O87" s="104"/>
      <c r="Q87" s="104">
        <v>8.8651954952811796</v>
      </c>
    </row>
    <row r="88" spans="1:17" x14ac:dyDescent="0.3">
      <c r="A88" s="102" t="s">
        <v>81</v>
      </c>
      <c r="B88" s="103">
        <v>43986</v>
      </c>
      <c r="C88" s="104">
        <v>21.400400000000001</v>
      </c>
      <c r="D88" s="104"/>
      <c r="E88" s="104"/>
      <c r="F88" s="104"/>
      <c r="G88" s="104"/>
      <c r="H88" s="104"/>
      <c r="I88" s="104"/>
      <c r="J88" s="104">
        <v>19.502754125902399</v>
      </c>
      <c r="K88" s="104">
        <v>14.686067004537099</v>
      </c>
      <c r="L88" s="104">
        <v>4.8996096904022801</v>
      </c>
      <c r="M88" s="104">
        <v>3.6629262216737102</v>
      </c>
      <c r="N88" s="104">
        <v>5.52045852928208</v>
      </c>
      <c r="O88" s="104">
        <v>2.31375610506438</v>
      </c>
      <c r="Q88" s="104">
        <v>9.5341264484294204</v>
      </c>
    </row>
    <row r="89" spans="1:17" x14ac:dyDescent="0.3">
      <c r="A89" s="162"/>
      <c r="B89" s="162"/>
      <c r="C89" s="162"/>
      <c r="D89" s="107"/>
      <c r="E89" s="107"/>
      <c r="F89" s="107"/>
      <c r="G89" s="107"/>
      <c r="H89" s="107"/>
      <c r="I89" s="107"/>
      <c r="J89" s="107" t="s">
        <v>48</v>
      </c>
      <c r="K89" s="107" t="s">
        <v>1</v>
      </c>
      <c r="L89" s="107" t="s">
        <v>2</v>
      </c>
      <c r="M89" s="107" t="s">
        <v>3</v>
      </c>
      <c r="N89" s="107" t="s">
        <v>4</v>
      </c>
      <c r="O89" s="107" t="s">
        <v>5</v>
      </c>
      <c r="Q89" s="107" t="s">
        <v>46</v>
      </c>
    </row>
    <row r="90" spans="1:17" x14ac:dyDescent="0.3">
      <c r="A90" s="162"/>
      <c r="B90" s="162"/>
      <c r="C90" s="162"/>
      <c r="D90" s="107"/>
      <c r="E90" s="107"/>
      <c r="F90" s="107"/>
      <c r="G90" s="107"/>
      <c r="H90" s="107"/>
      <c r="I90" s="107"/>
      <c r="J90" s="107" t="s">
        <v>0</v>
      </c>
      <c r="K90" s="107" t="s">
        <v>0</v>
      </c>
      <c r="L90" s="107" t="s">
        <v>0</v>
      </c>
      <c r="M90" s="107" t="s">
        <v>0</v>
      </c>
      <c r="N90" s="107" t="s">
        <v>0</v>
      </c>
      <c r="O90" s="107" t="s">
        <v>0</v>
      </c>
      <c r="Q90" s="107" t="s">
        <v>0</v>
      </c>
    </row>
    <row r="91" spans="1:17" x14ac:dyDescent="0.3">
      <c r="A91" s="107" t="s">
        <v>7</v>
      </c>
      <c r="B91" s="107" t="s">
        <v>8</v>
      </c>
      <c r="C91" s="107" t="s">
        <v>9</v>
      </c>
      <c r="D91" s="107"/>
      <c r="E91" s="107"/>
      <c r="F91" s="107"/>
      <c r="G91" s="107"/>
      <c r="H91" s="107"/>
      <c r="I91" s="107"/>
      <c r="J91" s="107"/>
      <c r="K91" s="107"/>
      <c r="L91" s="107"/>
      <c r="M91" s="107"/>
      <c r="N91" s="107"/>
      <c r="O91" s="107"/>
      <c r="Q91" s="107"/>
    </row>
    <row r="92" spans="1:17" x14ac:dyDescent="0.3">
      <c r="A92" s="101" t="s">
        <v>383</v>
      </c>
      <c r="B92" s="101"/>
      <c r="C92" s="101"/>
      <c r="D92" s="101"/>
      <c r="E92" s="101"/>
      <c r="F92" s="101"/>
      <c r="G92" s="101"/>
      <c r="H92" s="101"/>
      <c r="I92" s="101"/>
      <c r="J92" s="101"/>
      <c r="K92" s="101"/>
      <c r="L92" s="101"/>
      <c r="M92" s="101"/>
      <c r="N92" s="101"/>
      <c r="O92" s="101"/>
      <c r="Q92" s="101"/>
    </row>
    <row r="93" spans="1:17" x14ac:dyDescent="0.3">
      <c r="A93" s="102" t="s">
        <v>82</v>
      </c>
      <c r="B93" s="103">
        <v>43986</v>
      </c>
      <c r="C93" s="104">
        <v>22.2212</v>
      </c>
      <c r="D93" s="104"/>
      <c r="E93" s="104"/>
      <c r="F93" s="104"/>
      <c r="G93" s="104"/>
      <c r="H93" s="104"/>
      <c r="I93" s="104"/>
      <c r="J93" s="104">
        <v>28.780035126803099</v>
      </c>
      <c r="K93" s="104">
        <v>1.8150994575044801</v>
      </c>
      <c r="L93" s="104">
        <v>5.1705780504303904</v>
      </c>
      <c r="M93" s="104">
        <v>-3.7943665924496801</v>
      </c>
      <c r="N93" s="104">
        <v>0.40329240176251602</v>
      </c>
      <c r="O93" s="104">
        <v>2.8941735060114402</v>
      </c>
      <c r="Q93" s="104">
        <v>10.946596319018401</v>
      </c>
    </row>
    <row r="94" spans="1:17" x14ac:dyDescent="0.3">
      <c r="A94" s="102" t="s">
        <v>83</v>
      </c>
      <c r="B94" s="103">
        <v>43986</v>
      </c>
      <c r="C94" s="104">
        <v>32.125100000000003</v>
      </c>
      <c r="D94" s="104"/>
      <c r="E94" s="104"/>
      <c r="F94" s="104"/>
      <c r="G94" s="104"/>
      <c r="H94" s="104"/>
      <c r="I94" s="104"/>
      <c r="J94" s="104">
        <v>28.7835731115761</v>
      </c>
      <c r="K94" s="104">
        <v>1.8324932472689699</v>
      </c>
      <c r="L94" s="104">
        <v>5.1799995661490099</v>
      </c>
      <c r="M94" s="104">
        <v>-3.7882179440091002</v>
      </c>
      <c r="N94" s="104">
        <v>0.40833177524210501</v>
      </c>
      <c r="O94" s="104">
        <v>2.89624605761944</v>
      </c>
      <c r="Q94" s="104">
        <v>14.0961101413859</v>
      </c>
    </row>
    <row r="95" spans="1:17" x14ac:dyDescent="0.3">
      <c r="A95" s="102" t="s">
        <v>84</v>
      </c>
      <c r="B95" s="103">
        <v>43986</v>
      </c>
      <c r="C95" s="104">
        <v>0.96740000000000004</v>
      </c>
      <c r="D95" s="104"/>
      <c r="E95" s="104"/>
      <c r="F95" s="104"/>
      <c r="G95" s="104"/>
      <c r="H95" s="104"/>
      <c r="I95" s="104"/>
      <c r="J95" s="104">
        <v>0</v>
      </c>
      <c r="K95" s="104">
        <v>-102.500066664</v>
      </c>
      <c r="L95" s="104">
        <v>-48.095404657925499</v>
      </c>
      <c r="M95" s="104"/>
      <c r="N95" s="104"/>
      <c r="O95" s="104"/>
      <c r="Q95" s="104">
        <v>-45.500635582114597</v>
      </c>
    </row>
    <row r="96" spans="1:17" x14ac:dyDescent="0.3">
      <c r="A96" s="102" t="s">
        <v>85</v>
      </c>
      <c r="B96" s="103">
        <v>43986</v>
      </c>
      <c r="C96" s="104">
        <v>1.3985000000000001</v>
      </c>
      <c r="D96" s="104"/>
      <c r="E96" s="104"/>
      <c r="F96" s="104"/>
      <c r="G96" s="104"/>
      <c r="H96" s="104"/>
      <c r="I96" s="104"/>
      <c r="J96" s="104">
        <v>0</v>
      </c>
      <c r="K96" s="104">
        <v>-102.50374097037</v>
      </c>
      <c r="L96" s="104">
        <v>-48.088350941368603</v>
      </c>
      <c r="M96" s="104"/>
      <c r="N96" s="104"/>
      <c r="O96" s="104"/>
      <c r="Q96" s="104">
        <v>-45.504646878059397</v>
      </c>
    </row>
    <row r="97" spans="1:17" x14ac:dyDescent="0.3">
      <c r="A97" s="102" t="s">
        <v>86</v>
      </c>
      <c r="B97" s="103">
        <v>43986</v>
      </c>
      <c r="C97" s="104">
        <v>21.8018</v>
      </c>
      <c r="D97" s="104"/>
      <c r="E97" s="104"/>
      <c r="F97" s="104"/>
      <c r="G97" s="104"/>
      <c r="H97" s="104"/>
      <c r="I97" s="104"/>
      <c r="J97" s="104">
        <v>20.561813855991399</v>
      </c>
      <c r="K97" s="104">
        <v>8.9048242208527295</v>
      </c>
      <c r="L97" s="104">
        <v>12.565465824767299</v>
      </c>
      <c r="M97" s="104">
        <v>11.3857779673039</v>
      </c>
      <c r="N97" s="104">
        <v>12.0895238927082</v>
      </c>
      <c r="O97" s="104">
        <v>9.0391311629814304</v>
      </c>
      <c r="Q97" s="104">
        <v>12.9514642212868</v>
      </c>
    </row>
    <row r="98" spans="1:17" x14ac:dyDescent="0.3">
      <c r="A98" s="102" t="s">
        <v>87</v>
      </c>
      <c r="B98" s="103">
        <v>43986</v>
      </c>
      <c r="C98" s="104">
        <v>17.220400000000001</v>
      </c>
      <c r="D98" s="104"/>
      <c r="E98" s="104"/>
      <c r="F98" s="104"/>
      <c r="G98" s="104"/>
      <c r="H98" s="104"/>
      <c r="I98" s="104"/>
      <c r="J98" s="104">
        <v>-12.2937517181371</v>
      </c>
      <c r="K98" s="104">
        <v>3.2003706797510101</v>
      </c>
      <c r="L98" s="104">
        <v>6.9333357237707904</v>
      </c>
      <c r="M98" s="104">
        <v>5.4069675969431596</v>
      </c>
      <c r="N98" s="104">
        <v>7.6086723757217998</v>
      </c>
      <c r="O98" s="104">
        <v>3.08730858104179</v>
      </c>
      <c r="Q98" s="104">
        <v>9.1002969613259701</v>
      </c>
    </row>
    <row r="99" spans="1:17" x14ac:dyDescent="0.3">
      <c r="A99" s="102" t="s">
        <v>88</v>
      </c>
      <c r="B99" s="103">
        <v>43986</v>
      </c>
      <c r="C99" s="104">
        <v>35.263500000000001</v>
      </c>
      <c r="D99" s="104"/>
      <c r="E99" s="104"/>
      <c r="F99" s="104"/>
      <c r="G99" s="104"/>
      <c r="H99" s="104"/>
      <c r="I99" s="104"/>
      <c r="J99" s="104">
        <v>14.363512372991</v>
      </c>
      <c r="K99" s="104">
        <v>10.2664646686954</v>
      </c>
      <c r="L99" s="104">
        <v>12.4242011659585</v>
      </c>
      <c r="M99" s="104">
        <v>9.7383667078011307</v>
      </c>
      <c r="N99" s="104">
        <v>10.106389160801401</v>
      </c>
      <c r="O99" s="104">
        <v>7.3250977724103903</v>
      </c>
      <c r="Q99" s="104">
        <v>16.084384266527099</v>
      </c>
    </row>
    <row r="100" spans="1:17" x14ac:dyDescent="0.3">
      <c r="A100" s="102" t="s">
        <v>89</v>
      </c>
      <c r="B100" s="103">
        <v>43986</v>
      </c>
      <c r="C100" s="104">
        <v>23.301200000000001</v>
      </c>
      <c r="D100" s="104"/>
      <c r="E100" s="104"/>
      <c r="F100" s="104"/>
      <c r="G100" s="104"/>
      <c r="H100" s="104"/>
      <c r="I100" s="104"/>
      <c r="J100" s="104">
        <v>17.398315779476999</v>
      </c>
      <c r="K100" s="104">
        <v>12.5756816813707</v>
      </c>
      <c r="L100" s="104">
        <v>12.283766821663001</v>
      </c>
      <c r="M100" s="104">
        <v>9.1203891060768303</v>
      </c>
      <c r="N100" s="104">
        <v>10.561577607231801</v>
      </c>
      <c r="O100" s="104">
        <v>6.9606031110425501</v>
      </c>
      <c r="Q100" s="104">
        <v>12.064955268389699</v>
      </c>
    </row>
    <row r="101" spans="1:17" x14ac:dyDescent="0.3">
      <c r="A101" s="102" t="s">
        <v>90</v>
      </c>
      <c r="B101" s="103">
        <v>43986</v>
      </c>
      <c r="C101" s="104">
        <v>2533.5868</v>
      </c>
      <c r="D101" s="104"/>
      <c r="E101" s="104"/>
      <c r="F101" s="104"/>
      <c r="G101" s="104"/>
      <c r="H101" s="104"/>
      <c r="I101" s="104"/>
      <c r="J101" s="104">
        <v>17.270420883433601</v>
      </c>
      <c r="K101" s="104">
        <v>15.498818576774701</v>
      </c>
      <c r="L101" s="104">
        <v>16.458265723078</v>
      </c>
      <c r="M101" s="104">
        <v>16.464554110789599</v>
      </c>
      <c r="N101" s="104">
        <v>20.229276017553602</v>
      </c>
      <c r="O101" s="104">
        <v>9.1689273645218492</v>
      </c>
      <c r="Q101" s="104">
        <v>11.722705382199001</v>
      </c>
    </row>
    <row r="102" spans="1:17" x14ac:dyDescent="0.3">
      <c r="A102" s="102" t="s">
        <v>91</v>
      </c>
      <c r="B102" s="103">
        <v>43986</v>
      </c>
      <c r="C102" s="104">
        <v>22.211200000000002</v>
      </c>
      <c r="D102" s="104"/>
      <c r="E102" s="104"/>
      <c r="F102" s="104"/>
      <c r="G102" s="104"/>
      <c r="H102" s="104"/>
      <c r="I102" s="104"/>
      <c r="J102" s="104">
        <v>7.28063085502788</v>
      </c>
      <c r="K102" s="104">
        <v>9.0937465271555897</v>
      </c>
      <c r="L102" s="104">
        <v>8.5754649848395008</v>
      </c>
      <c r="M102" s="104">
        <v>7.3999102468295499</v>
      </c>
      <c r="N102" s="104">
        <v>9.7698658680022206</v>
      </c>
      <c r="O102" s="104">
        <v>8.5989254565617408</v>
      </c>
      <c r="Q102" s="104">
        <v>10.222678899082601</v>
      </c>
    </row>
    <row r="103" spans="1:17" x14ac:dyDescent="0.3">
      <c r="A103" s="102" t="s">
        <v>92</v>
      </c>
      <c r="B103" s="103">
        <v>43986</v>
      </c>
      <c r="C103" s="104">
        <v>65.836200000000005</v>
      </c>
      <c r="D103" s="104"/>
      <c r="E103" s="104"/>
      <c r="F103" s="104"/>
      <c r="G103" s="104"/>
      <c r="H103" s="104"/>
      <c r="I103" s="104"/>
      <c r="J103" s="104">
        <v>13.2639357268614</v>
      </c>
      <c r="K103" s="104">
        <v>-12.8198196850988</v>
      </c>
      <c r="L103" s="104">
        <v>-10.1478759642391</v>
      </c>
      <c r="M103" s="104">
        <v>-4.5940855100414497</v>
      </c>
      <c r="N103" s="104">
        <v>-2.3980266813525901</v>
      </c>
      <c r="O103" s="104">
        <v>4.7213308440940596</v>
      </c>
      <c r="Q103" s="104">
        <v>23.999308761186999</v>
      </c>
    </row>
    <row r="104" spans="1:17" x14ac:dyDescent="0.3">
      <c r="A104" s="102" t="s">
        <v>93</v>
      </c>
      <c r="B104" s="103">
        <v>43986</v>
      </c>
      <c r="C104" s="104">
        <v>64.8035</v>
      </c>
      <c r="D104" s="104"/>
      <c r="E104" s="104"/>
      <c r="F104" s="104"/>
      <c r="G104" s="104"/>
      <c r="H104" s="104"/>
      <c r="I104" s="104"/>
      <c r="J104" s="104">
        <v>16.556305263885299</v>
      </c>
      <c r="K104" s="104">
        <v>5.0305292439970097</v>
      </c>
      <c r="L104" s="104">
        <v>6.9969561977787604</v>
      </c>
      <c r="M104" s="104">
        <v>7.8182509059544802</v>
      </c>
      <c r="N104" s="104">
        <v>8.1185864324821608</v>
      </c>
      <c r="O104" s="104">
        <v>4.20983923106464</v>
      </c>
      <c r="Q104" s="104">
        <v>23.706183337283701</v>
      </c>
    </row>
    <row r="105" spans="1:17" x14ac:dyDescent="0.3">
      <c r="A105" s="102" t="s">
        <v>94</v>
      </c>
      <c r="B105" s="103">
        <v>43986</v>
      </c>
      <c r="C105" s="104">
        <v>64.8035</v>
      </c>
      <c r="D105" s="104"/>
      <c r="E105" s="104"/>
      <c r="F105" s="104"/>
      <c r="G105" s="104"/>
      <c r="H105" s="104"/>
      <c r="I105" s="104"/>
      <c r="J105" s="104">
        <v>16.556305263885299</v>
      </c>
      <c r="K105" s="104">
        <v>5.0305292439970097</v>
      </c>
      <c r="L105" s="104">
        <v>6.9969561977787604</v>
      </c>
      <c r="M105" s="104">
        <v>7.8182509059544802</v>
      </c>
      <c r="N105" s="104">
        <v>8.1185864324821608</v>
      </c>
      <c r="O105" s="104">
        <v>4.20983923106464</v>
      </c>
      <c r="Q105" s="104">
        <v>23.706183337283701</v>
      </c>
    </row>
    <row r="106" spans="1:17" x14ac:dyDescent="0.3">
      <c r="A106" s="102" t="s">
        <v>95</v>
      </c>
      <c r="B106" s="103">
        <v>43986</v>
      </c>
      <c r="C106" s="104">
        <v>64.8035</v>
      </c>
      <c r="D106" s="104"/>
      <c r="E106" s="104"/>
      <c r="F106" s="104"/>
      <c r="G106" s="104"/>
      <c r="H106" s="104"/>
      <c r="I106" s="104"/>
      <c r="J106" s="104">
        <v>16.556305263885299</v>
      </c>
      <c r="K106" s="104">
        <v>5.0305292439970097</v>
      </c>
      <c r="L106" s="104">
        <v>6.9969561977787604</v>
      </c>
      <c r="M106" s="104">
        <v>7.8182509059544802</v>
      </c>
      <c r="N106" s="104">
        <v>8.1185864324821608</v>
      </c>
      <c r="O106" s="104">
        <v>4.20983923106464</v>
      </c>
      <c r="Q106" s="104">
        <v>23.706183337283701</v>
      </c>
    </row>
    <row r="107" spans="1:17" x14ac:dyDescent="0.3">
      <c r="A107" s="102" t="s">
        <v>96</v>
      </c>
      <c r="B107" s="103">
        <v>43986</v>
      </c>
      <c r="C107" s="104">
        <v>27.333300000000001</v>
      </c>
      <c r="D107" s="104"/>
      <c r="E107" s="104"/>
      <c r="F107" s="104"/>
      <c r="G107" s="104"/>
      <c r="H107" s="104"/>
      <c r="I107" s="104"/>
      <c r="J107" s="104">
        <v>16.812474450968899</v>
      </c>
      <c r="K107" s="104">
        <v>7.0585897310323702</v>
      </c>
      <c r="L107" s="104">
        <v>9.0165992662273702</v>
      </c>
      <c r="M107" s="104">
        <v>7.4316361287506796</v>
      </c>
      <c r="N107" s="104">
        <v>10.0718982258596</v>
      </c>
      <c r="O107" s="104">
        <v>7.0876449158755896</v>
      </c>
      <c r="Q107" s="104">
        <v>13.676295936013799</v>
      </c>
    </row>
    <row r="108" spans="1:17" x14ac:dyDescent="0.3">
      <c r="A108" s="102" t="s">
        <v>97</v>
      </c>
      <c r="B108" s="103">
        <v>43986</v>
      </c>
      <c r="C108" s="104">
        <v>26.363499999999998</v>
      </c>
      <c r="D108" s="104"/>
      <c r="E108" s="104"/>
      <c r="F108" s="104"/>
      <c r="G108" s="104"/>
      <c r="H108" s="104"/>
      <c r="I108" s="104"/>
      <c r="J108" s="104">
        <v>22.469904501923899</v>
      </c>
      <c r="K108" s="104">
        <v>10.6072131885921</v>
      </c>
      <c r="L108" s="104">
        <v>12.8629312054991</v>
      </c>
      <c r="M108" s="104">
        <v>11.422736600704701</v>
      </c>
      <c r="N108" s="104">
        <v>11.7788629672947</v>
      </c>
      <c r="O108" s="104">
        <v>8.8259757315816305</v>
      </c>
      <c r="Q108" s="104">
        <v>15.7673640443506</v>
      </c>
    </row>
    <row r="109" spans="1:17" x14ac:dyDescent="0.3">
      <c r="A109" s="102" t="s">
        <v>98</v>
      </c>
      <c r="B109" s="103">
        <v>43986</v>
      </c>
      <c r="C109" s="104">
        <v>16.2927</v>
      </c>
      <c r="D109" s="104"/>
      <c r="E109" s="104"/>
      <c r="F109" s="104"/>
      <c r="G109" s="104"/>
      <c r="H109" s="104"/>
      <c r="I109" s="104"/>
      <c r="J109" s="104">
        <v>21.569390041202599</v>
      </c>
      <c r="K109" s="104">
        <v>4.2031673362482804</v>
      </c>
      <c r="L109" s="104">
        <v>8.3330424520069197</v>
      </c>
      <c r="M109" s="104">
        <v>7.1677271305778403</v>
      </c>
      <c r="N109" s="104">
        <v>7.6914245463537201</v>
      </c>
      <c r="O109" s="104">
        <v>4.6752526222848996</v>
      </c>
      <c r="Q109" s="104">
        <v>7.5903354263053497</v>
      </c>
    </row>
    <row r="110" spans="1:17" x14ac:dyDescent="0.3">
      <c r="A110" s="102" t="s">
        <v>99</v>
      </c>
      <c r="B110" s="103">
        <v>43986</v>
      </c>
      <c r="C110" s="104">
        <v>26.180199999999999</v>
      </c>
      <c r="D110" s="104"/>
      <c r="E110" s="104"/>
      <c r="F110" s="104"/>
      <c r="G110" s="104"/>
      <c r="H110" s="104"/>
      <c r="I110" s="104"/>
      <c r="J110" s="104">
        <v>20.536224474828899</v>
      </c>
      <c r="K110" s="104">
        <v>16.1577391656934</v>
      </c>
      <c r="L110" s="104">
        <v>16.286698782835799</v>
      </c>
      <c r="M110" s="104">
        <v>12.542076033041299</v>
      </c>
      <c r="N110" s="104">
        <v>14.591393278726301</v>
      </c>
      <c r="O110" s="104">
        <v>9.3648715092969592</v>
      </c>
      <c r="Q110" s="104">
        <v>14.0513276231263</v>
      </c>
    </row>
    <row r="111" spans="1:17" x14ac:dyDescent="0.3">
      <c r="A111" s="102" t="s">
        <v>100</v>
      </c>
      <c r="B111" s="103">
        <v>43986</v>
      </c>
      <c r="C111" s="104">
        <v>15.87</v>
      </c>
      <c r="D111" s="104"/>
      <c r="E111" s="104"/>
      <c r="F111" s="104"/>
      <c r="G111" s="104"/>
      <c r="H111" s="104"/>
      <c r="I111" s="104"/>
      <c r="J111" s="104">
        <v>1.9321448640371399</v>
      </c>
      <c r="K111" s="104">
        <v>0.99244931051757002</v>
      </c>
      <c r="L111" s="104">
        <v>4.8204546604663898</v>
      </c>
      <c r="M111" s="104">
        <v>5.9038637642503602</v>
      </c>
      <c r="N111" s="104">
        <v>6.2767158976122399</v>
      </c>
      <c r="O111" s="104">
        <v>6.6436262169376299</v>
      </c>
      <c r="Q111" s="104">
        <v>8.4452108789909293</v>
      </c>
    </row>
    <row r="112" spans="1:17" x14ac:dyDescent="0.3">
      <c r="A112" s="102" t="s">
        <v>101</v>
      </c>
      <c r="B112" s="103">
        <v>43986</v>
      </c>
      <c r="C112" s="104">
        <v>1135.6229000000001</v>
      </c>
      <c r="D112" s="104"/>
      <c r="E112" s="104"/>
      <c r="F112" s="104"/>
      <c r="G112" s="104"/>
      <c r="H112" s="104"/>
      <c r="I112" s="104"/>
      <c r="J112" s="104">
        <v>4.7350805273029701</v>
      </c>
      <c r="K112" s="104">
        <v>4.9428954831641603</v>
      </c>
      <c r="L112" s="104">
        <v>6.5218109961662902</v>
      </c>
      <c r="M112" s="104">
        <v>6.6945039773086501</v>
      </c>
      <c r="N112" s="104">
        <v>7.91185826069903</v>
      </c>
      <c r="O112" s="104"/>
      <c r="Q112" s="104">
        <v>9.0332770985401396</v>
      </c>
    </row>
    <row r="113" spans="1:17" x14ac:dyDescent="0.3">
      <c r="A113" s="102" t="s">
        <v>102</v>
      </c>
      <c r="B113" s="103">
        <v>43986</v>
      </c>
      <c r="C113" s="104">
        <v>30.932200000000002</v>
      </c>
      <c r="D113" s="104"/>
      <c r="E113" s="104"/>
      <c r="F113" s="104"/>
      <c r="G113" s="104"/>
      <c r="H113" s="104"/>
      <c r="I113" s="104"/>
      <c r="J113" s="104">
        <v>13.6230465865429</v>
      </c>
      <c r="K113" s="104">
        <v>5.0436848060603401</v>
      </c>
      <c r="L113" s="104">
        <v>6.4660686085090102</v>
      </c>
      <c r="M113" s="104">
        <v>5.9940147578401701</v>
      </c>
      <c r="N113" s="104">
        <v>6.0979150959691504</v>
      </c>
      <c r="O113" s="104">
        <v>7.4046164325318697</v>
      </c>
      <c r="Q113" s="104">
        <v>12.344890935530801</v>
      </c>
    </row>
    <row r="114" spans="1:17" x14ac:dyDescent="0.3">
      <c r="A114" s="102" t="s">
        <v>103</v>
      </c>
      <c r="B114" s="103">
        <v>43986</v>
      </c>
      <c r="C114" s="104">
        <v>27.5182</v>
      </c>
      <c r="D114" s="104"/>
      <c r="E114" s="104"/>
      <c r="F114" s="104"/>
      <c r="G114" s="104"/>
      <c r="H114" s="104"/>
      <c r="I114" s="104"/>
      <c r="J114" s="104">
        <v>23.674265751693</v>
      </c>
      <c r="K114" s="104">
        <v>8.2444269185238799</v>
      </c>
      <c r="L114" s="104">
        <v>9.8274185839022596</v>
      </c>
      <c r="M114" s="104">
        <v>9.6444582677708492</v>
      </c>
      <c r="N114" s="104">
        <v>10.850279653362801</v>
      </c>
      <c r="O114" s="104">
        <v>9.6345024162102497</v>
      </c>
      <c r="Q114" s="104">
        <v>14.559756227981399</v>
      </c>
    </row>
    <row r="115" spans="1:17" x14ac:dyDescent="0.3">
      <c r="A115" s="102" t="s">
        <v>104</v>
      </c>
      <c r="B115" s="103">
        <v>43986</v>
      </c>
      <c r="C115" s="104">
        <v>22.643699999999999</v>
      </c>
      <c r="D115" s="104"/>
      <c r="E115" s="104"/>
      <c r="F115" s="104"/>
      <c r="G115" s="104"/>
      <c r="H115" s="104"/>
      <c r="I115" s="104"/>
      <c r="J115" s="104">
        <v>16.952669780675102</v>
      </c>
      <c r="K115" s="104">
        <v>11.1725024948647</v>
      </c>
      <c r="L115" s="104">
        <v>11.8740351169488</v>
      </c>
      <c r="M115" s="104">
        <v>9.9161790448270004</v>
      </c>
      <c r="N115" s="104">
        <v>11.1701589950888</v>
      </c>
      <c r="O115" s="104">
        <v>8.5441445987886198</v>
      </c>
      <c r="Q115" s="104">
        <v>9.1803272329421102</v>
      </c>
    </row>
    <row r="116" spans="1:17" x14ac:dyDescent="0.3">
      <c r="A116" s="102" t="s">
        <v>105</v>
      </c>
      <c r="B116" s="103">
        <v>43986</v>
      </c>
      <c r="C116" s="104">
        <v>12.8995</v>
      </c>
      <c r="D116" s="104"/>
      <c r="E116" s="104"/>
      <c r="F116" s="104"/>
      <c r="G116" s="104"/>
      <c r="H116" s="104"/>
      <c r="I116" s="104"/>
      <c r="J116" s="104">
        <v>10.544741191164</v>
      </c>
      <c r="K116" s="104">
        <v>17.049389377917802</v>
      </c>
      <c r="L116" s="104">
        <v>15.6120325008508</v>
      </c>
      <c r="M116" s="104">
        <v>12.1659904652513</v>
      </c>
      <c r="N116" s="104">
        <v>14.5317703002851</v>
      </c>
      <c r="O116" s="104">
        <v>8.8613600941197408</v>
      </c>
      <c r="Q116" s="104">
        <v>9.0609374999999996</v>
      </c>
    </row>
    <row r="117" spans="1:17" x14ac:dyDescent="0.3">
      <c r="A117" s="102" t="s">
        <v>106</v>
      </c>
      <c r="B117" s="103">
        <v>43986</v>
      </c>
      <c r="C117" s="104">
        <v>27.895099999999999</v>
      </c>
      <c r="D117" s="104"/>
      <c r="E117" s="104"/>
      <c r="F117" s="104"/>
      <c r="G117" s="104"/>
      <c r="H117" s="104"/>
      <c r="I117" s="104"/>
      <c r="J117" s="104">
        <v>12.287264683922</v>
      </c>
      <c r="K117" s="104">
        <v>14.774304634947899</v>
      </c>
      <c r="L117" s="104">
        <v>12.7577363179398</v>
      </c>
      <c r="M117" s="104">
        <v>9.4779980073891199</v>
      </c>
      <c r="N117" s="104">
        <v>10.815202990550301</v>
      </c>
      <c r="O117" s="104">
        <v>7.52123601236433</v>
      </c>
      <c r="Q117" s="104">
        <v>11.499492077464801</v>
      </c>
    </row>
    <row r="118" spans="1:17" x14ac:dyDescent="0.3">
      <c r="A118" s="102" t="s">
        <v>107</v>
      </c>
      <c r="B118" s="103">
        <v>43986</v>
      </c>
      <c r="C118" s="104">
        <v>2017.8752999999999</v>
      </c>
      <c r="D118" s="104"/>
      <c r="E118" s="104"/>
      <c r="F118" s="104"/>
      <c r="G118" s="104"/>
      <c r="H118" s="104"/>
      <c r="I118" s="104"/>
      <c r="J118" s="104">
        <v>16.961312771325801</v>
      </c>
      <c r="K118" s="104">
        <v>6.7218798700480002</v>
      </c>
      <c r="L118" s="104">
        <v>10.902803598709401</v>
      </c>
      <c r="M118" s="104">
        <v>8.8975148936684594</v>
      </c>
      <c r="N118" s="104">
        <v>10.815571808261501</v>
      </c>
      <c r="O118" s="104">
        <v>8.7194892830725408</v>
      </c>
      <c r="Q118" s="104">
        <v>12.117563095238101</v>
      </c>
    </row>
    <row r="119" spans="1:17" x14ac:dyDescent="0.3">
      <c r="A119" s="102" t="s">
        <v>108</v>
      </c>
      <c r="B119" s="103">
        <v>43986</v>
      </c>
      <c r="C119" s="104">
        <v>30.256499999999999</v>
      </c>
      <c r="D119" s="104"/>
      <c r="E119" s="104"/>
      <c r="F119" s="104"/>
      <c r="G119" s="104"/>
      <c r="H119" s="104"/>
      <c r="I119" s="104"/>
      <c r="J119" s="104">
        <v>12.204292637169299</v>
      </c>
      <c r="K119" s="104">
        <v>-5.3770012102731197</v>
      </c>
      <c r="L119" s="104">
        <v>1.77240318721904</v>
      </c>
      <c r="M119" s="104">
        <v>2.5124884266735599</v>
      </c>
      <c r="N119" s="104">
        <v>5.2103531142972397</v>
      </c>
      <c r="O119" s="104">
        <v>1.8510191895102699</v>
      </c>
      <c r="Q119" s="104">
        <v>11.8203004741399</v>
      </c>
    </row>
    <row r="120" spans="1:17" x14ac:dyDescent="0.3">
      <c r="A120" s="102" t="s">
        <v>109</v>
      </c>
      <c r="B120" s="103">
        <v>43986</v>
      </c>
      <c r="C120" s="104">
        <v>62.985300000000002</v>
      </c>
      <c r="D120" s="104"/>
      <c r="E120" s="104"/>
      <c r="F120" s="104"/>
      <c r="G120" s="104"/>
      <c r="H120" s="104"/>
      <c r="I120" s="104"/>
      <c r="J120" s="104">
        <v>6.1673622344165704</v>
      </c>
      <c r="K120" s="104">
        <v>5.6604642816460098</v>
      </c>
      <c r="L120" s="104">
        <v>6.1718336076181997</v>
      </c>
      <c r="M120" s="104">
        <v>6.0074936349968802</v>
      </c>
      <c r="N120" s="104">
        <v>6.1043527723303201</v>
      </c>
      <c r="O120" s="104">
        <v>4.23918895914057</v>
      </c>
      <c r="Q120" s="104">
        <v>24.027375450366499</v>
      </c>
    </row>
    <row r="121" spans="1:17" x14ac:dyDescent="0.3">
      <c r="A121" s="102" t="s">
        <v>110</v>
      </c>
      <c r="B121" s="103">
        <v>43986</v>
      </c>
      <c r="C121" s="104">
        <v>15.72</v>
      </c>
      <c r="D121" s="104"/>
      <c r="E121" s="104"/>
      <c r="F121" s="104"/>
      <c r="G121" s="104"/>
      <c r="H121" s="104"/>
      <c r="I121" s="104"/>
      <c r="J121" s="104">
        <v>5.7653913203425198</v>
      </c>
      <c r="K121" s="104">
        <v>8.8523171544443198</v>
      </c>
      <c r="L121" s="104">
        <v>12.457169034827499</v>
      </c>
      <c r="M121" s="104">
        <v>9.9268187031110404</v>
      </c>
      <c r="N121" s="104">
        <v>11.700581341718401</v>
      </c>
      <c r="O121" s="104">
        <v>8.3380071094152601</v>
      </c>
      <c r="Q121" s="104">
        <v>11.270159202725001</v>
      </c>
    </row>
    <row r="122" spans="1:17" x14ac:dyDescent="0.3">
      <c r="A122" s="102" t="s">
        <v>111</v>
      </c>
      <c r="B122" s="103">
        <v>43986</v>
      </c>
      <c r="C122" s="104">
        <v>26.8506</v>
      </c>
      <c r="D122" s="104"/>
      <c r="E122" s="104"/>
      <c r="F122" s="104"/>
      <c r="G122" s="104"/>
      <c r="H122" s="104"/>
      <c r="I122" s="104"/>
      <c r="J122" s="104">
        <v>18.022497139005399</v>
      </c>
      <c r="K122" s="104">
        <v>12.977897409424701</v>
      </c>
      <c r="L122" s="104">
        <v>14.583702284233899</v>
      </c>
      <c r="M122" s="104">
        <v>11.6472617693661</v>
      </c>
      <c r="N122" s="104">
        <v>14.020463774050301</v>
      </c>
      <c r="O122" s="104">
        <v>9.2758709048931305</v>
      </c>
      <c r="Q122" s="104">
        <v>10.273039919826299</v>
      </c>
    </row>
    <row r="123" spans="1:17" x14ac:dyDescent="0.3">
      <c r="A123" s="102" t="s">
        <v>112</v>
      </c>
      <c r="B123" s="103">
        <v>43986</v>
      </c>
      <c r="C123" s="104">
        <v>30.753900000000002</v>
      </c>
      <c r="D123" s="104"/>
      <c r="E123" s="104"/>
      <c r="F123" s="104"/>
      <c r="G123" s="104"/>
      <c r="H123" s="104"/>
      <c r="I123" s="104"/>
      <c r="J123" s="104">
        <v>15.0994449694279</v>
      </c>
      <c r="K123" s="104">
        <v>7.2538747099033696</v>
      </c>
      <c r="L123" s="104">
        <v>8.6859296084080899</v>
      </c>
      <c r="M123" s="104">
        <v>7.86633838036696</v>
      </c>
      <c r="N123" s="104">
        <v>8.16392208507005</v>
      </c>
      <c r="O123" s="104">
        <v>6.3096219087520797</v>
      </c>
      <c r="Q123" s="104">
        <v>12.3797573132865</v>
      </c>
    </row>
    <row r="124" spans="1:17" x14ac:dyDescent="0.3">
      <c r="A124" s="102" t="s">
        <v>113</v>
      </c>
      <c r="B124" s="103">
        <v>43986</v>
      </c>
      <c r="C124" s="104">
        <v>18.168600000000001</v>
      </c>
      <c r="D124" s="104"/>
      <c r="E124" s="104"/>
      <c r="F124" s="104"/>
      <c r="G124" s="104"/>
      <c r="H124" s="104"/>
      <c r="I124" s="104"/>
      <c r="J124" s="104">
        <v>16.320742388027799</v>
      </c>
      <c r="K124" s="104">
        <v>10.5035003684599</v>
      </c>
      <c r="L124" s="104">
        <v>11.8561187005617</v>
      </c>
      <c r="M124" s="104">
        <v>9.8784702150916104</v>
      </c>
      <c r="N124" s="104">
        <v>11.850039219486799</v>
      </c>
      <c r="O124" s="104">
        <v>7.6007033459744697</v>
      </c>
      <c r="Q124" s="104">
        <v>9.82708965062624</v>
      </c>
    </row>
    <row r="125" spans="1:17" x14ac:dyDescent="0.3">
      <c r="A125" s="102" t="s">
        <v>367</v>
      </c>
      <c r="B125" s="103">
        <v>43986</v>
      </c>
      <c r="C125" s="104">
        <v>0.36630000000000001</v>
      </c>
      <c r="D125" s="104"/>
      <c r="E125" s="104"/>
      <c r="F125" s="104"/>
      <c r="G125" s="104"/>
      <c r="H125" s="104"/>
      <c r="I125" s="104"/>
      <c r="J125" s="104">
        <v>8.7432130309805292</v>
      </c>
      <c r="K125" s="104">
        <v>8.85825577303447</v>
      </c>
      <c r="L125" s="104"/>
      <c r="M125" s="104"/>
      <c r="N125" s="104"/>
      <c r="O125" s="104"/>
      <c r="Q125" s="104">
        <v>8.8040771864301703</v>
      </c>
    </row>
    <row r="126" spans="1:17" x14ac:dyDescent="0.3">
      <c r="A126" s="102" t="s">
        <v>114</v>
      </c>
      <c r="B126" s="103">
        <v>43986</v>
      </c>
      <c r="C126" s="104">
        <v>20.412700000000001</v>
      </c>
      <c r="D126" s="104"/>
      <c r="E126" s="104"/>
      <c r="F126" s="104"/>
      <c r="G126" s="104"/>
      <c r="H126" s="104"/>
      <c r="I126" s="104"/>
      <c r="J126" s="104">
        <v>18.900645186980999</v>
      </c>
      <c r="K126" s="104">
        <v>14.0694914215038</v>
      </c>
      <c r="L126" s="104">
        <v>4.2929835295504803</v>
      </c>
      <c r="M126" s="104">
        <v>3.0520096996839801</v>
      </c>
      <c r="N126" s="104">
        <v>4.8812321609418596</v>
      </c>
      <c r="O126" s="104">
        <v>1.5823391548363801</v>
      </c>
      <c r="Q126" s="104">
        <v>10.458545679691801</v>
      </c>
    </row>
    <row r="127" spans="1:17" x14ac:dyDescent="0.3">
      <c r="A127" s="162"/>
      <c r="B127" s="162"/>
      <c r="C127" s="162"/>
      <c r="D127" s="107"/>
      <c r="E127" s="107"/>
      <c r="F127" s="107" t="s">
        <v>115</v>
      </c>
      <c r="G127" s="107" t="s">
        <v>116</v>
      </c>
      <c r="H127" s="107" t="s">
        <v>117</v>
      </c>
      <c r="I127" s="107" t="s">
        <v>47</v>
      </c>
      <c r="J127" s="107" t="s">
        <v>48</v>
      </c>
      <c r="K127" s="107" t="s">
        <v>1</v>
      </c>
      <c r="L127" s="107" t="s">
        <v>2</v>
      </c>
      <c r="M127" s="107" t="s">
        <v>3</v>
      </c>
      <c r="N127" s="107" t="s">
        <v>4</v>
      </c>
      <c r="O127" s="107" t="s">
        <v>5</v>
      </c>
      <c r="Q127" s="107" t="s">
        <v>46</v>
      </c>
    </row>
    <row r="128" spans="1:17" x14ac:dyDescent="0.3">
      <c r="A128" s="162"/>
      <c r="B128" s="162"/>
      <c r="C128" s="162"/>
      <c r="D128" s="107"/>
      <c r="E128" s="107"/>
      <c r="F128" s="107" t="s">
        <v>0</v>
      </c>
      <c r="G128" s="107" t="s">
        <v>0</v>
      </c>
      <c r="H128" s="107" t="s">
        <v>0</v>
      </c>
      <c r="I128" s="107" t="s">
        <v>0</v>
      </c>
      <c r="J128" s="107" t="s">
        <v>0</v>
      </c>
      <c r="K128" s="107" t="s">
        <v>0</v>
      </c>
      <c r="L128" s="107" t="s">
        <v>0</v>
      </c>
      <c r="M128" s="107" t="s">
        <v>0</v>
      </c>
      <c r="N128" s="107" t="s">
        <v>0</v>
      </c>
      <c r="O128" s="107" t="s">
        <v>0</v>
      </c>
      <c r="Q128" s="107" t="s">
        <v>0</v>
      </c>
    </row>
    <row r="129" spans="1:17" x14ac:dyDescent="0.3">
      <c r="A129" s="107" t="s">
        <v>7</v>
      </c>
      <c r="B129" s="107" t="s">
        <v>8</v>
      </c>
      <c r="C129" s="107" t="s">
        <v>9</v>
      </c>
      <c r="D129" s="107"/>
      <c r="E129" s="107"/>
      <c r="F129" s="107"/>
      <c r="G129" s="107"/>
      <c r="H129" s="107"/>
      <c r="I129" s="107"/>
      <c r="J129" s="107"/>
      <c r="K129" s="107"/>
      <c r="L129" s="107"/>
      <c r="M129" s="107"/>
      <c r="N129" s="107"/>
      <c r="O129" s="107"/>
      <c r="Q129" s="107"/>
    </row>
    <row r="130" spans="1:17" x14ac:dyDescent="0.3">
      <c r="A130" s="101" t="s">
        <v>385</v>
      </c>
      <c r="B130" s="101"/>
      <c r="C130" s="101"/>
      <c r="D130" s="101"/>
      <c r="E130" s="101"/>
      <c r="F130" s="101"/>
      <c r="G130" s="101"/>
      <c r="H130" s="101"/>
      <c r="I130" s="101"/>
      <c r="J130" s="101"/>
      <c r="K130" s="101"/>
      <c r="L130" s="101"/>
      <c r="M130" s="101"/>
      <c r="N130" s="101"/>
      <c r="O130" s="101"/>
      <c r="Q130" s="101"/>
    </row>
    <row r="131" spans="1:17" x14ac:dyDescent="0.3">
      <c r="A131" s="102" t="s">
        <v>118</v>
      </c>
      <c r="B131" s="103">
        <v>43986</v>
      </c>
      <c r="C131" s="104">
        <v>322.5102</v>
      </c>
      <c r="D131" s="104"/>
      <c r="E131" s="104"/>
      <c r="F131" s="104">
        <v>3.13520888730456</v>
      </c>
      <c r="G131" s="104">
        <v>3.5207521690077499</v>
      </c>
      <c r="H131" s="104">
        <v>3.35050631355662</v>
      </c>
      <c r="I131" s="104">
        <v>3.7457983682532001</v>
      </c>
      <c r="J131" s="104">
        <v>5.2549416012218702</v>
      </c>
      <c r="K131" s="104">
        <v>5.6126611661693602</v>
      </c>
      <c r="L131" s="104">
        <v>5.4819301968048402</v>
      </c>
      <c r="M131" s="104">
        <v>5.5730303513576196</v>
      </c>
      <c r="N131" s="104">
        <v>5.9486675925145098</v>
      </c>
      <c r="O131" s="104">
        <v>7.3223275041176796</v>
      </c>
      <c r="Q131" s="104">
        <v>10.1351022457368</v>
      </c>
    </row>
    <row r="132" spans="1:17" x14ac:dyDescent="0.3">
      <c r="A132" s="102" t="s">
        <v>119</v>
      </c>
      <c r="B132" s="103">
        <v>43986</v>
      </c>
      <c r="C132" s="104">
        <v>2224.0936000000002</v>
      </c>
      <c r="D132" s="104"/>
      <c r="E132" s="104"/>
      <c r="F132" s="104">
        <v>2.4306575858177299</v>
      </c>
      <c r="G132" s="104">
        <v>2.5606828775503998</v>
      </c>
      <c r="H132" s="104">
        <v>2.8557017383929502</v>
      </c>
      <c r="I132" s="104">
        <v>3.4927519770290099</v>
      </c>
      <c r="J132" s="104">
        <v>4.8036419067925999</v>
      </c>
      <c r="K132" s="104">
        <v>5.6597077280188604</v>
      </c>
      <c r="L132" s="104">
        <v>5.5053287811128602</v>
      </c>
      <c r="M132" s="104">
        <v>5.5865430978327497</v>
      </c>
      <c r="N132" s="104">
        <v>5.8824925974786</v>
      </c>
      <c r="O132" s="104">
        <v>7.2947001074033002</v>
      </c>
      <c r="Q132" s="104">
        <v>10.0559957160132</v>
      </c>
    </row>
    <row r="133" spans="1:17" x14ac:dyDescent="0.3">
      <c r="A133" s="102" t="s">
        <v>120</v>
      </c>
      <c r="B133" s="103">
        <v>43986</v>
      </c>
      <c r="C133" s="104">
        <v>2306.9258</v>
      </c>
      <c r="D133" s="104"/>
      <c r="E133" s="104"/>
      <c r="F133" s="104">
        <v>2.02057128450372</v>
      </c>
      <c r="G133" s="104">
        <v>2.0229053101097398</v>
      </c>
      <c r="H133" s="104">
        <v>2.6992603167756699</v>
      </c>
      <c r="I133" s="104">
        <v>3.1071686813312902</v>
      </c>
      <c r="J133" s="104">
        <v>3.8042049552897201</v>
      </c>
      <c r="K133" s="104">
        <v>5.4701701216519103</v>
      </c>
      <c r="L133" s="104">
        <v>5.4092170818046696</v>
      </c>
      <c r="M133" s="104">
        <v>5.5551777442765804</v>
      </c>
      <c r="N133" s="104">
        <v>5.8494157712203396</v>
      </c>
      <c r="O133" s="104">
        <v>7.3047739933133098</v>
      </c>
      <c r="Q133" s="104">
        <v>10.130992082780301</v>
      </c>
    </row>
    <row r="134" spans="1:17" x14ac:dyDescent="0.3">
      <c r="A134" s="102" t="s">
        <v>121</v>
      </c>
      <c r="B134" s="103">
        <v>43986</v>
      </c>
      <c r="C134" s="104">
        <v>3082.3481999999999</v>
      </c>
      <c r="D134" s="104"/>
      <c r="E134" s="104"/>
      <c r="F134" s="104">
        <v>2.51770233599991</v>
      </c>
      <c r="G134" s="104">
        <v>2.9374310951413301</v>
      </c>
      <c r="H134" s="104">
        <v>3.2871058043777799</v>
      </c>
      <c r="I134" s="104">
        <v>3.5753142831897402</v>
      </c>
      <c r="J134" s="104">
        <v>4.1613623123777899</v>
      </c>
      <c r="K134" s="104">
        <v>5.3146628936298201</v>
      </c>
      <c r="L134" s="104">
        <v>5.3822194527622296</v>
      </c>
      <c r="M134" s="104">
        <v>5.5709106880854398</v>
      </c>
      <c r="N134" s="104">
        <v>5.8855173202832498</v>
      </c>
      <c r="O134" s="104">
        <v>7.3057975298554902</v>
      </c>
      <c r="Q134" s="104">
        <v>10.013799646467801</v>
      </c>
    </row>
    <row r="135" spans="1:17" x14ac:dyDescent="0.3">
      <c r="A135" s="102" t="s">
        <v>122</v>
      </c>
      <c r="B135" s="103">
        <v>43986</v>
      </c>
      <c r="C135" s="104">
        <v>2305.2815000000001</v>
      </c>
      <c r="D135" s="104"/>
      <c r="E135" s="104"/>
      <c r="F135" s="104">
        <v>1.7354020322799499</v>
      </c>
      <c r="G135" s="104">
        <v>2.53225678667757</v>
      </c>
      <c r="H135" s="104">
        <v>2.7865495291725302</v>
      </c>
      <c r="I135" s="104">
        <v>3.3902210769377499</v>
      </c>
      <c r="J135" s="104">
        <v>4.9380087530259402</v>
      </c>
      <c r="K135" s="104">
        <v>5.4764428615882599</v>
      </c>
      <c r="L135" s="104">
        <v>5.2672811664204602</v>
      </c>
      <c r="M135" s="104">
        <v>5.3616146464053998</v>
      </c>
      <c r="N135" s="104">
        <v>5.64308999367264</v>
      </c>
      <c r="O135" s="104">
        <v>7.1954623628608303</v>
      </c>
      <c r="Q135" s="104">
        <v>10.0086605707691</v>
      </c>
    </row>
    <row r="136" spans="1:17" x14ac:dyDescent="0.3">
      <c r="A136" s="102" t="s">
        <v>123</v>
      </c>
      <c r="B136" s="103">
        <v>43986</v>
      </c>
      <c r="C136" s="104">
        <v>2404.8303000000001</v>
      </c>
      <c r="D136" s="104"/>
      <c r="E136" s="104"/>
      <c r="F136" s="104">
        <v>2.8263226146446598</v>
      </c>
      <c r="G136" s="104">
        <v>2.6819999703584498</v>
      </c>
      <c r="H136" s="104">
        <v>2.7985503598291701</v>
      </c>
      <c r="I136" s="104">
        <v>2.92739220582131</v>
      </c>
      <c r="J136" s="104">
        <v>3.2330557042417598</v>
      </c>
      <c r="K136" s="104">
        <v>3.8676188584663702</v>
      </c>
      <c r="L136" s="104">
        <v>4.4755895698339403</v>
      </c>
      <c r="M136" s="104">
        <v>4.78440059370116</v>
      </c>
      <c r="N136" s="104">
        <v>5.1476158134035801</v>
      </c>
      <c r="O136" s="104">
        <v>6.8938577047341099</v>
      </c>
      <c r="Q136" s="104">
        <v>9.71142897829486</v>
      </c>
    </row>
    <row r="137" spans="1:17" x14ac:dyDescent="0.3">
      <c r="A137" s="102" t="s">
        <v>124</v>
      </c>
      <c r="B137" s="103">
        <v>43986</v>
      </c>
      <c r="C137" s="104">
        <v>2864.163</v>
      </c>
      <c r="D137" s="104"/>
      <c r="E137" s="104"/>
      <c r="F137" s="104">
        <v>2.8803007887379102</v>
      </c>
      <c r="G137" s="104">
        <v>2.8969051144215698</v>
      </c>
      <c r="H137" s="104">
        <v>2.9496467974065301</v>
      </c>
      <c r="I137" s="104">
        <v>3.26711036016754</v>
      </c>
      <c r="J137" s="104">
        <v>4.30798445050808</v>
      </c>
      <c r="K137" s="104">
        <v>5.5403969087166898</v>
      </c>
      <c r="L137" s="104">
        <v>5.3967692493972903</v>
      </c>
      <c r="M137" s="104">
        <v>5.4578810952738204</v>
      </c>
      <c r="N137" s="104">
        <v>5.7777300621841503</v>
      </c>
      <c r="O137" s="104">
        <v>7.2355578154824798</v>
      </c>
      <c r="Q137" s="104">
        <v>9.9939814487648402</v>
      </c>
    </row>
    <row r="138" spans="1:17" x14ac:dyDescent="0.3">
      <c r="A138" s="102" t="s">
        <v>125</v>
      </c>
      <c r="B138" s="103">
        <v>43986</v>
      </c>
      <c r="C138" s="104">
        <v>2581.9616000000001</v>
      </c>
      <c r="D138" s="104"/>
      <c r="E138" s="104"/>
      <c r="F138" s="104">
        <v>2.5504097713643401</v>
      </c>
      <c r="G138" s="104">
        <v>2.4951394552740598</v>
      </c>
      <c r="H138" s="104">
        <v>3.11391650094395</v>
      </c>
      <c r="I138" s="104">
        <v>3.7260545493022001</v>
      </c>
      <c r="J138" s="104">
        <v>5.0224757626937304</v>
      </c>
      <c r="K138" s="104">
        <v>5.8675099077574897</v>
      </c>
      <c r="L138" s="104">
        <v>5.6036404122414103</v>
      </c>
      <c r="M138" s="104">
        <v>5.7229712331696199</v>
      </c>
      <c r="N138" s="104">
        <v>6.0358810400526997</v>
      </c>
      <c r="O138" s="104">
        <v>7.3631888274903199</v>
      </c>
      <c r="Q138" s="104">
        <v>9.8785389023128598</v>
      </c>
    </row>
    <row r="139" spans="1:17" x14ac:dyDescent="0.3">
      <c r="A139" s="102" t="s">
        <v>126</v>
      </c>
      <c r="B139" s="103">
        <v>43986</v>
      </c>
      <c r="C139" s="104">
        <v>2193.3319000000001</v>
      </c>
      <c r="D139" s="104"/>
      <c r="E139" s="104"/>
      <c r="F139" s="104">
        <v>2.35989575185824</v>
      </c>
      <c r="G139" s="104">
        <v>2.2386731824008601</v>
      </c>
      <c r="H139" s="104">
        <v>2.3715192979259299</v>
      </c>
      <c r="I139" s="104">
        <v>2.6680773020748898</v>
      </c>
      <c r="J139" s="104">
        <v>3.1265468914991201</v>
      </c>
      <c r="K139" s="104">
        <v>4.2662120879021597</v>
      </c>
      <c r="L139" s="104">
        <v>4.5806895455186503</v>
      </c>
      <c r="M139" s="104">
        <v>4.7391290923466798</v>
      </c>
      <c r="N139" s="104">
        <v>5.0969100961811202</v>
      </c>
      <c r="O139" s="104">
        <v>7.0117923408687597</v>
      </c>
      <c r="Q139" s="104">
        <v>10.0364841178232</v>
      </c>
    </row>
    <row r="140" spans="1:17" x14ac:dyDescent="0.3">
      <c r="A140" s="102" t="s">
        <v>127</v>
      </c>
      <c r="B140" s="103">
        <v>43986</v>
      </c>
      <c r="C140" s="104">
        <v>3010.9142999999999</v>
      </c>
      <c r="D140" s="104"/>
      <c r="E140" s="104"/>
      <c r="F140" s="104">
        <v>3.5352819202451</v>
      </c>
      <c r="G140" s="104">
        <v>3.8845010208838202</v>
      </c>
      <c r="H140" s="104">
        <v>3.6873454947873601</v>
      </c>
      <c r="I140" s="104">
        <v>4.0324771347103701</v>
      </c>
      <c r="J140" s="104">
        <v>4.9721547569769902</v>
      </c>
      <c r="K140" s="104">
        <v>5.9763148346916699</v>
      </c>
      <c r="L140" s="104">
        <v>5.7750210487335298</v>
      </c>
      <c r="M140" s="104">
        <v>5.9059348839286399</v>
      </c>
      <c r="N140" s="104">
        <v>6.17713484369522</v>
      </c>
      <c r="O140" s="104">
        <v>7.43495822238852</v>
      </c>
      <c r="Q140" s="104">
        <v>10.245635295304201</v>
      </c>
    </row>
    <row r="141" spans="1:17" x14ac:dyDescent="0.3">
      <c r="A141" s="102" t="s">
        <v>128</v>
      </c>
      <c r="B141" s="103">
        <v>43986</v>
      </c>
      <c r="C141" s="104">
        <v>3940.4721</v>
      </c>
      <c r="D141" s="104"/>
      <c r="E141" s="104"/>
      <c r="F141" s="104">
        <v>2.6966146986644501</v>
      </c>
      <c r="G141" s="104">
        <v>2.0431101106691201</v>
      </c>
      <c r="H141" s="104">
        <v>2.56985409026835</v>
      </c>
      <c r="I141" s="104">
        <v>3.18308996743328</v>
      </c>
      <c r="J141" s="104">
        <v>4.6765189828407898</v>
      </c>
      <c r="K141" s="104">
        <v>5.4190341631713599</v>
      </c>
      <c r="L141" s="104">
        <v>5.29670130440112</v>
      </c>
      <c r="M141" s="104">
        <v>5.4144465662466699</v>
      </c>
      <c r="N141" s="104">
        <v>5.7419927463492497</v>
      </c>
      <c r="O141" s="104">
        <v>7.1245679782051896</v>
      </c>
      <c r="Q141" s="104">
        <v>9.9527643010817695</v>
      </c>
    </row>
    <row r="142" spans="1:17" x14ac:dyDescent="0.3">
      <c r="A142" s="102" t="s">
        <v>129</v>
      </c>
      <c r="B142" s="103">
        <v>43986</v>
      </c>
      <c r="C142" s="104">
        <v>1994.7791999999999</v>
      </c>
      <c r="D142" s="104"/>
      <c r="E142" s="104"/>
      <c r="F142" s="104">
        <v>2.11168418456931</v>
      </c>
      <c r="G142" s="104">
        <v>2.2010092432635</v>
      </c>
      <c r="H142" s="104">
        <v>2.9790086639355202</v>
      </c>
      <c r="I142" s="104">
        <v>3.45238723898848</v>
      </c>
      <c r="J142" s="104">
        <v>4.3782895629033396</v>
      </c>
      <c r="K142" s="104">
        <v>4.8659386643243998</v>
      </c>
      <c r="L142" s="104">
        <v>5.1065703966803397</v>
      </c>
      <c r="M142" s="104">
        <v>5.3538259887146404</v>
      </c>
      <c r="N142" s="104">
        <v>5.7246478719850096</v>
      </c>
      <c r="O142" s="104">
        <v>7.22680727982946</v>
      </c>
      <c r="Q142" s="104">
        <v>9.9787555406948698</v>
      </c>
    </row>
    <row r="143" spans="1:17" x14ac:dyDescent="0.3">
      <c r="A143" s="102" t="s">
        <v>130</v>
      </c>
      <c r="B143" s="103">
        <v>43986</v>
      </c>
      <c r="C143" s="104">
        <v>296.49419999999998</v>
      </c>
      <c r="D143" s="104"/>
      <c r="E143" s="104"/>
      <c r="F143" s="104">
        <v>3.23795594733634</v>
      </c>
      <c r="G143" s="104">
        <v>3.0250381918020399</v>
      </c>
      <c r="H143" s="104">
        <v>3.1340324933881898</v>
      </c>
      <c r="I143" s="104">
        <v>3.6631249060936999</v>
      </c>
      <c r="J143" s="104">
        <v>5.1764006563416904</v>
      </c>
      <c r="K143" s="104">
        <v>5.7693559107436201</v>
      </c>
      <c r="L143" s="104">
        <v>5.50538066145225</v>
      </c>
      <c r="M143" s="104">
        <v>5.5733214489404403</v>
      </c>
      <c r="N143" s="104">
        <v>5.8735969532025001</v>
      </c>
      <c r="O143" s="104">
        <v>7.2453936874345297</v>
      </c>
      <c r="Q143" s="104">
        <v>10.032998433085201</v>
      </c>
    </row>
    <row r="144" spans="1:17" x14ac:dyDescent="0.3">
      <c r="A144" s="102" t="s">
        <v>131</v>
      </c>
      <c r="B144" s="103">
        <v>43986</v>
      </c>
      <c r="C144" s="104">
        <v>2150.8200000000002</v>
      </c>
      <c r="D144" s="104"/>
      <c r="E144" s="104"/>
      <c r="F144" s="104">
        <v>4.1463083582772304</v>
      </c>
      <c r="G144" s="104">
        <v>3.9117735913507201</v>
      </c>
      <c r="H144" s="104">
        <v>3.8436886457560799</v>
      </c>
      <c r="I144" s="104">
        <v>3.9439086376318002</v>
      </c>
      <c r="J144" s="104">
        <v>5.0786243539647602</v>
      </c>
      <c r="K144" s="104">
        <v>5.9214784410408798</v>
      </c>
      <c r="L144" s="104">
        <v>5.6486890030466501</v>
      </c>
      <c r="M144" s="104">
        <v>5.7483147045995802</v>
      </c>
      <c r="N144" s="104">
        <v>6.0203050945545602</v>
      </c>
      <c r="O144" s="104">
        <v>7.36952367999793</v>
      </c>
      <c r="Q144" s="104">
        <v>10.024239200034501</v>
      </c>
    </row>
    <row r="145" spans="1:17" x14ac:dyDescent="0.3">
      <c r="A145" s="102" t="s">
        <v>132</v>
      </c>
      <c r="B145" s="103">
        <v>43986</v>
      </c>
      <c r="C145" s="104">
        <v>2422.0288</v>
      </c>
      <c r="D145" s="104"/>
      <c r="E145" s="104"/>
      <c r="F145" s="104">
        <v>2.8168023684815902</v>
      </c>
      <c r="G145" s="104">
        <v>2.65692064147553</v>
      </c>
      <c r="H145" s="104">
        <v>2.77866764122887</v>
      </c>
      <c r="I145" s="104">
        <v>3.2073947054226402</v>
      </c>
      <c r="J145" s="104">
        <v>4.39873121332898</v>
      </c>
      <c r="K145" s="104">
        <v>5.0740000420339202</v>
      </c>
      <c r="L145" s="104">
        <v>5.1208017592784199</v>
      </c>
      <c r="M145" s="104">
        <v>5.2222581502723298</v>
      </c>
      <c r="N145" s="104">
        <v>5.5271701211542199</v>
      </c>
      <c r="O145" s="104">
        <v>7.0556042107309702</v>
      </c>
      <c r="Q145" s="104">
        <v>9.8833360787909896</v>
      </c>
    </row>
    <row r="146" spans="1:17" x14ac:dyDescent="0.3">
      <c r="A146" s="102" t="s">
        <v>133</v>
      </c>
      <c r="B146" s="103">
        <v>43986</v>
      </c>
      <c r="C146" s="104">
        <v>1553.0952</v>
      </c>
      <c r="D146" s="104"/>
      <c r="E146" s="104"/>
      <c r="F146" s="104">
        <v>1.8943157392041801</v>
      </c>
      <c r="G146" s="104">
        <v>2.3662734569765602</v>
      </c>
      <c r="H146" s="104">
        <v>2.5054513918258299</v>
      </c>
      <c r="I146" s="104">
        <v>2.79732138840129</v>
      </c>
      <c r="J146" s="104">
        <v>3.3883225542578401</v>
      </c>
      <c r="K146" s="104">
        <v>3.7158031870275798</v>
      </c>
      <c r="L146" s="104">
        <v>4.2364128771004701</v>
      </c>
      <c r="M146" s="104">
        <v>4.5306190116152099</v>
      </c>
      <c r="N146" s="104">
        <v>4.9215736604766098</v>
      </c>
      <c r="O146" s="104">
        <v>6.4525554985670697</v>
      </c>
      <c r="Q146" s="104">
        <v>8.4237175681206793</v>
      </c>
    </row>
    <row r="147" spans="1:17" x14ac:dyDescent="0.3">
      <c r="A147" s="102" t="s">
        <v>134</v>
      </c>
      <c r="B147" s="103">
        <v>43986</v>
      </c>
      <c r="C147" s="104">
        <v>1953.5199</v>
      </c>
      <c r="D147" s="104"/>
      <c r="E147" s="104"/>
      <c r="F147" s="104">
        <v>2.4758273755615101</v>
      </c>
      <c r="G147" s="104">
        <v>2.1777244240643499</v>
      </c>
      <c r="H147" s="104">
        <v>2.4551946420760098</v>
      </c>
      <c r="I147" s="104">
        <v>2.78291272007261</v>
      </c>
      <c r="J147" s="104">
        <v>3.4151671379009798</v>
      </c>
      <c r="K147" s="104">
        <v>4.7878755833959703</v>
      </c>
      <c r="L147" s="104">
        <v>5.0700287641593498</v>
      </c>
      <c r="M147" s="104">
        <v>5.2837580063207499</v>
      </c>
      <c r="N147" s="104">
        <v>5.62988209810693</v>
      </c>
      <c r="O147" s="104">
        <v>7.1652650209914999</v>
      </c>
      <c r="Q147" s="104">
        <v>10.0766008433463</v>
      </c>
    </row>
    <row r="148" spans="1:17" x14ac:dyDescent="0.3">
      <c r="A148" s="102" t="s">
        <v>135</v>
      </c>
      <c r="B148" s="103">
        <v>43986</v>
      </c>
      <c r="C148" s="104">
        <v>1952.4811999999999</v>
      </c>
      <c r="D148" s="104"/>
      <c r="E148" s="104"/>
      <c r="F148" s="104">
        <v>2.81181857091206</v>
      </c>
      <c r="G148" s="104">
        <v>2.8116284340761202</v>
      </c>
      <c r="H148" s="104">
        <v>2.6115464684944998</v>
      </c>
      <c r="I148" s="104">
        <v>3.2166891380831801</v>
      </c>
      <c r="J148" s="104">
        <v>3.5472889962262499</v>
      </c>
      <c r="K148" s="104">
        <v>4.5587882513935698</v>
      </c>
      <c r="L148" s="104"/>
      <c r="M148" s="104"/>
      <c r="N148" s="104"/>
      <c r="O148" s="104"/>
      <c r="Q148" s="104">
        <v>4.8259617573490798</v>
      </c>
    </row>
    <row r="149" spans="1:17" x14ac:dyDescent="0.3">
      <c r="A149" s="102" t="s">
        <v>136</v>
      </c>
      <c r="B149" s="103">
        <v>43986</v>
      </c>
      <c r="C149" s="104">
        <v>1954.1992</v>
      </c>
      <c r="D149" s="104"/>
      <c r="E149" s="104"/>
      <c r="F149" s="104">
        <v>2.5141952830045602</v>
      </c>
      <c r="G149" s="104">
        <v>2.2629161911489</v>
      </c>
      <c r="H149" s="104">
        <v>2.5149677282260101</v>
      </c>
      <c r="I149" s="104">
        <v>2.8130961390208</v>
      </c>
      <c r="J149" s="104">
        <v>3.4687014613318201</v>
      </c>
      <c r="K149" s="104">
        <v>4.8246650135310896</v>
      </c>
      <c r="L149" s="104"/>
      <c r="M149" s="104"/>
      <c r="N149" s="104"/>
      <c r="O149" s="104"/>
      <c r="Q149" s="104">
        <v>5.0213431236139003</v>
      </c>
    </row>
    <row r="150" spans="1:17" x14ac:dyDescent="0.3">
      <c r="A150" s="102" t="s">
        <v>137</v>
      </c>
      <c r="B150" s="103">
        <v>43986</v>
      </c>
      <c r="C150" s="104">
        <v>1953.8797</v>
      </c>
      <c r="D150" s="104"/>
      <c r="E150" s="104"/>
      <c r="F150" s="104">
        <v>2.5538415236847598</v>
      </c>
      <c r="G150" s="104">
        <v>2.2034858440656699</v>
      </c>
      <c r="H150" s="104">
        <v>2.4651600004998002</v>
      </c>
      <c r="I150" s="104">
        <v>2.78079508129386</v>
      </c>
      <c r="J150" s="104">
        <v>3.4166577982470701</v>
      </c>
      <c r="K150" s="104">
        <v>4.7875032295097304</v>
      </c>
      <c r="L150" s="104"/>
      <c r="M150" s="104"/>
      <c r="N150" s="104"/>
      <c r="O150" s="104"/>
      <c r="Q150" s="104">
        <v>4.9816593311115103</v>
      </c>
    </row>
    <row r="151" spans="1:17" x14ac:dyDescent="0.3">
      <c r="A151" s="102" t="s">
        <v>138</v>
      </c>
      <c r="B151" s="103">
        <v>43986</v>
      </c>
      <c r="C151" s="104">
        <v>1954.0433</v>
      </c>
      <c r="D151" s="104"/>
      <c r="E151" s="104"/>
      <c r="F151" s="104">
        <v>2.48824139861537</v>
      </c>
      <c r="G151" s="104">
        <v>2.2799143413588401</v>
      </c>
      <c r="H151" s="104">
        <v>2.5544329815551099</v>
      </c>
      <c r="I151" s="104">
        <v>2.8558416376254101</v>
      </c>
      <c r="J151" s="104">
        <v>3.39855309974249</v>
      </c>
      <c r="K151" s="104">
        <v>4.7572569174930504</v>
      </c>
      <c r="L151" s="104"/>
      <c r="M151" s="104"/>
      <c r="N151" s="104"/>
      <c r="O151" s="104"/>
      <c r="Q151" s="104">
        <v>4.9955700426745899</v>
      </c>
    </row>
    <row r="152" spans="1:17" x14ac:dyDescent="0.3">
      <c r="A152" s="102" t="s">
        <v>139</v>
      </c>
      <c r="B152" s="103">
        <v>43986</v>
      </c>
      <c r="C152" s="104">
        <v>2751.9182999999998</v>
      </c>
      <c r="D152" s="104"/>
      <c r="E152" s="104"/>
      <c r="F152" s="104">
        <v>2.4764588232309999</v>
      </c>
      <c r="G152" s="104">
        <v>2.0977591680716401</v>
      </c>
      <c r="H152" s="104">
        <v>2.31721102181461</v>
      </c>
      <c r="I152" s="104">
        <v>2.8665430987868699</v>
      </c>
      <c r="J152" s="104">
        <v>4.6392021299046799</v>
      </c>
      <c r="K152" s="104">
        <v>5.1633145507982503</v>
      </c>
      <c r="L152" s="104">
        <v>5.1700063483609702</v>
      </c>
      <c r="M152" s="104">
        <v>5.3030467318499497</v>
      </c>
      <c r="N152" s="104">
        <v>5.6130087381528</v>
      </c>
      <c r="O152" s="104">
        <v>7.1595173641207301</v>
      </c>
      <c r="Q152" s="104">
        <v>9.9957631013602999</v>
      </c>
    </row>
    <row r="153" spans="1:17" x14ac:dyDescent="0.3">
      <c r="A153" s="102" t="s">
        <v>140</v>
      </c>
      <c r="B153" s="103">
        <v>43986</v>
      </c>
      <c r="C153" s="104">
        <v>1054.2952</v>
      </c>
      <c r="D153" s="104"/>
      <c r="E153" s="104"/>
      <c r="F153" s="104">
        <v>2.9048730553363802</v>
      </c>
      <c r="G153" s="104">
        <v>2.9307358892539699</v>
      </c>
      <c r="H153" s="104">
        <v>2.94785183062212</v>
      </c>
      <c r="I153" s="104">
        <v>2.8142015484091498</v>
      </c>
      <c r="J153" s="104">
        <v>2.8375327260432202</v>
      </c>
      <c r="K153" s="104">
        <v>3.0515509797896301</v>
      </c>
      <c r="L153" s="104">
        <v>3.8989740598936198</v>
      </c>
      <c r="M153" s="104">
        <v>4.2839277194950904</v>
      </c>
      <c r="N153" s="104">
        <v>4.62472352453198</v>
      </c>
      <c r="O153" s="104"/>
      <c r="Q153" s="104">
        <v>4.8609815278161799</v>
      </c>
    </row>
    <row r="154" spans="1:17" x14ac:dyDescent="0.3">
      <c r="A154" s="102" t="s">
        <v>141</v>
      </c>
      <c r="B154" s="103">
        <v>43986</v>
      </c>
      <c r="C154" s="104">
        <v>54.770400000000002</v>
      </c>
      <c r="D154" s="104"/>
      <c r="E154" s="104"/>
      <c r="F154" s="104">
        <v>3.9989482218395498</v>
      </c>
      <c r="G154" s="104">
        <v>3.4663627663693899</v>
      </c>
      <c r="H154" s="104">
        <v>3.3628199402997301</v>
      </c>
      <c r="I154" s="104">
        <v>3.4413511648598001</v>
      </c>
      <c r="J154" s="104">
        <v>4.0878946250784303</v>
      </c>
      <c r="K154" s="104">
        <v>4.8510151527228702</v>
      </c>
      <c r="L154" s="104">
        <v>5.0155604572703298</v>
      </c>
      <c r="M154" s="104">
        <v>5.2153000702009296</v>
      </c>
      <c r="N154" s="104">
        <v>5.5962927907717104</v>
      </c>
      <c r="O154" s="104">
        <v>7.1907761470969103</v>
      </c>
      <c r="Q154" s="104">
        <v>10.082045654929001</v>
      </c>
    </row>
    <row r="155" spans="1:17" x14ac:dyDescent="0.3">
      <c r="A155" s="102" t="s">
        <v>142</v>
      </c>
      <c r="B155" s="103">
        <v>43986</v>
      </c>
      <c r="C155" s="104">
        <v>4048.6187</v>
      </c>
      <c r="D155" s="104"/>
      <c r="E155" s="104"/>
      <c r="F155" s="104">
        <v>2.30538862251084</v>
      </c>
      <c r="G155" s="104">
        <v>2.3624988256058299</v>
      </c>
      <c r="H155" s="104">
        <v>2.6834679002742901</v>
      </c>
      <c r="I155" s="104">
        <v>3.2598612222439902</v>
      </c>
      <c r="J155" s="104">
        <v>4.5201987229797798</v>
      </c>
      <c r="K155" s="104">
        <v>5.1535354093059897</v>
      </c>
      <c r="L155" s="104">
        <v>5.1766459993321803</v>
      </c>
      <c r="M155" s="104">
        <v>5.32245292597936</v>
      </c>
      <c r="N155" s="104">
        <v>5.6336687301111903</v>
      </c>
      <c r="O155" s="104">
        <v>7.1161492508716897</v>
      </c>
      <c r="Q155" s="104">
        <v>9.9276019307382004</v>
      </c>
    </row>
    <row r="156" spans="1:17" x14ac:dyDescent="0.3">
      <c r="A156" s="102" t="s">
        <v>143</v>
      </c>
      <c r="B156" s="103">
        <v>43986</v>
      </c>
      <c r="C156" s="104">
        <v>2744.7392</v>
      </c>
      <c r="D156" s="104"/>
      <c r="E156" s="104"/>
      <c r="F156" s="104">
        <v>2.1092111486904499</v>
      </c>
      <c r="G156" s="104">
        <v>2.4717447342005698</v>
      </c>
      <c r="H156" s="104">
        <v>2.6334164847722898</v>
      </c>
      <c r="I156" s="104">
        <v>3.21603948558738</v>
      </c>
      <c r="J156" s="104">
        <v>4.48503206872003</v>
      </c>
      <c r="K156" s="104">
        <v>5.4801094170798796</v>
      </c>
      <c r="L156" s="104">
        <v>5.3782831366249004</v>
      </c>
      <c r="M156" s="104">
        <v>5.4727708931670698</v>
      </c>
      <c r="N156" s="104">
        <v>5.7462271736931596</v>
      </c>
      <c r="O156" s="104">
        <v>7.2138604470624497</v>
      </c>
      <c r="Q156" s="104">
        <v>9.9866985534211192</v>
      </c>
    </row>
    <row r="157" spans="1:17" x14ac:dyDescent="0.3">
      <c r="A157" s="102" t="s">
        <v>144</v>
      </c>
      <c r="B157" s="103">
        <v>43986</v>
      </c>
      <c r="C157" s="104">
        <v>3635.3402000000001</v>
      </c>
      <c r="D157" s="104"/>
      <c r="E157" s="104"/>
      <c r="F157" s="104">
        <v>3.3316841853779899</v>
      </c>
      <c r="G157" s="104">
        <v>3.3661135649768101</v>
      </c>
      <c r="H157" s="104">
        <v>3.2322620684983101</v>
      </c>
      <c r="I157" s="104">
        <v>3.8034372384615902</v>
      </c>
      <c r="J157" s="104">
        <v>4.8145751706013602</v>
      </c>
      <c r="K157" s="104">
        <v>5.7942777171675299</v>
      </c>
      <c r="L157" s="104">
        <v>5.5840356789866403</v>
      </c>
      <c r="M157" s="104">
        <v>5.6476023061413896</v>
      </c>
      <c r="N157" s="104">
        <v>5.9083843918878403</v>
      </c>
      <c r="O157" s="104">
        <v>7.2753568414884899</v>
      </c>
      <c r="Q157" s="104">
        <v>10.009041887379301</v>
      </c>
    </row>
    <row r="158" spans="1:17" x14ac:dyDescent="0.3">
      <c r="A158" s="102" t="s">
        <v>145</v>
      </c>
      <c r="B158" s="103">
        <v>43986</v>
      </c>
      <c r="C158" s="104">
        <v>1300.2630999999999</v>
      </c>
      <c r="D158" s="104"/>
      <c r="E158" s="104"/>
      <c r="F158" s="104">
        <v>3.3267453481679001</v>
      </c>
      <c r="G158" s="104">
        <v>3.43876307409163</v>
      </c>
      <c r="H158" s="104">
        <v>3.43617784449164</v>
      </c>
      <c r="I158" s="104">
        <v>3.8822102717770699</v>
      </c>
      <c r="J158" s="104">
        <v>4.8504168866043704</v>
      </c>
      <c r="K158" s="104">
        <v>5.4838188778405597</v>
      </c>
      <c r="L158" s="104">
        <v>5.4538464109141396</v>
      </c>
      <c r="M158" s="104">
        <v>5.6268074195589204</v>
      </c>
      <c r="N158" s="104">
        <v>5.9479241811753596</v>
      </c>
      <c r="O158" s="104">
        <v>7.3536398954389099</v>
      </c>
      <c r="Q158" s="104">
        <v>7.6534166980687504</v>
      </c>
    </row>
    <row r="159" spans="1:17" x14ac:dyDescent="0.3">
      <c r="A159" s="102" t="s">
        <v>146</v>
      </c>
      <c r="B159" s="103">
        <v>43986</v>
      </c>
      <c r="C159" s="104">
        <v>2112.4254999999998</v>
      </c>
      <c r="D159" s="104"/>
      <c r="E159" s="104"/>
      <c r="F159" s="104">
        <v>2.9289773588049299</v>
      </c>
      <c r="G159" s="104">
        <v>3.1184553900571399</v>
      </c>
      <c r="H159" s="104">
        <v>3.2084089432139802</v>
      </c>
      <c r="I159" s="104">
        <v>3.3904144930712001</v>
      </c>
      <c r="J159" s="104">
        <v>4.7002172193195104</v>
      </c>
      <c r="K159" s="104">
        <v>5.3264095276412498</v>
      </c>
      <c r="L159" s="104">
        <v>5.3381307234992397</v>
      </c>
      <c r="M159" s="104">
        <v>5.4564911730311403</v>
      </c>
      <c r="N159" s="104">
        <v>5.7644432548060598</v>
      </c>
      <c r="O159" s="104">
        <v>7.2261891858013403</v>
      </c>
      <c r="Q159" s="104">
        <v>9.6152416854761604</v>
      </c>
    </row>
    <row r="160" spans="1:17" x14ac:dyDescent="0.3">
      <c r="A160" s="102" t="s">
        <v>147</v>
      </c>
      <c r="B160" s="103">
        <v>43986</v>
      </c>
      <c r="C160" s="104">
        <v>10.772600000000001</v>
      </c>
      <c r="D160" s="104"/>
      <c r="E160" s="104"/>
      <c r="F160" s="104">
        <v>2.7107818563247799</v>
      </c>
      <c r="G160" s="104">
        <v>2.37222041687864</v>
      </c>
      <c r="H160" s="104">
        <v>2.7119903408564401</v>
      </c>
      <c r="I160" s="104">
        <v>2.7619065319321998</v>
      </c>
      <c r="J160" s="104">
        <v>3.1232445354104699</v>
      </c>
      <c r="K160" s="104">
        <v>3.7661460096749102</v>
      </c>
      <c r="L160" s="104">
        <v>4.2180280991226198</v>
      </c>
      <c r="M160" s="104">
        <v>4.49846841200897</v>
      </c>
      <c r="N160" s="104">
        <v>4.79297057210169</v>
      </c>
      <c r="O160" s="104"/>
      <c r="Q160" s="104">
        <v>5.2907879924953196</v>
      </c>
    </row>
    <row r="161" spans="1:17" x14ac:dyDescent="0.3">
      <c r="A161" s="102" t="s">
        <v>148</v>
      </c>
      <c r="B161" s="103">
        <v>43986</v>
      </c>
      <c r="C161" s="104">
        <v>4897.1274000000003</v>
      </c>
      <c r="D161" s="104"/>
      <c r="E161" s="104"/>
      <c r="F161" s="104">
        <v>2.7557111923299802</v>
      </c>
      <c r="G161" s="104">
        <v>2.7568730343735202</v>
      </c>
      <c r="H161" s="104">
        <v>2.8007685410329501</v>
      </c>
      <c r="I161" s="104">
        <v>3.49454872727273</v>
      </c>
      <c r="J161" s="104">
        <v>5.0703026078232201</v>
      </c>
      <c r="K161" s="104">
        <v>5.6739757946103504</v>
      </c>
      <c r="L161" s="104">
        <v>5.4812072719834699</v>
      </c>
      <c r="M161" s="104">
        <v>5.5948487992127403</v>
      </c>
      <c r="N161" s="104">
        <v>5.9349216237647502</v>
      </c>
      <c r="O161" s="104">
        <v>7.3281237497090901</v>
      </c>
      <c r="Q161" s="104">
        <v>10.1004031450785</v>
      </c>
    </row>
    <row r="162" spans="1:17" x14ac:dyDescent="0.3">
      <c r="A162" s="102" t="s">
        <v>149</v>
      </c>
      <c r="B162" s="103">
        <v>43986</v>
      </c>
      <c r="C162" s="104">
        <v>1124.4756</v>
      </c>
      <c r="D162" s="104"/>
      <c r="E162" s="104"/>
      <c r="F162" s="104">
        <v>1.71394603524744</v>
      </c>
      <c r="G162" s="104">
        <v>0.77150481667028403</v>
      </c>
      <c r="H162" s="104">
        <v>2.2870842103266602</v>
      </c>
      <c r="I162" s="104">
        <v>2.5884361665364199</v>
      </c>
      <c r="J162" s="104">
        <v>3.3246356101983299</v>
      </c>
      <c r="K162" s="104">
        <v>4.1915187179784104</v>
      </c>
      <c r="L162" s="104">
        <v>4.5317279192747097</v>
      </c>
      <c r="M162" s="104">
        <v>4.7821641203025198</v>
      </c>
      <c r="N162" s="104">
        <v>5.1624627978367696</v>
      </c>
      <c r="O162" s="104"/>
      <c r="Q162" s="104">
        <v>6.0176945695364203</v>
      </c>
    </row>
    <row r="163" spans="1:17" x14ac:dyDescent="0.3">
      <c r="A163" s="102" t="s">
        <v>150</v>
      </c>
      <c r="B163" s="103">
        <v>43986</v>
      </c>
      <c r="C163" s="104">
        <v>260.80380000000002</v>
      </c>
      <c r="D163" s="104"/>
      <c r="E163" s="104"/>
      <c r="F163" s="104">
        <v>3.0372099925550802</v>
      </c>
      <c r="G163" s="104">
        <v>4.2700325224398501</v>
      </c>
      <c r="H163" s="104">
        <v>3.8294965462672299</v>
      </c>
      <c r="I163" s="104">
        <v>4.32768836100876</v>
      </c>
      <c r="J163" s="104">
        <v>5.4657749230491497</v>
      </c>
      <c r="K163" s="104">
        <v>5.50376867776904</v>
      </c>
      <c r="L163" s="104">
        <v>5.4851742344106196</v>
      </c>
      <c r="M163" s="104">
        <v>5.6191602154017897</v>
      </c>
      <c r="N163" s="104">
        <v>5.9225552586329497</v>
      </c>
      <c r="O163" s="104">
        <v>7.3155471769501599</v>
      </c>
      <c r="Q163" s="104">
        <v>10.0572360929091</v>
      </c>
    </row>
    <row r="164" spans="1:17" x14ac:dyDescent="0.3">
      <c r="A164" s="102" t="s">
        <v>151</v>
      </c>
      <c r="B164" s="103">
        <v>43986</v>
      </c>
      <c r="C164" s="104">
        <v>1770.9987000000001</v>
      </c>
      <c r="D164" s="104"/>
      <c r="E164" s="104"/>
      <c r="F164" s="104">
        <v>2.88972834363121</v>
      </c>
      <c r="G164" s="104">
        <v>3.2641001454368799</v>
      </c>
      <c r="H164" s="104">
        <v>3.30408314688253</v>
      </c>
      <c r="I164" s="104">
        <v>3.4474263001369101</v>
      </c>
      <c r="J164" s="104">
        <v>3.94225528209203</v>
      </c>
      <c r="K164" s="104">
        <v>4.2764001506782403</v>
      </c>
      <c r="L164" s="104">
        <v>4.7067692186901304</v>
      </c>
      <c r="M164" s="104">
        <v>4.9628245363565604</v>
      </c>
      <c r="N164" s="104">
        <v>5.2180302564150098</v>
      </c>
      <c r="O164" s="104">
        <v>3.4971453753857702</v>
      </c>
      <c r="Q164" s="104">
        <v>7.8839210662002301</v>
      </c>
    </row>
    <row r="165" spans="1:17" x14ac:dyDescent="0.3">
      <c r="A165" s="102" t="s">
        <v>152</v>
      </c>
      <c r="B165" s="103">
        <v>43986</v>
      </c>
      <c r="C165" s="104">
        <v>31.669899999999998</v>
      </c>
      <c r="D165" s="104"/>
      <c r="E165" s="104"/>
      <c r="F165" s="104">
        <v>4.6106379417584202</v>
      </c>
      <c r="G165" s="104">
        <v>4.8040373919930897</v>
      </c>
      <c r="H165" s="104">
        <v>4.6966045388998596</v>
      </c>
      <c r="I165" s="104">
        <v>4.8743512615036204</v>
      </c>
      <c r="J165" s="104">
        <v>5.6595205422250503</v>
      </c>
      <c r="K165" s="104">
        <v>5.25886630680992</v>
      </c>
      <c r="L165" s="104">
        <v>5.8112082436660701</v>
      </c>
      <c r="M165" s="104">
        <v>6.1661804634368904</v>
      </c>
      <c r="N165" s="104">
        <v>6.5565651794574098</v>
      </c>
      <c r="O165" s="104">
        <v>7.5338778101420996</v>
      </c>
      <c r="Q165" s="104">
        <v>10.6137162355627</v>
      </c>
    </row>
    <row r="166" spans="1:17" x14ac:dyDescent="0.3">
      <c r="A166" s="102" t="s">
        <v>153</v>
      </c>
      <c r="B166" s="103">
        <v>43986</v>
      </c>
      <c r="C166" s="104">
        <v>27.096800000000002</v>
      </c>
      <c r="D166" s="104"/>
      <c r="E166" s="104"/>
      <c r="F166" s="104">
        <v>2.1553633115881699</v>
      </c>
      <c r="G166" s="104">
        <v>1.7513813582173601</v>
      </c>
      <c r="H166" s="104">
        <v>2.5413376149622402</v>
      </c>
      <c r="I166" s="104">
        <v>2.7643240567310099</v>
      </c>
      <c r="J166" s="104">
        <v>3.22427847070117</v>
      </c>
      <c r="K166" s="104">
        <v>3.9452105851658801</v>
      </c>
      <c r="L166" s="104">
        <v>4.41491302385118</v>
      </c>
      <c r="M166" s="104">
        <v>4.6960321867187202</v>
      </c>
      <c r="N166" s="104">
        <v>5.0572987551137398</v>
      </c>
      <c r="O166" s="104">
        <v>6.3659165505439601</v>
      </c>
      <c r="Q166" s="104">
        <v>12.065607115235901</v>
      </c>
    </row>
    <row r="167" spans="1:17" x14ac:dyDescent="0.3">
      <c r="A167" s="102" t="s">
        <v>156</v>
      </c>
      <c r="B167" s="103">
        <v>43986</v>
      </c>
      <c r="C167" s="104">
        <v>3136.0239000000001</v>
      </c>
      <c r="D167" s="104"/>
      <c r="E167" s="104"/>
      <c r="F167" s="104">
        <v>2.2802111595465702</v>
      </c>
      <c r="G167" s="104">
        <v>2.42332231527983</v>
      </c>
      <c r="H167" s="104">
        <v>2.83395906630501</v>
      </c>
      <c r="I167" s="104">
        <v>3.4583542787191099</v>
      </c>
      <c r="J167" s="104">
        <v>4.7967222400180001</v>
      </c>
      <c r="K167" s="104">
        <v>5.4718618547329196</v>
      </c>
      <c r="L167" s="104">
        <v>5.3368722253024998</v>
      </c>
      <c r="M167" s="104">
        <v>5.4477301379166798</v>
      </c>
      <c r="N167" s="104">
        <v>5.73925559705597</v>
      </c>
      <c r="O167" s="104">
        <v>7.1526721548458498</v>
      </c>
      <c r="Q167" s="104">
        <v>9.9182566031105495</v>
      </c>
    </row>
    <row r="168" spans="1:17" x14ac:dyDescent="0.3">
      <c r="A168" s="102" t="s">
        <v>157</v>
      </c>
      <c r="B168" s="103">
        <v>43986</v>
      </c>
      <c r="C168" s="104">
        <v>42.23</v>
      </c>
      <c r="D168" s="104"/>
      <c r="E168" s="104"/>
      <c r="F168" s="104">
        <v>2.2473559821288802</v>
      </c>
      <c r="G168" s="104">
        <v>2.24763276191005</v>
      </c>
      <c r="H168" s="104">
        <v>2.76727414020234</v>
      </c>
      <c r="I168" s="104">
        <v>3.4927993035571898</v>
      </c>
      <c r="J168" s="104">
        <v>4.6437192515168801</v>
      </c>
      <c r="K168" s="104">
        <v>5.3259580991206503</v>
      </c>
      <c r="L168" s="104">
        <v>5.3233259900908996</v>
      </c>
      <c r="M168" s="104">
        <v>5.4451450811696498</v>
      </c>
      <c r="N168" s="104">
        <v>5.7728770586530196</v>
      </c>
      <c r="O168" s="104">
        <v>7.2318525914221103</v>
      </c>
      <c r="Q168" s="104">
        <v>10.008776398336099</v>
      </c>
    </row>
    <row r="169" spans="1:17" x14ac:dyDescent="0.3">
      <c r="A169" s="102" t="s">
        <v>158</v>
      </c>
      <c r="B169" s="103">
        <v>43986</v>
      </c>
      <c r="C169" s="104">
        <v>3161.1884</v>
      </c>
      <c r="D169" s="104"/>
      <c r="E169" s="104"/>
      <c r="F169" s="104">
        <v>2.3359640841160698</v>
      </c>
      <c r="G169" s="104">
        <v>2.5068312226583802</v>
      </c>
      <c r="H169" s="104">
        <v>2.9121154470155601</v>
      </c>
      <c r="I169" s="104">
        <v>3.3899394069133399</v>
      </c>
      <c r="J169" s="104">
        <v>4.9099460072407304</v>
      </c>
      <c r="K169" s="104">
        <v>5.9682233561799798</v>
      </c>
      <c r="L169" s="104">
        <v>5.6415170168957101</v>
      </c>
      <c r="M169" s="104">
        <v>5.6699516771163099</v>
      </c>
      <c r="N169" s="104">
        <v>5.9503897341696899</v>
      </c>
      <c r="O169" s="104">
        <v>7.2990753911030604</v>
      </c>
      <c r="Q169" s="104">
        <v>10.1065942061343</v>
      </c>
    </row>
    <row r="170" spans="1:17" x14ac:dyDescent="0.3">
      <c r="A170" s="102" t="s">
        <v>159</v>
      </c>
      <c r="B170" s="103">
        <v>43986</v>
      </c>
      <c r="C170" s="104">
        <v>1969.0921000000001</v>
      </c>
      <c r="D170" s="104"/>
      <c r="E170" s="104"/>
      <c r="F170" s="104">
        <v>2.6824231058665302</v>
      </c>
      <c r="G170" s="104">
        <v>2.7433968818472501</v>
      </c>
      <c r="H170" s="104">
        <v>2.8028948161282798</v>
      </c>
      <c r="I170" s="104">
        <v>2.6461147665040698</v>
      </c>
      <c r="J170" s="104">
        <v>2.6539920691274101</v>
      </c>
      <c r="K170" s="104">
        <v>2.66754261926144</v>
      </c>
      <c r="L170" s="104">
        <v>3.5362803554004798</v>
      </c>
      <c r="M170" s="104">
        <v>3.8931207107480299</v>
      </c>
      <c r="N170" s="104">
        <v>4.2285672445790103</v>
      </c>
      <c r="O170" s="104">
        <v>6.3781121407552899</v>
      </c>
      <c r="Q170" s="104">
        <v>7.9316544473757897</v>
      </c>
    </row>
    <row r="171" spans="1:17" x14ac:dyDescent="0.3">
      <c r="A171" s="102" t="s">
        <v>160</v>
      </c>
      <c r="B171" s="103">
        <v>43986</v>
      </c>
      <c r="C171" s="104">
        <v>1929.067</v>
      </c>
      <c r="D171" s="104"/>
      <c r="E171" s="104"/>
      <c r="F171" s="104">
        <v>2.78728554641217</v>
      </c>
      <c r="G171" s="104">
        <v>3.06913988466277</v>
      </c>
      <c r="H171" s="104">
        <v>2.9552520487429801</v>
      </c>
      <c r="I171" s="104">
        <v>3.4521179004347302</v>
      </c>
      <c r="J171" s="104">
        <v>5.0294316048368097</v>
      </c>
      <c r="K171" s="104">
        <v>5.9660506189439797</v>
      </c>
      <c r="L171" s="104">
        <v>5.6401138160592801</v>
      </c>
      <c r="M171" s="104">
        <v>5.6135249127333502</v>
      </c>
      <c r="N171" s="104">
        <v>5.8651050530314803</v>
      </c>
      <c r="O171" s="104">
        <v>5.7746070531227698</v>
      </c>
      <c r="Q171" s="104">
        <v>9.10410126784463</v>
      </c>
    </row>
    <row r="172" spans="1:17" x14ac:dyDescent="0.3">
      <c r="A172" s="102" t="s">
        <v>161</v>
      </c>
      <c r="B172" s="103">
        <v>43986</v>
      </c>
      <c r="C172" s="104">
        <v>3280.4715999999999</v>
      </c>
      <c r="D172" s="104"/>
      <c r="E172" s="104"/>
      <c r="F172" s="104">
        <v>2.5325555050169601</v>
      </c>
      <c r="G172" s="104">
        <v>2.6308613087321402</v>
      </c>
      <c r="H172" s="104">
        <v>2.8513598655285701</v>
      </c>
      <c r="I172" s="104">
        <v>3.36372713354233</v>
      </c>
      <c r="J172" s="104">
        <v>4.8138444360600801</v>
      </c>
      <c r="K172" s="104">
        <v>5.4503925875590804</v>
      </c>
      <c r="L172" s="104">
        <v>5.3489533411534103</v>
      </c>
      <c r="M172" s="104">
        <v>5.4758169916262602</v>
      </c>
      <c r="N172" s="104">
        <v>5.7939297982007902</v>
      </c>
      <c r="O172" s="104">
        <v>7.2452575027619801</v>
      </c>
      <c r="Q172" s="104">
        <v>9.9764516752413304</v>
      </c>
    </row>
    <row r="173" spans="1:17" x14ac:dyDescent="0.3">
      <c r="A173" s="102" t="s">
        <v>162</v>
      </c>
      <c r="B173" s="103">
        <v>43986</v>
      </c>
      <c r="C173" s="104">
        <v>1085.0769</v>
      </c>
      <c r="D173" s="104"/>
      <c r="E173" s="104"/>
      <c r="F173" s="104">
        <v>2.88974747256343</v>
      </c>
      <c r="G173" s="104">
        <v>2.7297891028127799</v>
      </c>
      <c r="H173" s="104">
        <v>2.9844516937217498</v>
      </c>
      <c r="I173" s="104">
        <v>3.0523889576644101</v>
      </c>
      <c r="J173" s="104">
        <v>3.3664701813133999</v>
      </c>
      <c r="K173" s="104">
        <v>3.8981273239841698</v>
      </c>
      <c r="L173" s="104">
        <v>4.6029630553943699</v>
      </c>
      <c r="M173" s="104">
        <v>5.0318611140671496</v>
      </c>
      <c r="N173" s="104">
        <v>5.5024281895104403</v>
      </c>
      <c r="O173" s="104"/>
      <c r="Q173" s="104">
        <v>6.1326276082775504</v>
      </c>
    </row>
    <row r="174" spans="1:17" x14ac:dyDescent="0.3">
      <c r="A174" s="162"/>
      <c r="B174" s="162"/>
      <c r="C174" s="162"/>
      <c r="D174" s="107"/>
      <c r="E174" s="107"/>
      <c r="F174" s="107" t="s">
        <v>115</v>
      </c>
      <c r="G174" s="107" t="s">
        <v>116</v>
      </c>
      <c r="H174" s="107" t="s">
        <v>117</v>
      </c>
      <c r="I174" s="107" t="s">
        <v>47</v>
      </c>
      <c r="J174" s="107" t="s">
        <v>48</v>
      </c>
      <c r="K174" s="107" t="s">
        <v>1</v>
      </c>
      <c r="L174" s="107" t="s">
        <v>2</v>
      </c>
      <c r="M174" s="107" t="s">
        <v>3</v>
      </c>
      <c r="N174" s="107" t="s">
        <v>4</v>
      </c>
      <c r="O174" s="107" t="s">
        <v>5</v>
      </c>
      <c r="Q174" s="107" t="s">
        <v>46</v>
      </c>
    </row>
    <row r="175" spans="1:17" x14ac:dyDescent="0.3">
      <c r="A175" s="162"/>
      <c r="B175" s="162"/>
      <c r="C175" s="162"/>
      <c r="D175" s="107"/>
      <c r="E175" s="107"/>
      <c r="F175" s="107" t="s">
        <v>0</v>
      </c>
      <c r="G175" s="107" t="s">
        <v>0</v>
      </c>
      <c r="H175" s="107" t="s">
        <v>0</v>
      </c>
      <c r="I175" s="107" t="s">
        <v>0</v>
      </c>
      <c r="J175" s="107" t="s">
        <v>0</v>
      </c>
      <c r="K175" s="107" t="s">
        <v>0</v>
      </c>
      <c r="L175" s="107" t="s">
        <v>0</v>
      </c>
      <c r="M175" s="107" t="s">
        <v>0</v>
      </c>
      <c r="N175" s="107" t="s">
        <v>0</v>
      </c>
      <c r="O175" s="107" t="s">
        <v>0</v>
      </c>
      <c r="Q175" s="107" t="s">
        <v>0</v>
      </c>
    </row>
    <row r="176" spans="1:17" x14ac:dyDescent="0.3">
      <c r="A176" s="107" t="s">
        <v>7</v>
      </c>
      <c r="B176" s="107" t="s">
        <v>8</v>
      </c>
      <c r="C176" s="107" t="s">
        <v>9</v>
      </c>
      <c r="D176" s="107"/>
      <c r="E176" s="107"/>
      <c r="F176" s="107"/>
      <c r="G176" s="107"/>
      <c r="H176" s="107"/>
      <c r="I176" s="107"/>
      <c r="J176" s="107"/>
      <c r="K176" s="107"/>
      <c r="L176" s="107"/>
      <c r="M176" s="107"/>
      <c r="N176" s="107"/>
      <c r="O176" s="107"/>
      <c r="Q176" s="107"/>
    </row>
    <row r="177" spans="1:17" x14ac:dyDescent="0.3">
      <c r="A177" s="101" t="s">
        <v>385</v>
      </c>
      <c r="B177" s="101"/>
      <c r="C177" s="101"/>
      <c r="D177" s="101"/>
      <c r="E177" s="101"/>
      <c r="F177" s="101"/>
      <c r="G177" s="101"/>
      <c r="H177" s="101"/>
      <c r="I177" s="101"/>
      <c r="J177" s="101"/>
      <c r="K177" s="101"/>
      <c r="L177" s="101"/>
      <c r="M177" s="101"/>
      <c r="N177" s="101"/>
      <c r="O177" s="101"/>
      <c r="Q177" s="101"/>
    </row>
    <row r="178" spans="1:17" x14ac:dyDescent="0.3">
      <c r="A178" s="102" t="s">
        <v>227</v>
      </c>
      <c r="B178" s="103">
        <v>43986</v>
      </c>
      <c r="C178" s="104">
        <v>320.62860000000001</v>
      </c>
      <c r="D178" s="104"/>
      <c r="E178" s="104"/>
      <c r="F178" s="104">
        <v>3.0397511680377902</v>
      </c>
      <c r="G178" s="104">
        <v>3.43131229496792</v>
      </c>
      <c r="H178" s="104">
        <v>3.2610826922932601</v>
      </c>
      <c r="I178" s="104">
        <v>3.6560953379204699</v>
      </c>
      <c r="J178" s="104">
        <v>5.1647686705115303</v>
      </c>
      <c r="K178" s="104">
        <v>5.5218759885140001</v>
      </c>
      <c r="L178" s="104">
        <v>5.3867031659689601</v>
      </c>
      <c r="M178" s="104">
        <v>5.4774733215862703</v>
      </c>
      <c r="N178" s="104">
        <v>5.8520208789761003</v>
      </c>
      <c r="O178" s="104">
        <v>7.2137501658272898</v>
      </c>
      <c r="Q178" s="104">
        <v>13.623586658602701</v>
      </c>
    </row>
    <row r="179" spans="1:17" x14ac:dyDescent="0.3">
      <c r="A179" s="102" t="s">
        <v>228</v>
      </c>
      <c r="B179" s="103">
        <v>43986</v>
      </c>
      <c r="C179" s="104">
        <v>2213.6468</v>
      </c>
      <c r="D179" s="104"/>
      <c r="E179" s="104"/>
      <c r="F179" s="104">
        <v>2.35967529667847</v>
      </c>
      <c r="G179" s="104">
        <v>2.4897426896631001</v>
      </c>
      <c r="H179" s="104">
        <v>2.7842953579552399</v>
      </c>
      <c r="I179" s="104">
        <v>3.4312001443400599</v>
      </c>
      <c r="J179" s="104">
        <v>4.7473113502508699</v>
      </c>
      <c r="K179" s="104">
        <v>5.6045382651820299</v>
      </c>
      <c r="L179" s="104">
        <v>5.4496851447807497</v>
      </c>
      <c r="M179" s="104">
        <v>5.5301253808544697</v>
      </c>
      <c r="N179" s="104">
        <v>5.8252762951447501</v>
      </c>
      <c r="O179" s="104">
        <v>7.2271856180110996</v>
      </c>
      <c r="Q179" s="104">
        <v>11.3847618093035</v>
      </c>
    </row>
    <row r="180" spans="1:17" x14ac:dyDescent="0.3">
      <c r="A180" s="102" t="s">
        <v>229</v>
      </c>
      <c r="B180" s="103">
        <v>43986</v>
      </c>
      <c r="C180" s="104">
        <v>2290.6550999999999</v>
      </c>
      <c r="D180" s="104"/>
      <c r="E180" s="104"/>
      <c r="F180" s="104">
        <v>1.9201849210230799</v>
      </c>
      <c r="G180" s="104">
        <v>1.92251222099538</v>
      </c>
      <c r="H180" s="104">
        <v>2.5990420312112898</v>
      </c>
      <c r="I180" s="104">
        <v>3.0069670335877001</v>
      </c>
      <c r="J180" s="104">
        <v>3.7039022998283002</v>
      </c>
      <c r="K180" s="104">
        <v>5.3688888899234701</v>
      </c>
      <c r="L180" s="104">
        <v>5.30670835746636</v>
      </c>
      <c r="M180" s="104">
        <v>5.4512607475439498</v>
      </c>
      <c r="N180" s="104">
        <v>5.7438386546871696</v>
      </c>
      <c r="O180" s="104">
        <v>7.1838647220760796</v>
      </c>
      <c r="Q180" s="104">
        <v>11.387215651438201</v>
      </c>
    </row>
    <row r="181" spans="1:17" x14ac:dyDescent="0.3">
      <c r="A181" s="102" t="s">
        <v>230</v>
      </c>
      <c r="B181" s="103">
        <v>43986</v>
      </c>
      <c r="C181" s="104">
        <v>3059.9830999999999</v>
      </c>
      <c r="D181" s="104"/>
      <c r="E181" s="104"/>
      <c r="F181" s="104">
        <v>2.41800032446959</v>
      </c>
      <c r="G181" s="104">
        <v>2.8375781809689302</v>
      </c>
      <c r="H181" s="104">
        <v>3.18693856035779</v>
      </c>
      <c r="I181" s="104">
        <v>3.4750416842177301</v>
      </c>
      <c r="J181" s="104">
        <v>4.0607618661056497</v>
      </c>
      <c r="K181" s="104">
        <v>5.2127935449087497</v>
      </c>
      <c r="L181" s="104">
        <v>5.2720478291690203</v>
      </c>
      <c r="M181" s="104">
        <v>5.4526231421968996</v>
      </c>
      <c r="N181" s="104">
        <v>5.7619246208698298</v>
      </c>
      <c r="O181" s="104">
        <v>7.1436489673301802</v>
      </c>
      <c r="Q181" s="104">
        <v>13.0673241484185</v>
      </c>
    </row>
    <row r="182" spans="1:17" x14ac:dyDescent="0.3">
      <c r="A182" s="102" t="s">
        <v>231</v>
      </c>
      <c r="B182" s="103">
        <v>43986</v>
      </c>
      <c r="C182" s="104">
        <v>2289.0637000000002</v>
      </c>
      <c r="D182" s="104"/>
      <c r="E182" s="104"/>
      <c r="F182" s="104">
        <v>1.65361124703101</v>
      </c>
      <c r="G182" s="104">
        <v>2.44970414046242</v>
      </c>
      <c r="H182" s="104">
        <v>2.7034601783913099</v>
      </c>
      <c r="I182" s="104">
        <v>3.30704806516004</v>
      </c>
      <c r="J182" s="104">
        <v>4.8546258571813299</v>
      </c>
      <c r="K182" s="104">
        <v>5.3922935476693397</v>
      </c>
      <c r="L182" s="104">
        <v>5.1821636488727201</v>
      </c>
      <c r="M182" s="104">
        <v>5.2753121343959002</v>
      </c>
      <c r="N182" s="104">
        <v>5.5555315926737299</v>
      </c>
      <c r="O182" s="104">
        <v>7.0886010999485896</v>
      </c>
      <c r="Q182" s="104">
        <v>10.838706530753299</v>
      </c>
    </row>
    <row r="183" spans="1:17" x14ac:dyDescent="0.3">
      <c r="A183" s="102" t="s">
        <v>232</v>
      </c>
      <c r="B183" s="103">
        <v>43986</v>
      </c>
      <c r="C183" s="104">
        <v>2397.8868000000002</v>
      </c>
      <c r="D183" s="104"/>
      <c r="E183" s="104"/>
      <c r="F183" s="104">
        <v>2.8071040009016701</v>
      </c>
      <c r="G183" s="104">
        <v>2.6623567074411199</v>
      </c>
      <c r="H183" s="104">
        <v>2.7785768728700999</v>
      </c>
      <c r="I183" s="104">
        <v>2.9072192853857302</v>
      </c>
      <c r="J183" s="104">
        <v>3.21296830522137</v>
      </c>
      <c r="K183" s="104">
        <v>3.8532525023469999</v>
      </c>
      <c r="L183" s="104">
        <v>4.4579471027916204</v>
      </c>
      <c r="M183" s="104">
        <v>4.7646785789447899</v>
      </c>
      <c r="N183" s="104">
        <v>5.1259072371918899</v>
      </c>
      <c r="O183" s="104">
        <v>6.8529816554147196</v>
      </c>
      <c r="Q183" s="104">
        <v>11.663701681655301</v>
      </c>
    </row>
    <row r="184" spans="1:17" x14ac:dyDescent="0.3">
      <c r="A184" s="102" t="s">
        <v>233</v>
      </c>
      <c r="B184" s="103">
        <v>43986</v>
      </c>
      <c r="C184" s="104">
        <v>2845.0452</v>
      </c>
      <c r="D184" s="104"/>
      <c r="E184" s="104"/>
      <c r="F184" s="104">
        <v>2.8008558271155302</v>
      </c>
      <c r="G184" s="104">
        <v>2.8171158824435998</v>
      </c>
      <c r="H184" s="104">
        <v>2.8698484142270901</v>
      </c>
      <c r="I184" s="104">
        <v>3.1871209796612101</v>
      </c>
      <c r="J184" s="104">
        <v>4.2277373717364002</v>
      </c>
      <c r="K184" s="104">
        <v>5.4541776678575298</v>
      </c>
      <c r="L184" s="104">
        <v>5.3019460312517603</v>
      </c>
      <c r="M184" s="104">
        <v>5.3592337906954199</v>
      </c>
      <c r="N184" s="104">
        <v>5.67617160562917</v>
      </c>
      <c r="O184" s="104">
        <v>7.1096549734207901</v>
      </c>
      <c r="Q184" s="104">
        <v>12.6872927279578</v>
      </c>
    </row>
    <row r="185" spans="1:17" x14ac:dyDescent="0.3">
      <c r="A185" s="102" t="s">
        <v>234</v>
      </c>
      <c r="B185" s="103">
        <v>43986</v>
      </c>
      <c r="C185" s="104">
        <v>2557.8243000000002</v>
      </c>
      <c r="D185" s="104"/>
      <c r="E185" s="104"/>
      <c r="F185" s="104">
        <v>2.3004593529114499</v>
      </c>
      <c r="G185" s="104">
        <v>2.24507580574392</v>
      </c>
      <c r="H185" s="104">
        <v>2.8639182914571299</v>
      </c>
      <c r="I185" s="104">
        <v>3.4756884572514801</v>
      </c>
      <c r="J185" s="104">
        <v>4.7713777792250802</v>
      </c>
      <c r="K185" s="104">
        <v>5.60184248563022</v>
      </c>
      <c r="L185" s="104">
        <v>5.3344288210601203</v>
      </c>
      <c r="M185" s="104">
        <v>5.4509373140927098</v>
      </c>
      <c r="N185" s="104">
        <v>5.7667514900482297</v>
      </c>
      <c r="O185" s="104">
        <v>7.1696476718692104</v>
      </c>
      <c r="Q185" s="104">
        <v>11.6059291853855</v>
      </c>
    </row>
    <row r="186" spans="1:17" x14ac:dyDescent="0.3">
      <c r="A186" s="102" t="s">
        <v>235</v>
      </c>
      <c r="B186" s="103">
        <v>43986</v>
      </c>
      <c r="C186" s="104">
        <v>2179.1068</v>
      </c>
      <c r="D186" s="104"/>
      <c r="E186" s="104"/>
      <c r="F186" s="104">
        <v>2.3099687196082002</v>
      </c>
      <c r="G186" s="104">
        <v>2.19017519167837</v>
      </c>
      <c r="H186" s="104">
        <v>2.3223421061807499</v>
      </c>
      <c r="I186" s="104">
        <v>2.6183760172092398</v>
      </c>
      <c r="J186" s="104">
        <v>3.0772668001209</v>
      </c>
      <c r="K186" s="104">
        <v>4.2154657075736202</v>
      </c>
      <c r="L186" s="104">
        <v>4.5292828479173401</v>
      </c>
      <c r="M186" s="104">
        <v>4.6763191348657003</v>
      </c>
      <c r="N186" s="104">
        <v>5.0193781245447502</v>
      </c>
      <c r="O186" s="104">
        <v>6.8930094298829001</v>
      </c>
      <c r="Q186" s="104">
        <v>11.4522081426291</v>
      </c>
    </row>
    <row r="187" spans="1:17" x14ac:dyDescent="0.3">
      <c r="A187" s="102" t="s">
        <v>236</v>
      </c>
      <c r="B187" s="103">
        <v>43986</v>
      </c>
      <c r="C187" s="104">
        <v>3916.5700999999999</v>
      </c>
      <c r="D187" s="104"/>
      <c r="E187" s="104"/>
      <c r="F187" s="104">
        <v>2.5984277522944601</v>
      </c>
      <c r="G187" s="104">
        <v>1.94340083360719</v>
      </c>
      <c r="H187" s="104">
        <v>2.4613441463165202</v>
      </c>
      <c r="I187" s="104">
        <v>3.0785599348536001</v>
      </c>
      <c r="J187" s="104">
        <v>4.5737622024673801</v>
      </c>
      <c r="K187" s="104">
        <v>5.3161504783317897</v>
      </c>
      <c r="L187" s="104">
        <v>5.1934524637714103</v>
      </c>
      <c r="M187" s="104">
        <v>5.3100348463501499</v>
      </c>
      <c r="N187" s="104">
        <v>5.6360219173179598</v>
      </c>
      <c r="O187" s="104">
        <v>7.0030493931905404</v>
      </c>
      <c r="Q187" s="104">
        <v>14.847253647140899</v>
      </c>
    </row>
    <row r="188" spans="1:17" x14ac:dyDescent="0.3">
      <c r="A188" s="102" t="s">
        <v>237</v>
      </c>
      <c r="B188" s="103">
        <v>43986</v>
      </c>
      <c r="C188" s="104">
        <v>1986.2810999999999</v>
      </c>
      <c r="D188" s="104"/>
      <c r="E188" s="104"/>
      <c r="F188" s="104">
        <v>2.0122883642101899</v>
      </c>
      <c r="G188" s="104">
        <v>2.10197062210848</v>
      </c>
      <c r="H188" s="104">
        <v>2.8803296188763601</v>
      </c>
      <c r="I188" s="104">
        <v>3.3537373989774499</v>
      </c>
      <c r="J188" s="104">
        <v>4.2789152390770004</v>
      </c>
      <c r="K188" s="104">
        <v>4.7628251245381996</v>
      </c>
      <c r="L188" s="104">
        <v>5.0017026812548302</v>
      </c>
      <c r="M188" s="104">
        <v>5.2487478197803501</v>
      </c>
      <c r="N188" s="104">
        <v>5.6195532705628803</v>
      </c>
      <c r="O188" s="104">
        <v>7.1384910101316299</v>
      </c>
      <c r="Q188" s="104">
        <v>6.15687705661023</v>
      </c>
    </row>
    <row r="189" spans="1:17" x14ac:dyDescent="0.3">
      <c r="A189" s="102" t="s">
        <v>238</v>
      </c>
      <c r="B189" s="103">
        <v>43986</v>
      </c>
      <c r="C189" s="104">
        <v>295.13780000000003</v>
      </c>
      <c r="D189" s="104"/>
      <c r="E189" s="104"/>
      <c r="F189" s="104">
        <v>3.1167764439787899</v>
      </c>
      <c r="G189" s="104">
        <v>2.9028395998124901</v>
      </c>
      <c r="H189" s="104">
        <v>3.01401448325253</v>
      </c>
      <c r="I189" s="104">
        <v>3.54268263394487</v>
      </c>
      <c r="J189" s="104">
        <v>5.0554238588232003</v>
      </c>
      <c r="K189" s="104">
        <v>5.6511482642330302</v>
      </c>
      <c r="L189" s="104">
        <v>5.4040497124104396</v>
      </c>
      <c r="M189" s="104">
        <v>5.4805306621088903</v>
      </c>
      <c r="N189" s="104">
        <v>5.7844264915102501</v>
      </c>
      <c r="O189" s="104">
        <v>7.1570412610404501</v>
      </c>
      <c r="Q189" s="104">
        <v>13.405853002070399</v>
      </c>
    </row>
    <row r="190" spans="1:17" x14ac:dyDescent="0.3">
      <c r="A190" s="102" t="s">
        <v>239</v>
      </c>
      <c r="B190" s="103">
        <v>43986</v>
      </c>
      <c r="C190" s="104">
        <v>2134.9895999999999</v>
      </c>
      <c r="D190" s="104"/>
      <c r="E190" s="104"/>
      <c r="F190" s="104">
        <v>4.1052357665385397</v>
      </c>
      <c r="G190" s="104">
        <v>3.8717892205378401</v>
      </c>
      <c r="H190" s="104">
        <v>3.8034800751554898</v>
      </c>
      <c r="I190" s="104">
        <v>3.9038701913689602</v>
      </c>
      <c r="J190" s="104">
        <v>5.0384578988278701</v>
      </c>
      <c r="K190" s="104">
        <v>5.8807684357612899</v>
      </c>
      <c r="L190" s="104">
        <v>5.6066715666318698</v>
      </c>
      <c r="M190" s="104">
        <v>5.6941654074127097</v>
      </c>
      <c r="N190" s="104">
        <v>5.9490849810156003</v>
      </c>
      <c r="O190" s="104">
        <v>7.2445269939493899</v>
      </c>
      <c r="Q190" s="104">
        <v>11.4502820342731</v>
      </c>
    </row>
    <row r="191" spans="1:17" x14ac:dyDescent="0.3">
      <c r="A191" s="102" t="s">
        <v>240</v>
      </c>
      <c r="B191" s="103">
        <v>43986</v>
      </c>
      <c r="C191" s="104">
        <v>2410.8310000000001</v>
      </c>
      <c r="D191" s="104"/>
      <c r="E191" s="104"/>
      <c r="F191" s="104">
        <v>2.7647748215830998</v>
      </c>
      <c r="G191" s="104">
        <v>2.6046388127706601</v>
      </c>
      <c r="H191" s="104">
        <v>2.72597690480745</v>
      </c>
      <c r="I191" s="104">
        <v>3.1524963596607201</v>
      </c>
      <c r="J191" s="104">
        <v>4.34489342776829</v>
      </c>
      <c r="K191" s="104">
        <v>5.0203625983400197</v>
      </c>
      <c r="L191" s="104">
        <v>5.0666714218282003</v>
      </c>
      <c r="M191" s="104">
        <v>5.16747184336299</v>
      </c>
      <c r="N191" s="104">
        <v>5.4715609784566697</v>
      </c>
      <c r="O191" s="104">
        <v>6.9725319139142101</v>
      </c>
      <c r="Q191" s="104">
        <v>8.7157429479994608</v>
      </c>
    </row>
    <row r="192" spans="1:17" x14ac:dyDescent="0.3">
      <c r="A192" s="102" t="s">
        <v>241</v>
      </c>
      <c r="B192" s="103">
        <v>43986</v>
      </c>
      <c r="C192" s="104">
        <v>1548.0018</v>
      </c>
      <c r="D192" s="104"/>
      <c r="E192" s="104"/>
      <c r="F192" s="104">
        <v>1.8439540556124401</v>
      </c>
      <c r="G192" s="104">
        <v>2.3166635771505502</v>
      </c>
      <c r="H192" s="104">
        <v>2.4557073990361</v>
      </c>
      <c r="I192" s="104">
        <v>2.7472939638881901</v>
      </c>
      <c r="J192" s="104">
        <v>3.3389946153389798</v>
      </c>
      <c r="K192" s="104">
        <v>3.6656393265347398</v>
      </c>
      <c r="L192" s="104">
        <v>4.1855549224172597</v>
      </c>
      <c r="M192" s="104">
        <v>4.4790897245071104</v>
      </c>
      <c r="N192" s="104">
        <v>4.8692856030548404</v>
      </c>
      <c r="O192" s="104">
        <v>6.3929968487270799</v>
      </c>
      <c r="Q192" s="104">
        <v>8.3461447754211804</v>
      </c>
    </row>
    <row r="193" spans="1:17" x14ac:dyDescent="0.3">
      <c r="A193" s="102" t="s">
        <v>242</v>
      </c>
      <c r="B193" s="103">
        <v>43986</v>
      </c>
      <c r="C193" s="104">
        <v>1939.4056</v>
      </c>
      <c r="D193" s="104"/>
      <c r="E193" s="104"/>
      <c r="F193" s="104">
        <v>2.3752637190948001</v>
      </c>
      <c r="G193" s="104">
        <v>2.0781048937581499</v>
      </c>
      <c r="H193" s="104">
        <v>2.35520140076687</v>
      </c>
      <c r="I193" s="104">
        <v>2.68275410702535</v>
      </c>
      <c r="J193" s="104">
        <v>3.3149839697336998</v>
      </c>
      <c r="K193" s="104">
        <v>4.6870730952077704</v>
      </c>
      <c r="L193" s="104">
        <v>4.9681583988049498</v>
      </c>
      <c r="M193" s="104">
        <v>5.1800634531347196</v>
      </c>
      <c r="N193" s="104">
        <v>5.5245555626410798</v>
      </c>
      <c r="O193" s="104">
        <v>7.0437854135428797</v>
      </c>
      <c r="Q193" s="104">
        <v>10.9024815262321</v>
      </c>
    </row>
    <row r="194" spans="1:17" x14ac:dyDescent="0.3">
      <c r="A194" s="102" t="s">
        <v>243</v>
      </c>
      <c r="B194" s="103">
        <v>43986</v>
      </c>
      <c r="C194" s="104">
        <v>2738.0877999999998</v>
      </c>
      <c r="D194" s="104"/>
      <c r="E194" s="104"/>
      <c r="F194" s="104">
        <v>2.40630864309699</v>
      </c>
      <c r="G194" s="104">
        <v>2.02790258659698</v>
      </c>
      <c r="H194" s="104">
        <v>2.2471523799315598</v>
      </c>
      <c r="I194" s="104">
        <v>2.7963963712313702</v>
      </c>
      <c r="J194" s="104">
        <v>4.5687252415826398</v>
      </c>
      <c r="K194" s="104">
        <v>5.0920117771391897</v>
      </c>
      <c r="L194" s="104">
        <v>5.09825672463798</v>
      </c>
      <c r="M194" s="104">
        <v>5.2303049230809</v>
      </c>
      <c r="N194" s="104">
        <v>5.5391474819050197</v>
      </c>
      <c r="O194" s="104">
        <v>7.0744859727526697</v>
      </c>
      <c r="Q194" s="104">
        <v>12.8213833265966</v>
      </c>
    </row>
    <row r="195" spans="1:17" x14ac:dyDescent="0.3">
      <c r="A195" s="102" t="s">
        <v>244</v>
      </c>
      <c r="B195" s="103">
        <v>43986</v>
      </c>
      <c r="C195" s="104">
        <v>1053.0034000000001</v>
      </c>
      <c r="D195" s="104"/>
      <c r="E195" s="104"/>
      <c r="F195" s="104">
        <v>2.7974988097426698</v>
      </c>
      <c r="G195" s="104">
        <v>2.8210468749450399</v>
      </c>
      <c r="H195" s="104">
        <v>2.8379475636142</v>
      </c>
      <c r="I195" s="104">
        <v>2.7042687602650402</v>
      </c>
      <c r="J195" s="104">
        <v>2.7273292333999302</v>
      </c>
      <c r="K195" s="104">
        <v>2.9412280127585402</v>
      </c>
      <c r="L195" s="104">
        <v>3.7873324330998499</v>
      </c>
      <c r="M195" s="104">
        <v>4.1708846284427299</v>
      </c>
      <c r="N195" s="104">
        <v>4.5100133502339697</v>
      </c>
      <c r="O195" s="104"/>
      <c r="Q195" s="104">
        <v>4.7454254965982496</v>
      </c>
    </row>
    <row r="196" spans="1:17" x14ac:dyDescent="0.3">
      <c r="A196" s="102" t="s">
        <v>245</v>
      </c>
      <c r="B196" s="103">
        <v>43986</v>
      </c>
      <c r="C196" s="104">
        <v>54.449100000000001</v>
      </c>
      <c r="D196" s="104"/>
      <c r="E196" s="104"/>
      <c r="F196" s="104">
        <v>3.9554985746659299</v>
      </c>
      <c r="G196" s="104">
        <v>3.3973926787045698</v>
      </c>
      <c r="H196" s="104">
        <v>3.2772011237471701</v>
      </c>
      <c r="I196" s="104">
        <v>3.3608693481991598</v>
      </c>
      <c r="J196" s="104">
        <v>4.0075879368187302</v>
      </c>
      <c r="K196" s="104">
        <v>4.7702611320403898</v>
      </c>
      <c r="L196" s="104">
        <v>4.9339085124011204</v>
      </c>
      <c r="M196" s="104">
        <v>5.1324091247203496</v>
      </c>
      <c r="N196" s="104">
        <v>5.51213616920543</v>
      </c>
      <c r="O196" s="104">
        <v>7.0945692079651002</v>
      </c>
      <c r="Q196" s="104">
        <v>19.807009522646801</v>
      </c>
    </row>
    <row r="197" spans="1:17" x14ac:dyDescent="0.3">
      <c r="A197" s="102" t="s">
        <v>246</v>
      </c>
      <c r="B197" s="103">
        <v>43986</v>
      </c>
      <c r="C197" s="104">
        <v>4033.7289999999998</v>
      </c>
      <c r="D197" s="104"/>
      <c r="E197" s="104"/>
      <c r="F197" s="104">
        <v>2.2532651705171598</v>
      </c>
      <c r="G197" s="104">
        <v>2.3102698614583299</v>
      </c>
      <c r="H197" s="104">
        <v>2.6310081040039002</v>
      </c>
      <c r="I197" s="104">
        <v>3.20743912355409</v>
      </c>
      <c r="J197" s="104">
        <v>4.4672984319027496</v>
      </c>
      <c r="K197" s="104">
        <v>5.1003672166894098</v>
      </c>
      <c r="L197" s="104">
        <v>5.1233161178699902</v>
      </c>
      <c r="M197" s="104">
        <v>5.26867312875439</v>
      </c>
      <c r="N197" s="104">
        <v>5.5793354462393703</v>
      </c>
      <c r="O197" s="104">
        <v>7.0547966656907102</v>
      </c>
      <c r="Q197" s="104">
        <v>13.4533399932542</v>
      </c>
    </row>
    <row r="198" spans="1:17" x14ac:dyDescent="0.3">
      <c r="A198" s="102" t="s">
        <v>247</v>
      </c>
      <c r="B198" s="103">
        <v>43986</v>
      </c>
      <c r="C198" s="104">
        <v>2733.4951000000001</v>
      </c>
      <c r="D198" s="104"/>
      <c r="E198" s="104"/>
      <c r="F198" s="104">
        <v>2.0591284460671502</v>
      </c>
      <c r="G198" s="104">
        <v>2.4218020829814502</v>
      </c>
      <c r="H198" s="104">
        <v>2.58334245969901</v>
      </c>
      <c r="I198" s="104">
        <v>3.1659899268064602</v>
      </c>
      <c r="J198" s="104">
        <v>4.4348038070606002</v>
      </c>
      <c r="K198" s="104">
        <v>5.4294697424704204</v>
      </c>
      <c r="L198" s="104">
        <v>5.3270316330216403</v>
      </c>
      <c r="M198" s="104">
        <v>5.4208430851569398</v>
      </c>
      <c r="N198" s="104">
        <v>5.6934873131015102</v>
      </c>
      <c r="O198" s="104">
        <v>7.1478027048327801</v>
      </c>
      <c r="Q198" s="104">
        <v>12.672255387542601</v>
      </c>
    </row>
    <row r="199" spans="1:17" x14ac:dyDescent="0.3">
      <c r="A199" s="102" t="s">
        <v>248</v>
      </c>
      <c r="B199" s="103">
        <v>43986</v>
      </c>
      <c r="C199" s="104">
        <v>3606.3672999999999</v>
      </c>
      <c r="D199" s="104"/>
      <c r="E199" s="104"/>
      <c r="F199" s="104">
        <v>3.1924387998950601</v>
      </c>
      <c r="G199" s="104">
        <v>3.2260766846007698</v>
      </c>
      <c r="H199" s="104">
        <v>3.0920592906512101</v>
      </c>
      <c r="I199" s="104">
        <v>3.6631538933496302</v>
      </c>
      <c r="J199" s="104">
        <v>4.6739720033797898</v>
      </c>
      <c r="K199" s="104">
        <v>5.6523437807078301</v>
      </c>
      <c r="L199" s="104">
        <v>5.4403681041771597</v>
      </c>
      <c r="M199" s="104">
        <v>5.5094329154189898</v>
      </c>
      <c r="N199" s="104">
        <v>5.7661238234324399</v>
      </c>
      <c r="O199" s="104">
        <v>7.1073942476971901</v>
      </c>
      <c r="Q199" s="104">
        <v>14.288435934214499</v>
      </c>
    </row>
    <row r="200" spans="1:17" x14ac:dyDescent="0.3">
      <c r="A200" s="102" t="s">
        <v>249</v>
      </c>
      <c r="B200" s="103">
        <v>43986</v>
      </c>
      <c r="C200" s="104">
        <v>1293.7081000000001</v>
      </c>
      <c r="D200" s="104"/>
      <c r="E200" s="104"/>
      <c r="F200" s="104">
        <v>3.2166194944757098</v>
      </c>
      <c r="G200" s="104">
        <v>3.32916020478768</v>
      </c>
      <c r="H200" s="104">
        <v>3.3260705710749701</v>
      </c>
      <c r="I200" s="104">
        <v>3.7721501783783302</v>
      </c>
      <c r="J200" s="104">
        <v>4.73993838782095</v>
      </c>
      <c r="K200" s="104">
        <v>5.3738959719381203</v>
      </c>
      <c r="L200" s="104">
        <v>5.3418220507230902</v>
      </c>
      <c r="M200" s="104">
        <v>5.5129421858774297</v>
      </c>
      <c r="N200" s="104">
        <v>5.8320714448954201</v>
      </c>
      <c r="O200" s="104">
        <v>7.1999706133353198</v>
      </c>
      <c r="Q200" s="104">
        <v>7.4862473280948398</v>
      </c>
    </row>
    <row r="201" spans="1:17" x14ac:dyDescent="0.3">
      <c r="A201" s="102" t="s">
        <v>250</v>
      </c>
      <c r="B201" s="103">
        <v>43986</v>
      </c>
      <c r="C201" s="104">
        <v>2087.1810999999998</v>
      </c>
      <c r="D201" s="104"/>
      <c r="E201" s="104"/>
      <c r="F201" s="104">
        <v>2.8349765862241099</v>
      </c>
      <c r="G201" s="104">
        <v>3.02495840686072</v>
      </c>
      <c r="H201" s="104">
        <v>3.1126692682305999</v>
      </c>
      <c r="I201" s="104">
        <v>3.2927155829044699</v>
      </c>
      <c r="J201" s="104">
        <v>4.6002453800373804</v>
      </c>
      <c r="K201" s="104">
        <v>5.2103890818026803</v>
      </c>
      <c r="L201" s="104">
        <v>5.2268303730785801</v>
      </c>
      <c r="M201" s="104">
        <v>5.3500777251902703</v>
      </c>
      <c r="N201" s="104">
        <v>5.6590190050787204</v>
      </c>
      <c r="O201" s="104">
        <v>7.1188981457827198</v>
      </c>
      <c r="Q201" s="104">
        <v>9.5366763157894692</v>
      </c>
    </row>
    <row r="202" spans="1:17" x14ac:dyDescent="0.3">
      <c r="A202" s="102" t="s">
        <v>251</v>
      </c>
      <c r="B202" s="103">
        <v>43986</v>
      </c>
      <c r="C202" s="104">
        <v>10.749000000000001</v>
      </c>
      <c r="D202" s="104"/>
      <c r="E202" s="104"/>
      <c r="F202" s="104">
        <v>2.7167339647566902</v>
      </c>
      <c r="G202" s="104">
        <v>2.1509678579963301</v>
      </c>
      <c r="H202" s="104">
        <v>2.5237146739776999</v>
      </c>
      <c r="I202" s="104">
        <v>2.59784403224252</v>
      </c>
      <c r="J202" s="104">
        <v>2.9649620015526401</v>
      </c>
      <c r="K202" s="104">
        <v>3.6128140867606802</v>
      </c>
      <c r="L202" s="104">
        <v>4.0650710152196599</v>
      </c>
      <c r="M202" s="104">
        <v>4.3419812893490803</v>
      </c>
      <c r="N202" s="104">
        <v>4.63506784157582</v>
      </c>
      <c r="O202" s="104"/>
      <c r="Q202" s="104">
        <v>5.1291744840525304</v>
      </c>
    </row>
    <row r="203" spans="1:17" x14ac:dyDescent="0.3">
      <c r="A203" s="102" t="s">
        <v>252</v>
      </c>
      <c r="B203" s="103">
        <v>43986</v>
      </c>
      <c r="C203" s="104">
        <v>4867.6900999999998</v>
      </c>
      <c r="D203" s="104"/>
      <c r="E203" s="104"/>
      <c r="F203" s="104">
        <v>2.6643842128982702</v>
      </c>
      <c r="G203" s="104">
        <v>2.6660235377003301</v>
      </c>
      <c r="H203" s="104">
        <v>2.7102669163889201</v>
      </c>
      <c r="I203" s="104">
        <v>3.40427794476755</v>
      </c>
      <c r="J203" s="104">
        <v>4.97982551446787</v>
      </c>
      <c r="K203" s="104">
        <v>5.5506298138667098</v>
      </c>
      <c r="L203" s="104">
        <v>5.3777186180201202</v>
      </c>
      <c r="M203" s="104">
        <v>5.4971310488775096</v>
      </c>
      <c r="N203" s="104">
        <v>5.8393839394739198</v>
      </c>
      <c r="O203" s="104">
        <v>7.2263541725096703</v>
      </c>
      <c r="Q203" s="104">
        <v>13.343793043367601</v>
      </c>
    </row>
    <row r="204" spans="1:17" x14ac:dyDescent="0.3">
      <c r="A204" s="102" t="s">
        <v>253</v>
      </c>
      <c r="B204" s="103">
        <v>43986</v>
      </c>
      <c r="C204" s="104">
        <v>1122.0263</v>
      </c>
      <c r="D204" s="104"/>
      <c r="E204" s="104"/>
      <c r="F204" s="104">
        <v>1.61358074548557</v>
      </c>
      <c r="G204" s="104">
        <v>0.67124827371115903</v>
      </c>
      <c r="H204" s="104">
        <v>2.1869618803655202</v>
      </c>
      <c r="I204" s="104">
        <v>2.4883948589410698</v>
      </c>
      <c r="J204" s="104">
        <v>3.2244921573894398</v>
      </c>
      <c r="K204" s="104">
        <v>4.0913039496770303</v>
      </c>
      <c r="L204" s="104">
        <v>4.4304109605847204</v>
      </c>
      <c r="M204" s="104">
        <v>4.6792725992473496</v>
      </c>
      <c r="N204" s="104">
        <v>5.0576147943828502</v>
      </c>
      <c r="O204" s="104"/>
      <c r="Q204" s="104">
        <v>5.8992847019867503</v>
      </c>
    </row>
    <row r="205" spans="1:17" x14ac:dyDescent="0.3">
      <c r="A205" s="102" t="s">
        <v>254</v>
      </c>
      <c r="B205" s="103">
        <v>43986</v>
      </c>
      <c r="C205" s="104">
        <v>259.36509999999998</v>
      </c>
      <c r="D205" s="104"/>
      <c r="E205" s="104"/>
      <c r="F205" s="104">
        <v>2.8147823112884001</v>
      </c>
      <c r="G205" s="104">
        <v>4.04963048785008</v>
      </c>
      <c r="H205" s="104">
        <v>3.6131871354134901</v>
      </c>
      <c r="I205" s="104">
        <v>4.1107104681993798</v>
      </c>
      <c r="J205" s="104">
        <v>5.2561816950796798</v>
      </c>
      <c r="K205" s="104">
        <v>5.29833919420473</v>
      </c>
      <c r="L205" s="104">
        <v>5.2786009079136802</v>
      </c>
      <c r="M205" s="104">
        <v>5.4397817300335598</v>
      </c>
      <c r="N205" s="104">
        <v>5.77696468752033</v>
      </c>
      <c r="O205" s="104">
        <v>7.2154795063580703</v>
      </c>
      <c r="Q205" s="104">
        <v>12.490500644191499</v>
      </c>
    </row>
    <row r="206" spans="1:17" x14ac:dyDescent="0.3">
      <c r="A206" s="102" t="s">
        <v>255</v>
      </c>
      <c r="B206" s="103">
        <v>43986</v>
      </c>
      <c r="C206" s="104">
        <v>1761.6543999999999</v>
      </c>
      <c r="D206" s="104"/>
      <c r="E206" s="104"/>
      <c r="F206" s="104">
        <v>2.7890120792222199</v>
      </c>
      <c r="G206" s="104">
        <v>3.1639477194765901</v>
      </c>
      <c r="H206" s="104">
        <v>3.20426208763626</v>
      </c>
      <c r="I206" s="104">
        <v>3.34703192205613</v>
      </c>
      <c r="J206" s="104">
        <v>3.84199828011953</v>
      </c>
      <c r="K206" s="104">
        <v>4.1809235705581402</v>
      </c>
      <c r="L206" s="104">
        <v>4.6335114175894203</v>
      </c>
      <c r="M206" s="104">
        <v>4.9466218249940503</v>
      </c>
      <c r="N206" s="104">
        <v>5.1882436501481299</v>
      </c>
      <c r="O206" s="104">
        <v>3.4333114373149298</v>
      </c>
      <c r="Q206" s="104">
        <v>11.5304180927566</v>
      </c>
    </row>
    <row r="207" spans="1:17" x14ac:dyDescent="0.3">
      <c r="A207" s="102" t="s">
        <v>256</v>
      </c>
      <c r="B207" s="103">
        <v>43986</v>
      </c>
      <c r="C207" s="104">
        <v>31.302399999999999</v>
      </c>
      <c r="D207" s="104"/>
      <c r="E207" s="104"/>
      <c r="F207" s="104">
        <v>4.3148756977143803</v>
      </c>
      <c r="G207" s="104">
        <v>4.4714810589221798</v>
      </c>
      <c r="H207" s="104">
        <v>4.3346238240795296</v>
      </c>
      <c r="I207" s="104">
        <v>4.5304468797416302</v>
      </c>
      <c r="J207" s="104">
        <v>5.3086435472430802</v>
      </c>
      <c r="K207" s="104">
        <v>4.9053324395851696</v>
      </c>
      <c r="L207" s="104">
        <v>5.4514965090709202</v>
      </c>
      <c r="M207" s="104">
        <v>5.8016981339604499</v>
      </c>
      <c r="N207" s="104">
        <v>6.1918747076903697</v>
      </c>
      <c r="O207" s="104">
        <v>7.2443157379335501</v>
      </c>
      <c r="Q207" s="104">
        <v>14.500887728459499</v>
      </c>
    </row>
    <row r="208" spans="1:17" x14ac:dyDescent="0.3">
      <c r="A208" s="102" t="s">
        <v>257</v>
      </c>
      <c r="B208" s="103">
        <v>43986</v>
      </c>
      <c r="C208" s="104">
        <v>27.0444</v>
      </c>
      <c r="D208" s="104"/>
      <c r="E208" s="104"/>
      <c r="F208" s="104">
        <v>2.02456097533865</v>
      </c>
      <c r="G208" s="104">
        <v>1.61977456288194</v>
      </c>
      <c r="H208" s="104">
        <v>2.4304707788597</v>
      </c>
      <c r="I208" s="104">
        <v>2.6634221246460301</v>
      </c>
      <c r="J208" s="104">
        <v>3.12111355734719</v>
      </c>
      <c r="K208" s="104">
        <v>3.8452211052861802</v>
      </c>
      <c r="L208" s="104">
        <v>4.32584006048309</v>
      </c>
      <c r="M208" s="104">
        <v>4.6152270322418998</v>
      </c>
      <c r="N208" s="104">
        <v>4.9801247728896296</v>
      </c>
      <c r="O208" s="104">
        <v>6.2933821363313402</v>
      </c>
      <c r="Q208" s="104">
        <v>11.9240404166546</v>
      </c>
    </row>
    <row r="209" spans="1:17" x14ac:dyDescent="0.3">
      <c r="A209" s="102" t="s">
        <v>260</v>
      </c>
      <c r="B209" s="103">
        <v>43986</v>
      </c>
      <c r="C209" s="104">
        <v>3120.0405000000001</v>
      </c>
      <c r="D209" s="104"/>
      <c r="E209" s="104"/>
      <c r="F209" s="104">
        <v>2.20063295301631</v>
      </c>
      <c r="G209" s="104">
        <v>2.3432840626255902</v>
      </c>
      <c r="H209" s="104">
        <v>2.7537919340449299</v>
      </c>
      <c r="I209" s="104">
        <v>3.3781544131102699</v>
      </c>
      <c r="J209" s="104">
        <v>4.7163191169579397</v>
      </c>
      <c r="K209" s="104">
        <v>5.3883611094102299</v>
      </c>
      <c r="L209" s="104">
        <v>5.25864694024839</v>
      </c>
      <c r="M209" s="104">
        <v>5.3706530218622301</v>
      </c>
      <c r="N209" s="104">
        <v>5.6617672302186399</v>
      </c>
      <c r="O209" s="104">
        <v>7.0555555702509398</v>
      </c>
      <c r="Q209" s="104">
        <v>11.4358064681667</v>
      </c>
    </row>
    <row r="210" spans="1:17" x14ac:dyDescent="0.3">
      <c r="A210" s="102" t="s">
        <v>261</v>
      </c>
      <c r="B210" s="103">
        <v>43986</v>
      </c>
      <c r="C210" s="104">
        <v>41.991900000000001</v>
      </c>
      <c r="D210" s="104"/>
      <c r="E210" s="104"/>
      <c r="F210" s="104">
        <v>2.1731675137027802</v>
      </c>
      <c r="G210" s="104">
        <v>2.1734263202527799</v>
      </c>
      <c r="H210" s="104">
        <v>2.6835302923387299</v>
      </c>
      <c r="I210" s="104">
        <v>3.4068027729965999</v>
      </c>
      <c r="J210" s="104">
        <v>4.5542910873487097</v>
      </c>
      <c r="K210" s="104">
        <v>5.2275318399074502</v>
      </c>
      <c r="L210" s="104">
        <v>5.2386950289960703</v>
      </c>
      <c r="M210" s="104">
        <v>5.3604768958912699</v>
      </c>
      <c r="N210" s="104">
        <v>5.6871755540134998</v>
      </c>
      <c r="O210" s="104">
        <v>7.13115402375798</v>
      </c>
      <c r="Q210" s="104">
        <v>13.1021525785742</v>
      </c>
    </row>
    <row r="211" spans="1:17" x14ac:dyDescent="0.3">
      <c r="A211" s="102" t="s">
        <v>262</v>
      </c>
      <c r="B211" s="103">
        <v>43986</v>
      </c>
      <c r="C211" s="104">
        <v>3141.9254000000001</v>
      </c>
      <c r="D211" s="104"/>
      <c r="E211" s="104"/>
      <c r="F211" s="104">
        <v>2.22713019884679</v>
      </c>
      <c r="G211" s="104">
        <v>2.3970758663629201</v>
      </c>
      <c r="H211" s="104">
        <v>2.8013865790291099</v>
      </c>
      <c r="I211" s="104">
        <v>3.2778922703444402</v>
      </c>
      <c r="J211" s="104">
        <v>4.7981787749922598</v>
      </c>
      <c r="K211" s="104">
        <v>5.8471861482748198</v>
      </c>
      <c r="L211" s="104">
        <v>5.5169022809034596</v>
      </c>
      <c r="M211" s="104">
        <v>5.5397307731744601</v>
      </c>
      <c r="N211" s="104">
        <v>5.8211108876577704</v>
      </c>
      <c r="O211" s="104">
        <v>7.2014996588701203</v>
      </c>
      <c r="Q211" s="104">
        <v>13.584757098175499</v>
      </c>
    </row>
    <row r="212" spans="1:17" x14ac:dyDescent="0.3">
      <c r="A212" s="102" t="s">
        <v>263</v>
      </c>
      <c r="B212" s="103">
        <v>43986</v>
      </c>
      <c r="C212" s="104">
        <v>1915.0707</v>
      </c>
      <c r="D212" s="104"/>
      <c r="E212" s="104"/>
      <c r="F212" s="104">
        <v>2.6875660239656902</v>
      </c>
      <c r="G212" s="104">
        <v>2.96953579698785</v>
      </c>
      <c r="H212" s="104">
        <v>2.8552917071839201</v>
      </c>
      <c r="I212" s="104">
        <v>3.3520789061404699</v>
      </c>
      <c r="J212" s="104">
        <v>4.9290687332175303</v>
      </c>
      <c r="K212" s="104">
        <v>5.8646803313414404</v>
      </c>
      <c r="L212" s="104">
        <v>5.5374976342549802</v>
      </c>
      <c r="M212" s="104">
        <v>5.5095955347718801</v>
      </c>
      <c r="N212" s="104">
        <v>5.7595326057782898</v>
      </c>
      <c r="O212" s="104">
        <v>5.6567374462681999</v>
      </c>
      <c r="Q212" s="104">
        <v>10.188434787871801</v>
      </c>
    </row>
    <row r="213" spans="1:17" x14ac:dyDescent="0.3">
      <c r="A213" s="102" t="s">
        <v>264</v>
      </c>
      <c r="B213" s="103">
        <v>43986</v>
      </c>
      <c r="C213" s="104">
        <v>3265.6878000000002</v>
      </c>
      <c r="D213" s="104"/>
      <c r="E213" s="104"/>
      <c r="F213" s="104">
        <v>2.4322377830922099</v>
      </c>
      <c r="G213" s="104">
        <v>2.5309581114128701</v>
      </c>
      <c r="H213" s="104">
        <v>2.7512676166517598</v>
      </c>
      <c r="I213" s="104">
        <v>3.2635597680108202</v>
      </c>
      <c r="J213" s="104">
        <v>4.7134540902363202</v>
      </c>
      <c r="K213" s="104">
        <v>5.3305301246857102</v>
      </c>
      <c r="L213" s="104">
        <v>5.2322080104703996</v>
      </c>
      <c r="M213" s="104">
        <v>5.3760324905644001</v>
      </c>
      <c r="N213" s="104">
        <v>5.7020562546827698</v>
      </c>
      <c r="O213" s="104">
        <v>7.1657360692351499</v>
      </c>
      <c r="Q213" s="104">
        <v>13.301125491530801</v>
      </c>
    </row>
    <row r="214" spans="1:17" x14ac:dyDescent="0.3">
      <c r="A214" s="102" t="s">
        <v>265</v>
      </c>
      <c r="B214" s="103">
        <v>43986</v>
      </c>
      <c r="C214" s="104">
        <v>1083.8946000000001</v>
      </c>
      <c r="D214" s="104"/>
      <c r="E214" s="104"/>
      <c r="F214" s="104">
        <v>2.8053315185055898</v>
      </c>
      <c r="G214" s="104">
        <v>2.6474200181839298</v>
      </c>
      <c r="H214" s="104">
        <v>2.9039082760367401</v>
      </c>
      <c r="I214" s="104">
        <v>2.9720637369631802</v>
      </c>
      <c r="J214" s="104">
        <v>3.2860352655958298</v>
      </c>
      <c r="K214" s="104">
        <v>3.8181551631876198</v>
      </c>
      <c r="L214" s="104">
        <v>4.5216708949445499</v>
      </c>
      <c r="M214" s="104">
        <v>4.9513707792138399</v>
      </c>
      <c r="N214" s="104">
        <v>5.4200198343798904</v>
      </c>
      <c r="O214" s="104"/>
      <c r="Q214" s="104">
        <v>6.0473810914339499</v>
      </c>
    </row>
    <row r="215" spans="1:17" x14ac:dyDescent="0.3">
      <c r="A215" s="162"/>
      <c r="B215" s="162"/>
      <c r="C215" s="162"/>
      <c r="D215" s="107"/>
      <c r="E215" s="107"/>
      <c r="F215" s="107"/>
      <c r="G215" s="107"/>
      <c r="H215" s="107"/>
      <c r="I215" s="107"/>
      <c r="J215" s="107"/>
      <c r="K215" s="107"/>
      <c r="L215" s="107"/>
      <c r="M215" s="107"/>
      <c r="N215" s="107" t="s">
        <v>4</v>
      </c>
      <c r="O215" s="107" t="s">
        <v>5</v>
      </c>
      <c r="P215" s="107" t="s">
        <v>6</v>
      </c>
      <c r="Q215" s="107" t="s">
        <v>46</v>
      </c>
    </row>
    <row r="216" spans="1:17" x14ac:dyDescent="0.3">
      <c r="A216" s="162"/>
      <c r="B216" s="162"/>
      <c r="C216" s="162"/>
      <c r="D216" s="107"/>
      <c r="E216" s="107"/>
      <c r="F216" s="107"/>
      <c r="G216" s="107"/>
      <c r="H216" s="107"/>
      <c r="I216" s="107"/>
      <c r="J216" s="107"/>
      <c r="K216" s="107"/>
      <c r="L216" s="107"/>
      <c r="M216" s="107"/>
      <c r="N216" s="107" t="s">
        <v>0</v>
      </c>
      <c r="O216" s="107" t="s">
        <v>0</v>
      </c>
      <c r="P216" s="107" t="s">
        <v>0</v>
      </c>
      <c r="Q216" s="107" t="s">
        <v>0</v>
      </c>
    </row>
    <row r="217" spans="1:17" x14ac:dyDescent="0.3">
      <c r="A217" s="107" t="s">
        <v>7</v>
      </c>
      <c r="B217" s="107" t="s">
        <v>8</v>
      </c>
      <c r="C217" s="107" t="s">
        <v>9</v>
      </c>
      <c r="D217" s="107"/>
      <c r="E217" s="107"/>
      <c r="F217" s="107"/>
      <c r="G217" s="107"/>
      <c r="H217" s="107"/>
      <c r="I217" s="107"/>
      <c r="J217" s="107"/>
      <c r="K217" s="107"/>
      <c r="L217" s="107"/>
      <c r="M217" s="107"/>
      <c r="N217" s="107"/>
      <c r="O217" s="107"/>
      <c r="P217" s="107"/>
      <c r="Q217" s="107"/>
    </row>
    <row r="218" spans="1:17" x14ac:dyDescent="0.3">
      <c r="A218" s="101" t="s">
        <v>384</v>
      </c>
      <c r="B218" s="101"/>
      <c r="C218" s="101"/>
      <c r="D218" s="101"/>
      <c r="E218" s="101"/>
      <c r="F218" s="101"/>
      <c r="G218" s="101"/>
      <c r="H218" s="101"/>
      <c r="I218" s="101"/>
      <c r="J218" s="101"/>
      <c r="K218" s="101"/>
      <c r="L218" s="101"/>
      <c r="M218" s="101"/>
      <c r="N218" s="101"/>
      <c r="O218" s="101"/>
      <c r="P218" s="101"/>
      <c r="Q218" s="101"/>
    </row>
    <row r="219" spans="1:17" x14ac:dyDescent="0.3">
      <c r="A219" s="102" t="s">
        <v>163</v>
      </c>
      <c r="B219" s="103">
        <v>43986</v>
      </c>
      <c r="C219" s="104">
        <v>37.31</v>
      </c>
      <c r="D219" s="104"/>
      <c r="E219" s="104"/>
      <c r="F219" s="104"/>
      <c r="G219" s="104"/>
      <c r="H219" s="104"/>
      <c r="I219" s="104"/>
      <c r="J219" s="104"/>
      <c r="K219" s="104"/>
      <c r="L219" s="104"/>
      <c r="M219" s="104"/>
      <c r="N219" s="104">
        <v>-11.409519584839501</v>
      </c>
      <c r="O219" s="104">
        <v>1.73429719420122</v>
      </c>
      <c r="P219" s="104">
        <v>7.6082425108689202</v>
      </c>
      <c r="Q219" s="104">
        <v>18.986553013514701</v>
      </c>
    </row>
    <row r="220" spans="1:17" x14ac:dyDescent="0.3">
      <c r="A220" s="102" t="s">
        <v>164</v>
      </c>
      <c r="B220" s="103">
        <v>43986</v>
      </c>
      <c r="C220" s="104">
        <v>30.4</v>
      </c>
      <c r="D220" s="104"/>
      <c r="E220" s="104"/>
      <c r="F220" s="104"/>
      <c r="G220" s="104"/>
      <c r="H220" s="104"/>
      <c r="I220" s="104"/>
      <c r="J220" s="104"/>
      <c r="K220" s="104"/>
      <c r="L220" s="104"/>
      <c r="M220" s="104"/>
      <c r="N220" s="104">
        <v>-9.8455429568463106</v>
      </c>
      <c r="O220" s="104">
        <v>2.74651139860612</v>
      </c>
      <c r="P220" s="104">
        <v>8.5620455078583095</v>
      </c>
      <c r="Q220" s="104">
        <v>20.729772297459501</v>
      </c>
    </row>
    <row r="221" spans="1:17" x14ac:dyDescent="0.3">
      <c r="A221" s="102" t="s">
        <v>165</v>
      </c>
      <c r="B221" s="103">
        <v>43986</v>
      </c>
      <c r="C221" s="104">
        <v>46.279800000000002</v>
      </c>
      <c r="D221" s="104"/>
      <c r="E221" s="104"/>
      <c r="F221" s="104"/>
      <c r="G221" s="104"/>
      <c r="H221" s="104"/>
      <c r="I221" s="104"/>
      <c r="J221" s="104"/>
      <c r="K221" s="104"/>
      <c r="L221" s="104"/>
      <c r="M221" s="104"/>
      <c r="N221" s="104">
        <v>-7.4957005201090299</v>
      </c>
      <c r="O221" s="104">
        <v>6.7826412357018198</v>
      </c>
      <c r="P221" s="104">
        <v>10.0262020616528</v>
      </c>
      <c r="Q221" s="104">
        <v>28.3130664487751</v>
      </c>
    </row>
    <row r="222" spans="1:17" x14ac:dyDescent="0.3">
      <c r="A222" s="102" t="s">
        <v>166</v>
      </c>
      <c r="B222" s="103">
        <v>43986</v>
      </c>
      <c r="C222" s="104">
        <v>40.799999999999997</v>
      </c>
      <c r="D222" s="104"/>
      <c r="E222" s="104"/>
      <c r="F222" s="104"/>
      <c r="G222" s="104"/>
      <c r="H222" s="104"/>
      <c r="I222" s="104"/>
      <c r="J222" s="104"/>
      <c r="K222" s="104"/>
      <c r="L222" s="104"/>
      <c r="M222" s="104"/>
      <c r="N222" s="104">
        <v>-15.8502049602752</v>
      </c>
      <c r="O222" s="104">
        <v>-3.8153948420390802</v>
      </c>
      <c r="P222" s="104">
        <v>2.26825659742389</v>
      </c>
      <c r="Q222" s="104">
        <v>0.31274073831740001</v>
      </c>
    </row>
    <row r="223" spans="1:17" x14ac:dyDescent="0.3">
      <c r="A223" s="102" t="s">
        <v>167</v>
      </c>
      <c r="B223" s="103">
        <v>43986</v>
      </c>
      <c r="C223" s="104">
        <v>38.462000000000003</v>
      </c>
      <c r="D223" s="104"/>
      <c r="E223" s="104"/>
      <c r="F223" s="104"/>
      <c r="G223" s="104"/>
      <c r="H223" s="104"/>
      <c r="I223" s="104"/>
      <c r="J223" s="104"/>
      <c r="K223" s="104"/>
      <c r="L223" s="104"/>
      <c r="M223" s="104"/>
      <c r="N223" s="104">
        <v>-7.0458873265397699</v>
      </c>
      <c r="O223" s="104">
        <v>3.0012924513683599</v>
      </c>
      <c r="P223" s="104">
        <v>6.2086477286248902</v>
      </c>
      <c r="Q223" s="104">
        <v>16.946503131071701</v>
      </c>
    </row>
    <row r="224" spans="1:17" x14ac:dyDescent="0.3">
      <c r="A224" s="102" t="s">
        <v>168</v>
      </c>
      <c r="B224" s="103">
        <v>43986</v>
      </c>
      <c r="C224" s="104">
        <v>8.6</v>
      </c>
      <c r="D224" s="104"/>
      <c r="E224" s="104"/>
      <c r="F224" s="104"/>
      <c r="G224" s="104"/>
      <c r="H224" s="104"/>
      <c r="I224" s="104"/>
      <c r="J224" s="104"/>
      <c r="K224" s="104"/>
      <c r="L224" s="104"/>
      <c r="M224" s="104"/>
      <c r="N224" s="104">
        <v>-2.5976396908205399</v>
      </c>
      <c r="O224" s="104"/>
      <c r="P224" s="104"/>
      <c r="Q224" s="104">
        <v>-6.1124401913875603</v>
      </c>
    </row>
    <row r="225" spans="1:17" x14ac:dyDescent="0.3">
      <c r="A225" s="102" t="s">
        <v>169</v>
      </c>
      <c r="B225" s="103">
        <v>43986</v>
      </c>
      <c r="C225" s="104">
        <v>10.4</v>
      </c>
      <c r="D225" s="104"/>
      <c r="E225" s="104"/>
      <c r="F225" s="104"/>
      <c r="G225" s="104"/>
      <c r="H225" s="104"/>
      <c r="I225" s="104"/>
      <c r="J225" s="104"/>
      <c r="K225" s="104"/>
      <c r="L225" s="104"/>
      <c r="M225" s="104"/>
      <c r="N225" s="104">
        <v>-5.4396423248882302</v>
      </c>
      <c r="O225" s="104"/>
      <c r="P225" s="104"/>
      <c r="Q225" s="104">
        <v>2.4579124579124598</v>
      </c>
    </row>
    <row r="226" spans="1:17" x14ac:dyDescent="0.3">
      <c r="A226" s="102" t="s">
        <v>170</v>
      </c>
      <c r="B226" s="103">
        <v>43986</v>
      </c>
      <c r="C226" s="104">
        <v>55.73</v>
      </c>
      <c r="D226" s="104"/>
      <c r="E226" s="104"/>
      <c r="F226" s="104"/>
      <c r="G226" s="104"/>
      <c r="H226" s="104"/>
      <c r="I226" s="104"/>
      <c r="J226" s="104"/>
      <c r="K226" s="104"/>
      <c r="L226" s="104"/>
      <c r="M226" s="104"/>
      <c r="N226" s="104">
        <v>-2.1706372158292599</v>
      </c>
      <c r="O226" s="104">
        <v>5.1772990974125097</v>
      </c>
      <c r="P226" s="104">
        <v>9.2521342374231601</v>
      </c>
      <c r="Q226" s="104">
        <v>18.629153665057501</v>
      </c>
    </row>
    <row r="227" spans="1:17" x14ac:dyDescent="0.3">
      <c r="A227" s="102" t="s">
        <v>171</v>
      </c>
      <c r="B227" s="103">
        <v>43986</v>
      </c>
      <c r="C227" s="104">
        <v>64.66</v>
      </c>
      <c r="D227" s="104"/>
      <c r="E227" s="104"/>
      <c r="F227" s="104"/>
      <c r="G227" s="104"/>
      <c r="H227" s="104"/>
      <c r="I227" s="104"/>
      <c r="J227" s="104"/>
      <c r="K227" s="104"/>
      <c r="L227" s="104"/>
      <c r="M227" s="104"/>
      <c r="N227" s="104">
        <v>-8.6228859685286707</v>
      </c>
      <c r="O227" s="104">
        <v>5.0859233101813999</v>
      </c>
      <c r="P227" s="104">
        <v>8.4627644869980703</v>
      </c>
      <c r="Q227" s="104">
        <v>15.6813176784633</v>
      </c>
    </row>
    <row r="228" spans="1:17" x14ac:dyDescent="0.3">
      <c r="A228" s="102" t="s">
        <v>172</v>
      </c>
      <c r="B228" s="103">
        <v>43986</v>
      </c>
      <c r="C228" s="104">
        <v>45.472000000000001</v>
      </c>
      <c r="D228" s="104"/>
      <c r="E228" s="104"/>
      <c r="F228" s="104"/>
      <c r="G228" s="104"/>
      <c r="H228" s="104"/>
      <c r="I228" s="104"/>
      <c r="J228" s="104"/>
      <c r="K228" s="104"/>
      <c r="L228" s="104"/>
      <c r="M228" s="104"/>
      <c r="N228" s="104">
        <v>-12.6267460645326</v>
      </c>
      <c r="O228" s="104">
        <v>1.1723301835506399</v>
      </c>
      <c r="P228" s="104">
        <v>8.9237913857673306</v>
      </c>
      <c r="Q228" s="104">
        <v>18.870621775303199</v>
      </c>
    </row>
    <row r="229" spans="1:17" x14ac:dyDescent="0.3">
      <c r="A229" s="102" t="s">
        <v>173</v>
      </c>
      <c r="B229" s="103">
        <v>43986</v>
      </c>
      <c r="C229" s="104">
        <v>43.32</v>
      </c>
      <c r="D229" s="104"/>
      <c r="E229" s="104"/>
      <c r="F229" s="104"/>
      <c r="G229" s="104"/>
      <c r="H229" s="104"/>
      <c r="I229" s="104"/>
      <c r="J229" s="104"/>
      <c r="K229" s="104"/>
      <c r="L229" s="104"/>
      <c r="M229" s="104"/>
      <c r="N229" s="104">
        <v>-15.4473390771146</v>
      </c>
      <c r="O229" s="104">
        <v>-1.01906230372275</v>
      </c>
      <c r="P229" s="104">
        <v>3.9360015777582098</v>
      </c>
      <c r="Q229" s="104">
        <v>13.3895178968972</v>
      </c>
    </row>
    <row r="230" spans="1:17" x14ac:dyDescent="0.3">
      <c r="A230" s="102" t="s">
        <v>174</v>
      </c>
      <c r="B230" s="103">
        <v>43986</v>
      </c>
      <c r="C230" s="104">
        <v>13.1511</v>
      </c>
      <c r="D230" s="104"/>
      <c r="E230" s="104"/>
      <c r="F230" s="104"/>
      <c r="G230" s="104"/>
      <c r="H230" s="104"/>
      <c r="I230" s="104"/>
      <c r="J230" s="104"/>
      <c r="K230" s="104"/>
      <c r="L230" s="104"/>
      <c r="M230" s="104"/>
      <c r="N230" s="104">
        <v>-16.116649584611899</v>
      </c>
      <c r="O230" s="104">
        <v>-0.83632353037478002</v>
      </c>
      <c r="P230" s="104"/>
      <c r="Q230" s="104">
        <v>7.1084765142150799</v>
      </c>
    </row>
    <row r="231" spans="1:17" x14ac:dyDescent="0.3">
      <c r="A231" s="102" t="s">
        <v>175</v>
      </c>
      <c r="B231" s="103">
        <v>43986</v>
      </c>
      <c r="C231" s="104">
        <v>483.13170000000002</v>
      </c>
      <c r="D231" s="104"/>
      <c r="E231" s="104"/>
      <c r="F231" s="104"/>
      <c r="G231" s="104"/>
      <c r="H231" s="104"/>
      <c r="I231" s="104"/>
      <c r="J231" s="104"/>
      <c r="K231" s="104"/>
      <c r="L231" s="104"/>
      <c r="M231" s="104"/>
      <c r="N231" s="104">
        <v>-21.3609249384251</v>
      </c>
      <c r="O231" s="104">
        <v>-2.9222526440719498</v>
      </c>
      <c r="P231" s="104">
        <v>2.8732230266733598</v>
      </c>
      <c r="Q231" s="104">
        <v>13.3450356931329</v>
      </c>
    </row>
    <row r="232" spans="1:17" x14ac:dyDescent="0.3">
      <c r="A232" s="102" t="s">
        <v>176</v>
      </c>
      <c r="B232" s="103">
        <v>43986</v>
      </c>
      <c r="C232" s="104">
        <v>311.23700000000002</v>
      </c>
      <c r="D232" s="104"/>
      <c r="E232" s="104"/>
      <c r="F232" s="104"/>
      <c r="G232" s="104"/>
      <c r="H232" s="104"/>
      <c r="I232" s="104"/>
      <c r="J232" s="104"/>
      <c r="K232" s="104"/>
      <c r="L232" s="104"/>
      <c r="M232" s="104"/>
      <c r="N232" s="104">
        <v>-19.532009592240001</v>
      </c>
      <c r="O232" s="104">
        <v>-0.65665995693330703</v>
      </c>
      <c r="P232" s="104">
        <v>6.7342953164673496</v>
      </c>
      <c r="Q232" s="104">
        <v>15.0776154946936</v>
      </c>
    </row>
    <row r="233" spans="1:17" x14ac:dyDescent="0.3">
      <c r="A233" s="102" t="s">
        <v>177</v>
      </c>
      <c r="B233" s="103">
        <v>43986</v>
      </c>
      <c r="C233" s="104">
        <v>431.5</v>
      </c>
      <c r="D233" s="104"/>
      <c r="E233" s="104"/>
      <c r="F233" s="104"/>
      <c r="G233" s="104"/>
      <c r="H233" s="104"/>
      <c r="I233" s="104"/>
      <c r="J233" s="104"/>
      <c r="K233" s="104"/>
      <c r="L233" s="104"/>
      <c r="M233" s="104"/>
      <c r="N233" s="104">
        <v>-22.8281192042821</v>
      </c>
      <c r="O233" s="104">
        <v>-4.9030451535046202</v>
      </c>
      <c r="P233" s="104">
        <v>2.24118784047482</v>
      </c>
      <c r="Q233" s="104">
        <v>10.344191373102101</v>
      </c>
    </row>
    <row r="234" spans="1:17" x14ac:dyDescent="0.3">
      <c r="A234" s="102" t="s">
        <v>178</v>
      </c>
      <c r="B234" s="103">
        <v>43986</v>
      </c>
      <c r="C234" s="104">
        <v>33.003</v>
      </c>
      <c r="D234" s="104"/>
      <c r="E234" s="104"/>
      <c r="F234" s="104"/>
      <c r="G234" s="104"/>
      <c r="H234" s="104"/>
      <c r="I234" s="104"/>
      <c r="J234" s="104"/>
      <c r="K234" s="104"/>
      <c r="L234" s="104"/>
      <c r="M234" s="104"/>
      <c r="N234" s="104">
        <v>-16.659093679015701</v>
      </c>
      <c r="O234" s="104">
        <v>-3.12224848588383</v>
      </c>
      <c r="P234" s="104">
        <v>5.05777432789972</v>
      </c>
      <c r="Q234" s="104">
        <v>12.7363256107084</v>
      </c>
    </row>
    <row r="235" spans="1:17" x14ac:dyDescent="0.3">
      <c r="A235" s="102" t="s">
        <v>179</v>
      </c>
      <c r="B235" s="103">
        <v>43986</v>
      </c>
      <c r="C235" s="104">
        <v>349.34</v>
      </c>
      <c r="D235" s="104"/>
      <c r="E235" s="104"/>
      <c r="F235" s="104"/>
      <c r="G235" s="104"/>
      <c r="H235" s="104"/>
      <c r="I235" s="104"/>
      <c r="J235" s="104"/>
      <c r="K235" s="104"/>
      <c r="L235" s="104"/>
      <c r="M235" s="104"/>
      <c r="N235" s="104">
        <v>-15.8249578974534</v>
      </c>
      <c r="O235" s="104">
        <v>0.86002495734577</v>
      </c>
      <c r="P235" s="104">
        <v>6.2346698325328704</v>
      </c>
      <c r="Q235" s="104">
        <v>16.108149051258899</v>
      </c>
    </row>
    <row r="236" spans="1:17" x14ac:dyDescent="0.3">
      <c r="A236" s="102" t="s">
        <v>180</v>
      </c>
      <c r="B236" s="103">
        <v>43986</v>
      </c>
      <c r="C236" s="104">
        <v>9.1</v>
      </c>
      <c r="D236" s="104"/>
      <c r="E236" s="104"/>
      <c r="F236" s="104"/>
      <c r="G236" s="104"/>
      <c r="H236" s="104"/>
      <c r="I236" s="104"/>
      <c r="J236" s="104"/>
      <c r="K236" s="104"/>
      <c r="L236" s="104"/>
      <c r="M236" s="104"/>
      <c r="N236" s="104">
        <v>-19.344697904717599</v>
      </c>
      <c r="O236" s="104"/>
      <c r="P236" s="104"/>
      <c r="Q236" s="104">
        <v>-4.0858208955223896</v>
      </c>
    </row>
    <row r="237" spans="1:17" x14ac:dyDescent="0.3">
      <c r="A237" s="102" t="s">
        <v>181</v>
      </c>
      <c r="B237" s="103">
        <v>43986</v>
      </c>
      <c r="C237" s="104">
        <v>25.62</v>
      </c>
      <c r="D237" s="104"/>
      <c r="E237" s="104"/>
      <c r="F237" s="104"/>
      <c r="G237" s="104"/>
      <c r="H237" s="104"/>
      <c r="I237" s="104"/>
      <c r="J237" s="104"/>
      <c r="K237" s="104"/>
      <c r="L237" s="104"/>
      <c r="M237" s="104"/>
      <c r="N237" s="104">
        <v>-8.8984787646737704</v>
      </c>
      <c r="O237" s="104">
        <v>1.21027640723646</v>
      </c>
      <c r="P237" s="104">
        <v>5.6138478379857704</v>
      </c>
      <c r="Q237" s="104">
        <v>23.185441236274901</v>
      </c>
    </row>
    <row r="238" spans="1:17" x14ac:dyDescent="0.3">
      <c r="A238" s="102" t="s">
        <v>182</v>
      </c>
      <c r="B238" s="103">
        <v>43986</v>
      </c>
      <c r="C238" s="104">
        <v>48.02</v>
      </c>
      <c r="D238" s="104"/>
      <c r="E238" s="104"/>
      <c r="F238" s="104"/>
      <c r="G238" s="104"/>
      <c r="H238" s="104"/>
      <c r="I238" s="104"/>
      <c r="J238" s="104"/>
      <c r="K238" s="104"/>
      <c r="L238" s="104"/>
      <c r="M238" s="104"/>
      <c r="N238" s="104">
        <v>-22.511687574782002</v>
      </c>
      <c r="O238" s="104">
        <v>-2.6099939797366298</v>
      </c>
      <c r="P238" s="104">
        <v>4.0167679065456197</v>
      </c>
      <c r="Q238" s="104">
        <v>15.5135545050306</v>
      </c>
    </row>
    <row r="239" spans="1:17" x14ac:dyDescent="0.3">
      <c r="A239" s="102" t="s">
        <v>183</v>
      </c>
      <c r="B239" s="103">
        <v>43986</v>
      </c>
      <c r="C239" s="104">
        <v>8.51</v>
      </c>
      <c r="D239" s="104"/>
      <c r="E239" s="104"/>
      <c r="F239" s="104"/>
      <c r="G239" s="104"/>
      <c r="H239" s="104"/>
      <c r="I239" s="104"/>
      <c r="J239" s="104"/>
      <c r="K239" s="104"/>
      <c r="L239" s="104"/>
      <c r="M239" s="104"/>
      <c r="N239" s="104">
        <v>-15.616284044690699</v>
      </c>
      <c r="O239" s="104"/>
      <c r="P239" s="104"/>
      <c r="Q239" s="104">
        <v>-6.1175478065241897</v>
      </c>
    </row>
    <row r="240" spans="1:17" x14ac:dyDescent="0.3">
      <c r="A240" s="102" t="s">
        <v>184</v>
      </c>
      <c r="B240" s="103">
        <v>43986</v>
      </c>
      <c r="C240" s="104">
        <v>51.81</v>
      </c>
      <c r="D240" s="104"/>
      <c r="E240" s="104"/>
      <c r="F240" s="104"/>
      <c r="G240" s="104"/>
      <c r="H240" s="104"/>
      <c r="I240" s="104"/>
      <c r="J240" s="104"/>
      <c r="K240" s="104"/>
      <c r="L240" s="104"/>
      <c r="M240" s="104"/>
      <c r="N240" s="104">
        <v>-9.6335891682269299</v>
      </c>
      <c r="O240" s="104">
        <v>4.16611278068173</v>
      </c>
      <c r="P240" s="104">
        <v>8.9505042522524807</v>
      </c>
      <c r="Q240" s="104">
        <v>21.873342758703402</v>
      </c>
    </row>
    <row r="241" spans="1:17" x14ac:dyDescent="0.3">
      <c r="A241" s="102" t="s">
        <v>185</v>
      </c>
      <c r="B241" s="103">
        <v>43986</v>
      </c>
      <c r="C241" s="104">
        <v>8.7570999999999994</v>
      </c>
      <c r="D241" s="104"/>
      <c r="E241" s="104"/>
      <c r="F241" s="104"/>
      <c r="G241" s="104"/>
      <c r="H241" s="104"/>
      <c r="I241" s="104"/>
      <c r="J241" s="104"/>
      <c r="K241" s="104"/>
      <c r="L241" s="104"/>
      <c r="M241" s="104"/>
      <c r="N241" s="104"/>
      <c r="O241" s="104"/>
      <c r="P241" s="104"/>
      <c r="Q241" s="104">
        <v>-19.724282608695699</v>
      </c>
    </row>
    <row r="242" spans="1:17" x14ac:dyDescent="0.3">
      <c r="A242" s="102" t="s">
        <v>186</v>
      </c>
      <c r="B242" s="103">
        <v>43986</v>
      </c>
      <c r="C242" s="104">
        <v>16.303699999999999</v>
      </c>
      <c r="D242" s="104"/>
      <c r="E242" s="104"/>
      <c r="F242" s="104"/>
      <c r="G242" s="104"/>
      <c r="H242" s="104"/>
      <c r="I242" s="104"/>
      <c r="J242" s="104"/>
      <c r="K242" s="104"/>
      <c r="L242" s="104"/>
      <c r="M242" s="104"/>
      <c r="N242" s="104">
        <v>-14.2575413736927</v>
      </c>
      <c r="O242" s="104">
        <v>0.65916017644128999</v>
      </c>
      <c r="P242" s="104">
        <v>7.8338590632535903</v>
      </c>
      <c r="Q242" s="104">
        <v>17.252589452916499</v>
      </c>
    </row>
    <row r="243" spans="1:17" x14ac:dyDescent="0.3">
      <c r="A243" s="102" t="s">
        <v>187</v>
      </c>
      <c r="B243" s="103">
        <v>43986</v>
      </c>
      <c r="C243" s="104">
        <v>43.222000000000001</v>
      </c>
      <c r="D243" s="104"/>
      <c r="E243" s="104"/>
      <c r="F243" s="104"/>
      <c r="G243" s="104"/>
      <c r="H243" s="104"/>
      <c r="I243" s="104"/>
      <c r="J243" s="104"/>
      <c r="K243" s="104"/>
      <c r="L243" s="104"/>
      <c r="M243" s="104"/>
      <c r="N243" s="104">
        <v>-13.382537852429801</v>
      </c>
      <c r="O243" s="104">
        <v>1.09719077456425</v>
      </c>
      <c r="P243" s="104">
        <v>7.8433232549620904</v>
      </c>
      <c r="Q243" s="104">
        <v>15.1716348711238</v>
      </c>
    </row>
    <row r="244" spans="1:17" x14ac:dyDescent="0.3">
      <c r="A244" s="102" t="s">
        <v>188</v>
      </c>
      <c r="B244" s="103">
        <v>43986</v>
      </c>
      <c r="C244" s="104">
        <v>48.207999999999998</v>
      </c>
      <c r="D244" s="104"/>
      <c r="E244" s="104"/>
      <c r="F244" s="104"/>
      <c r="G244" s="104"/>
      <c r="H244" s="104"/>
      <c r="I244" s="104"/>
      <c r="J244" s="104"/>
      <c r="K244" s="104"/>
      <c r="L244" s="104"/>
      <c r="M244" s="104"/>
      <c r="N244" s="104">
        <v>-16.0561862262063</v>
      </c>
      <c r="O244" s="104">
        <v>-2.1804117552854798</v>
      </c>
      <c r="P244" s="104">
        <v>5.9585146904075899</v>
      </c>
      <c r="Q244" s="104">
        <v>13.9759393047381</v>
      </c>
    </row>
    <row r="245" spans="1:17" x14ac:dyDescent="0.3">
      <c r="A245" s="102" t="s">
        <v>189</v>
      </c>
      <c r="B245" s="103">
        <v>43986</v>
      </c>
      <c r="C245" s="104">
        <v>62.117800000000003</v>
      </c>
      <c r="D245" s="104"/>
      <c r="E245" s="104"/>
      <c r="F245" s="104"/>
      <c r="G245" s="104"/>
      <c r="H245" s="104"/>
      <c r="I245" s="104"/>
      <c r="J245" s="104"/>
      <c r="K245" s="104"/>
      <c r="L245" s="104"/>
      <c r="M245" s="104"/>
      <c r="N245" s="104">
        <v>-14.2542697957638</v>
      </c>
      <c r="O245" s="104">
        <v>1.28163085631482</v>
      </c>
      <c r="P245" s="104">
        <v>4.7611145644876904</v>
      </c>
      <c r="Q245" s="104">
        <v>14.415040934169101</v>
      </c>
    </row>
    <row r="246" spans="1:17" x14ac:dyDescent="0.3">
      <c r="A246" s="102" t="s">
        <v>190</v>
      </c>
      <c r="B246" s="103">
        <v>43986</v>
      </c>
      <c r="C246" s="104">
        <v>10.6768</v>
      </c>
      <c r="D246" s="104"/>
      <c r="E246" s="104"/>
      <c r="F246" s="104"/>
      <c r="G246" s="104"/>
      <c r="H246" s="104"/>
      <c r="I246" s="104"/>
      <c r="J246" s="104"/>
      <c r="K246" s="104"/>
      <c r="L246" s="104"/>
      <c r="M246" s="104"/>
      <c r="N246" s="104">
        <v>-14.6981199853796</v>
      </c>
      <c r="O246" s="104">
        <v>-2.5256717068096899</v>
      </c>
      <c r="P246" s="104"/>
      <c r="Q246" s="104">
        <v>1.8643924528301901</v>
      </c>
    </row>
    <row r="247" spans="1:17" x14ac:dyDescent="0.3">
      <c r="A247" s="102" t="s">
        <v>191</v>
      </c>
      <c r="B247" s="103">
        <v>43986</v>
      </c>
      <c r="C247" s="104">
        <v>16.969000000000001</v>
      </c>
      <c r="D247" s="104"/>
      <c r="E247" s="104"/>
      <c r="F247" s="104"/>
      <c r="G247" s="104"/>
      <c r="H247" s="104"/>
      <c r="I247" s="104"/>
      <c r="J247" s="104"/>
      <c r="K247" s="104"/>
      <c r="L247" s="104"/>
      <c r="M247" s="104"/>
      <c r="N247" s="104">
        <v>-11.1914792521832</v>
      </c>
      <c r="O247" s="104">
        <v>4.7690544926084701</v>
      </c>
      <c r="P247" s="104"/>
      <c r="Q247" s="104">
        <v>15.701759259259299</v>
      </c>
    </row>
    <row r="248" spans="1:17" x14ac:dyDescent="0.3">
      <c r="A248" s="102" t="s">
        <v>192</v>
      </c>
      <c r="B248" s="103">
        <v>43986</v>
      </c>
      <c r="C248" s="104">
        <v>16.0259</v>
      </c>
      <c r="D248" s="104"/>
      <c r="E248" s="104"/>
      <c r="F248" s="104"/>
      <c r="G248" s="104"/>
      <c r="H248" s="104"/>
      <c r="I248" s="104"/>
      <c r="J248" s="104"/>
      <c r="K248" s="104"/>
      <c r="L248" s="104"/>
      <c r="M248" s="104"/>
      <c r="N248" s="104">
        <v>-13.4237433945455</v>
      </c>
      <c r="O248" s="104">
        <v>-1.04609068208247</v>
      </c>
      <c r="P248" s="104">
        <v>9.8932464591199096</v>
      </c>
      <c r="Q248" s="104">
        <v>11.215979092299801</v>
      </c>
    </row>
    <row r="249" spans="1:17" x14ac:dyDescent="0.3">
      <c r="A249" s="102" t="s">
        <v>193</v>
      </c>
      <c r="B249" s="103">
        <v>43986</v>
      </c>
      <c r="C249" s="104">
        <v>42.478700000000003</v>
      </c>
      <c r="D249" s="104"/>
      <c r="E249" s="104"/>
      <c r="F249" s="104"/>
      <c r="G249" s="104"/>
      <c r="H249" s="104"/>
      <c r="I249" s="104"/>
      <c r="J249" s="104"/>
      <c r="K249" s="104"/>
      <c r="L249" s="104"/>
      <c r="M249" s="104"/>
      <c r="N249" s="104">
        <v>-29.360452055245901</v>
      </c>
      <c r="O249" s="104">
        <v>-9.4274371660422798</v>
      </c>
      <c r="P249" s="104">
        <v>-1.5535963175482099</v>
      </c>
      <c r="Q249" s="104">
        <v>9.6011196739486895</v>
      </c>
    </row>
    <row r="250" spans="1:17" x14ac:dyDescent="0.3">
      <c r="A250" s="102" t="s">
        <v>194</v>
      </c>
      <c r="B250" s="103">
        <v>43986</v>
      </c>
      <c r="C250" s="104">
        <v>10.037100000000001</v>
      </c>
      <c r="D250" s="104"/>
      <c r="E250" s="104"/>
      <c r="F250" s="104"/>
      <c r="G250" s="104"/>
      <c r="H250" s="104"/>
      <c r="I250" s="104"/>
      <c r="J250" s="104"/>
      <c r="K250" s="104"/>
      <c r="L250" s="104"/>
      <c r="M250" s="104"/>
      <c r="N250" s="104"/>
      <c r="O250" s="104"/>
      <c r="P250" s="104"/>
      <c r="Q250" s="104">
        <v>0.42852848101266999</v>
      </c>
    </row>
    <row r="251" spans="1:17" x14ac:dyDescent="0.3">
      <c r="A251" s="102" t="s">
        <v>195</v>
      </c>
      <c r="B251" s="103">
        <v>43986</v>
      </c>
      <c r="C251" s="104">
        <v>13.33</v>
      </c>
      <c r="D251" s="104"/>
      <c r="E251" s="104"/>
      <c r="F251" s="104"/>
      <c r="G251" s="104"/>
      <c r="H251" s="104"/>
      <c r="I251" s="104"/>
      <c r="J251" s="104"/>
      <c r="K251" s="104"/>
      <c r="L251" s="104"/>
      <c r="M251" s="104"/>
      <c r="N251" s="104">
        <v>-14.1825080349671</v>
      </c>
      <c r="O251" s="104">
        <v>0.45502711462943402</v>
      </c>
      <c r="P251" s="104"/>
      <c r="Q251" s="104">
        <v>7.4248625534514296</v>
      </c>
    </row>
    <row r="252" spans="1:17" x14ac:dyDescent="0.3">
      <c r="A252" s="102" t="s">
        <v>196</v>
      </c>
      <c r="B252" s="103">
        <v>43986</v>
      </c>
      <c r="C252" s="104">
        <v>171.42</v>
      </c>
      <c r="D252" s="104"/>
      <c r="E252" s="104"/>
      <c r="F252" s="104"/>
      <c r="G252" s="104"/>
      <c r="H252" s="104"/>
      <c r="I252" s="104"/>
      <c r="J252" s="104"/>
      <c r="K252" s="104"/>
      <c r="L252" s="104"/>
      <c r="M252" s="104"/>
      <c r="N252" s="104">
        <v>-17.439584936182001</v>
      </c>
      <c r="O252" s="104">
        <v>-3.2933020212959798</v>
      </c>
      <c r="P252" s="104">
        <v>2.6791677960304701</v>
      </c>
      <c r="Q252" s="104">
        <v>9.1965368821400197</v>
      </c>
    </row>
    <row r="253" spans="1:17" x14ac:dyDescent="0.3">
      <c r="A253" s="102" t="s">
        <v>197</v>
      </c>
      <c r="B253" s="103">
        <v>43986</v>
      </c>
      <c r="C253" s="104">
        <v>184.18</v>
      </c>
      <c r="D253" s="104"/>
      <c r="E253" s="104"/>
      <c r="F253" s="104"/>
      <c r="G253" s="104"/>
      <c r="H253" s="104"/>
      <c r="I253" s="104"/>
      <c r="J253" s="104"/>
      <c r="K253" s="104"/>
      <c r="L253" s="104"/>
      <c r="M253" s="104"/>
      <c r="N253" s="104">
        <v>-16.600067069479199</v>
      </c>
      <c r="O253" s="104">
        <v>-1.57494098093094</v>
      </c>
      <c r="P253" s="104">
        <v>6.7960158928099998</v>
      </c>
      <c r="Q253" s="104">
        <v>15.474810571712901</v>
      </c>
    </row>
    <row r="254" spans="1:17" x14ac:dyDescent="0.3">
      <c r="A254" s="102" t="s">
        <v>198</v>
      </c>
      <c r="B254" s="103">
        <v>43986</v>
      </c>
      <c r="C254" s="104">
        <v>88.589200000000005</v>
      </c>
      <c r="D254" s="104"/>
      <c r="E254" s="104"/>
      <c r="F254" s="104"/>
      <c r="G254" s="104"/>
      <c r="H254" s="104"/>
      <c r="I254" s="104"/>
      <c r="J254" s="104"/>
      <c r="K254" s="104"/>
      <c r="L254" s="104"/>
      <c r="M254" s="104"/>
      <c r="N254" s="104">
        <v>-9.4518931023568999</v>
      </c>
      <c r="O254" s="104">
        <v>1.2717589463103101</v>
      </c>
      <c r="P254" s="104">
        <v>10.432637215877801</v>
      </c>
      <c r="Q254" s="104">
        <v>17.038348466918801</v>
      </c>
    </row>
    <row r="255" spans="1:17" x14ac:dyDescent="0.3">
      <c r="A255" s="102" t="s">
        <v>199</v>
      </c>
      <c r="B255" s="103">
        <v>43986</v>
      </c>
      <c r="C255" s="104">
        <v>43.32</v>
      </c>
      <c r="D255" s="104"/>
      <c r="E255" s="104"/>
      <c r="F255" s="104"/>
      <c r="G255" s="104"/>
      <c r="H255" s="104"/>
      <c r="I255" s="104"/>
      <c r="J255" s="104"/>
      <c r="K255" s="104"/>
      <c r="L255" s="104"/>
      <c r="M255" s="104"/>
      <c r="N255" s="104">
        <v>-22.9648012863085</v>
      </c>
      <c r="O255" s="104">
        <v>-4.4007876965821398</v>
      </c>
      <c r="P255" s="104">
        <v>3.1623098560218299</v>
      </c>
      <c r="Q255" s="104">
        <v>29.0882563979909</v>
      </c>
    </row>
    <row r="256" spans="1:17" x14ac:dyDescent="0.3">
      <c r="A256" s="102" t="s">
        <v>370</v>
      </c>
      <c r="B256" s="103">
        <v>43986</v>
      </c>
      <c r="C256" s="104">
        <v>128.2687</v>
      </c>
      <c r="D256" s="104"/>
      <c r="E256" s="104"/>
      <c r="F256" s="104"/>
      <c r="G256" s="104"/>
      <c r="H256" s="104"/>
      <c r="I256" s="104"/>
      <c r="J256" s="104"/>
      <c r="K256" s="104"/>
      <c r="L256" s="104"/>
      <c r="M256" s="104"/>
      <c r="N256" s="104">
        <v>-15.6709067683634</v>
      </c>
      <c r="O256" s="104">
        <v>-2.11305533144533</v>
      </c>
      <c r="P256" s="104">
        <v>2.7141662322822699</v>
      </c>
      <c r="Q256" s="104">
        <v>12.0983080684159</v>
      </c>
    </row>
    <row r="257" spans="1:17" x14ac:dyDescent="0.3">
      <c r="A257" s="102" t="s">
        <v>201</v>
      </c>
      <c r="B257" s="103">
        <v>43986</v>
      </c>
      <c r="C257" s="104">
        <v>11.666399999999999</v>
      </c>
      <c r="D257" s="104"/>
      <c r="E257" s="104"/>
      <c r="F257" s="104"/>
      <c r="G257" s="104"/>
      <c r="H257" s="104"/>
      <c r="I257" s="104"/>
      <c r="J257" s="104"/>
      <c r="K257" s="104"/>
      <c r="L257" s="104"/>
      <c r="M257" s="104"/>
      <c r="N257" s="104">
        <v>-16.865103341537701</v>
      </c>
      <c r="O257" s="104">
        <v>-3.2692712776813</v>
      </c>
      <c r="P257" s="104">
        <v>3.6756795760685499</v>
      </c>
      <c r="Q257" s="104">
        <v>3.2176370553705902</v>
      </c>
    </row>
    <row r="258" spans="1:17" x14ac:dyDescent="0.3">
      <c r="A258" s="102" t="s">
        <v>202</v>
      </c>
      <c r="B258" s="103">
        <v>43986</v>
      </c>
      <c r="C258" s="104">
        <v>12.508800000000001</v>
      </c>
      <c r="D258" s="104"/>
      <c r="E258" s="104"/>
      <c r="F258" s="104"/>
      <c r="G258" s="104"/>
      <c r="H258" s="104"/>
      <c r="I258" s="104"/>
      <c r="J258" s="104"/>
      <c r="K258" s="104"/>
      <c r="L258" s="104"/>
      <c r="M258" s="104"/>
      <c r="N258" s="104">
        <v>-13.8837481979066</v>
      </c>
      <c r="O258" s="104">
        <v>-1.60069559833243</v>
      </c>
      <c r="P258" s="104">
        <v>6.4455929582129396</v>
      </c>
      <c r="Q258" s="104">
        <v>4.7839461372745804</v>
      </c>
    </row>
    <row r="259" spans="1:17" x14ac:dyDescent="0.3">
      <c r="A259" s="102" t="s">
        <v>203</v>
      </c>
      <c r="B259" s="103">
        <v>43986</v>
      </c>
      <c r="C259" s="104">
        <v>12.310700000000001</v>
      </c>
      <c r="D259" s="104"/>
      <c r="E259" s="104"/>
      <c r="F259" s="104"/>
      <c r="G259" s="104"/>
      <c r="H259" s="104"/>
      <c r="I259" s="104"/>
      <c r="J259" s="104"/>
      <c r="K259" s="104"/>
      <c r="L259" s="104"/>
      <c r="M259" s="104"/>
      <c r="N259" s="104">
        <v>-14.9064459370066</v>
      </c>
      <c r="O259" s="104">
        <v>-0.71187546051893602</v>
      </c>
      <c r="P259" s="104"/>
      <c r="Q259" s="104">
        <v>5.5269036697247698</v>
      </c>
    </row>
    <row r="260" spans="1:17" x14ac:dyDescent="0.3">
      <c r="A260" s="102" t="s">
        <v>204</v>
      </c>
      <c r="B260" s="103">
        <v>43986</v>
      </c>
      <c r="C260" s="104">
        <v>12.448499999999999</v>
      </c>
      <c r="D260" s="104"/>
      <c r="E260" s="104"/>
      <c r="F260" s="104"/>
      <c r="G260" s="104"/>
      <c r="H260" s="104"/>
      <c r="I260" s="104"/>
      <c r="J260" s="104"/>
      <c r="K260" s="104"/>
      <c r="L260" s="104"/>
      <c r="M260" s="104"/>
      <c r="N260" s="104">
        <v>-6.98791437993461</v>
      </c>
      <c r="O260" s="104">
        <v>6.79181994537457</v>
      </c>
      <c r="P260" s="104"/>
      <c r="Q260" s="104">
        <v>7.69769595176572</v>
      </c>
    </row>
    <row r="261" spans="1:17" x14ac:dyDescent="0.3">
      <c r="A261" s="102" t="s">
        <v>205</v>
      </c>
      <c r="B261" s="103">
        <v>43986</v>
      </c>
      <c r="C261" s="104">
        <v>9.2053999999999991</v>
      </c>
      <c r="D261" s="104"/>
      <c r="E261" s="104"/>
      <c r="F261" s="104"/>
      <c r="G261" s="104"/>
      <c r="H261" s="104"/>
      <c r="I261" s="104"/>
      <c r="J261" s="104"/>
      <c r="K261" s="104"/>
      <c r="L261" s="104"/>
      <c r="M261" s="104"/>
      <c r="N261" s="104">
        <v>-13.105947571466199</v>
      </c>
      <c r="O261" s="104"/>
      <c r="P261" s="104"/>
      <c r="Q261" s="104">
        <v>-3.6253625</v>
      </c>
    </row>
    <row r="262" spans="1:17" x14ac:dyDescent="0.3">
      <c r="A262" s="102" t="s">
        <v>206</v>
      </c>
      <c r="B262" s="103">
        <v>43986</v>
      </c>
      <c r="C262" s="104">
        <v>9.5860000000000003</v>
      </c>
      <c r="D262" s="104"/>
      <c r="E262" s="104"/>
      <c r="F262" s="104"/>
      <c r="G262" s="104"/>
      <c r="H262" s="104"/>
      <c r="I262" s="104"/>
      <c r="J262" s="104"/>
      <c r="K262" s="104"/>
      <c r="L262" s="104"/>
      <c r="M262" s="104"/>
      <c r="N262" s="104">
        <v>-13.361951867881301</v>
      </c>
      <c r="O262" s="104"/>
      <c r="P262" s="104"/>
      <c r="Q262" s="104">
        <v>-2.1963662790697702</v>
      </c>
    </row>
    <row r="263" spans="1:17" x14ac:dyDescent="0.3">
      <c r="A263" s="102" t="s">
        <v>207</v>
      </c>
      <c r="B263" s="103">
        <v>43986</v>
      </c>
      <c r="C263" s="104">
        <v>26.387799999999999</v>
      </c>
      <c r="D263" s="104"/>
      <c r="E263" s="104"/>
      <c r="F263" s="104"/>
      <c r="G263" s="104"/>
      <c r="H263" s="104"/>
      <c r="I263" s="104"/>
      <c r="J263" s="104"/>
      <c r="K263" s="104"/>
      <c r="L263" s="104"/>
      <c r="M263" s="104"/>
      <c r="N263" s="104">
        <v>-0.85020704589872598</v>
      </c>
      <c r="O263" s="104">
        <v>9.73829271542672</v>
      </c>
      <c r="P263" s="104">
        <v>13.083565303687701</v>
      </c>
      <c r="Q263" s="104">
        <v>26.467022123893798</v>
      </c>
    </row>
    <row r="264" spans="1:17" x14ac:dyDescent="0.3">
      <c r="A264" s="102" t="s">
        <v>208</v>
      </c>
      <c r="B264" s="103">
        <v>43986</v>
      </c>
      <c r="C264" s="104">
        <v>10.213699999999999</v>
      </c>
      <c r="D264" s="104"/>
      <c r="E264" s="104"/>
      <c r="F264" s="104"/>
      <c r="G264" s="104"/>
      <c r="H264" s="104"/>
      <c r="I264" s="104"/>
      <c r="J264" s="104"/>
      <c r="K264" s="104"/>
      <c r="L264" s="104"/>
      <c r="M264" s="104"/>
      <c r="N264" s="104">
        <v>-4.9857822453775302</v>
      </c>
      <c r="O264" s="104"/>
      <c r="P264" s="104"/>
      <c r="Q264" s="104">
        <v>1.57259072580644</v>
      </c>
    </row>
    <row r="265" spans="1:17" x14ac:dyDescent="0.3">
      <c r="A265" s="102" t="s">
        <v>209</v>
      </c>
      <c r="B265" s="103">
        <v>43986</v>
      </c>
      <c r="C265" s="104">
        <v>83.6006</v>
      </c>
      <c r="D265" s="104"/>
      <c r="E265" s="104"/>
      <c r="F265" s="104"/>
      <c r="G265" s="104"/>
      <c r="H265" s="104"/>
      <c r="I265" s="104"/>
      <c r="J265" s="104"/>
      <c r="K265" s="104"/>
      <c r="L265" s="104"/>
      <c r="M265" s="104"/>
      <c r="N265" s="104">
        <v>-22.5667468403025</v>
      </c>
      <c r="O265" s="104">
        <v>-5.0628809886574997</v>
      </c>
      <c r="P265" s="104">
        <v>3.37343560313849</v>
      </c>
      <c r="Q265" s="104">
        <v>9.6540782405489107</v>
      </c>
    </row>
    <row r="266" spans="1:17" x14ac:dyDescent="0.3">
      <c r="A266" s="102" t="s">
        <v>210</v>
      </c>
      <c r="B266" s="103">
        <v>43986</v>
      </c>
      <c r="C266" s="104">
        <v>7.3494999999999999</v>
      </c>
      <c r="D266" s="104"/>
      <c r="E266" s="104"/>
      <c r="F266" s="104"/>
      <c r="G266" s="104"/>
      <c r="H266" s="104"/>
      <c r="I266" s="104"/>
      <c r="J266" s="104"/>
      <c r="K266" s="104"/>
      <c r="L266" s="104"/>
      <c r="M266" s="104"/>
      <c r="N266" s="104">
        <v>-32.493031676585197</v>
      </c>
      <c r="O266" s="104">
        <v>-13.191047690334299</v>
      </c>
      <c r="P266" s="104"/>
      <c r="Q266" s="104">
        <v>-7.4762944358578096</v>
      </c>
    </row>
    <row r="267" spans="1:17" x14ac:dyDescent="0.3">
      <c r="A267" s="102" t="s">
        <v>211</v>
      </c>
      <c r="B267" s="103">
        <v>43986</v>
      </c>
      <c r="C267" s="104">
        <v>6.1856999999999998</v>
      </c>
      <c r="D267" s="104"/>
      <c r="E267" s="104"/>
      <c r="F267" s="104"/>
      <c r="G267" s="104"/>
      <c r="H267" s="104"/>
      <c r="I267" s="104"/>
      <c r="J267" s="104"/>
      <c r="K267" s="104"/>
      <c r="L267" s="104"/>
      <c r="M267" s="104"/>
      <c r="N267" s="104">
        <v>-32.5080253534002</v>
      </c>
      <c r="O267" s="104">
        <v>-13.325688261150701</v>
      </c>
      <c r="P267" s="104"/>
      <c r="Q267" s="104">
        <v>-11.9196875</v>
      </c>
    </row>
    <row r="268" spans="1:17" x14ac:dyDescent="0.3">
      <c r="A268" s="102" t="s">
        <v>212</v>
      </c>
      <c r="B268" s="103">
        <v>43986</v>
      </c>
      <c r="C268" s="104">
        <v>5.9916999999999998</v>
      </c>
      <c r="D268" s="104"/>
      <c r="E268" s="104"/>
      <c r="F268" s="104"/>
      <c r="G268" s="104"/>
      <c r="H268" s="104"/>
      <c r="I268" s="104"/>
      <c r="J268" s="104"/>
      <c r="K268" s="104"/>
      <c r="L268" s="104"/>
      <c r="M268" s="104"/>
      <c r="N268" s="104">
        <v>-32.764303860752399</v>
      </c>
      <c r="O268" s="104"/>
      <c r="P268" s="104"/>
      <c r="Q268" s="104">
        <v>-13.7373661971831</v>
      </c>
    </row>
    <row r="269" spans="1:17" x14ac:dyDescent="0.3">
      <c r="A269" s="102" t="s">
        <v>213</v>
      </c>
      <c r="B269" s="103">
        <v>43986</v>
      </c>
      <c r="C269" s="104">
        <v>5.5895000000000001</v>
      </c>
      <c r="D269" s="104"/>
      <c r="E269" s="104"/>
      <c r="F269" s="104"/>
      <c r="G269" s="104"/>
      <c r="H269" s="104"/>
      <c r="I269" s="104"/>
      <c r="J269" s="104"/>
      <c r="K269" s="104"/>
      <c r="L269" s="104"/>
      <c r="M269" s="104"/>
      <c r="N269" s="104">
        <v>-34.5143453650618</v>
      </c>
      <c r="O269" s="104"/>
      <c r="P269" s="104"/>
      <c r="Q269" s="104">
        <v>-16.426862244898</v>
      </c>
    </row>
    <row r="270" spans="1:17" x14ac:dyDescent="0.3">
      <c r="A270" s="102" t="s">
        <v>214</v>
      </c>
      <c r="B270" s="103">
        <v>43986</v>
      </c>
      <c r="C270" s="104">
        <v>11.828900000000001</v>
      </c>
      <c r="D270" s="104"/>
      <c r="E270" s="104"/>
      <c r="F270" s="104"/>
      <c r="G270" s="104"/>
      <c r="H270" s="104"/>
      <c r="I270" s="104"/>
      <c r="J270" s="104"/>
      <c r="K270" s="104"/>
      <c r="L270" s="104"/>
      <c r="M270" s="104"/>
      <c r="N270" s="104">
        <v>-16.5925485457999</v>
      </c>
      <c r="O270" s="104">
        <v>-2.4989391804782501</v>
      </c>
      <c r="P270" s="104">
        <v>3.9359820817225102</v>
      </c>
      <c r="Q270" s="104">
        <v>3.5189694254085402</v>
      </c>
    </row>
    <row r="271" spans="1:17" x14ac:dyDescent="0.3">
      <c r="A271" s="102" t="s">
        <v>215</v>
      </c>
      <c r="B271" s="103">
        <v>43986</v>
      </c>
      <c r="C271" s="104">
        <v>12.999700000000001</v>
      </c>
      <c r="D271" s="104"/>
      <c r="E271" s="104"/>
      <c r="F271" s="104"/>
      <c r="G271" s="104"/>
      <c r="H271" s="104"/>
      <c r="I271" s="104"/>
      <c r="J271" s="104"/>
      <c r="K271" s="104"/>
      <c r="L271" s="104"/>
      <c r="M271" s="104"/>
      <c r="N271" s="104">
        <v>-15.3223533542042</v>
      </c>
      <c r="O271" s="104">
        <v>-1.24260003462382</v>
      </c>
      <c r="P271" s="104"/>
      <c r="Q271" s="104">
        <v>7.1281933593750004</v>
      </c>
    </row>
    <row r="272" spans="1:17" x14ac:dyDescent="0.3">
      <c r="A272" s="102" t="s">
        <v>216</v>
      </c>
      <c r="B272" s="103">
        <v>43986</v>
      </c>
      <c r="C272" s="104">
        <v>6.0842000000000001</v>
      </c>
      <c r="D272" s="104"/>
      <c r="E272" s="104"/>
      <c r="F272" s="104"/>
      <c r="G272" s="104"/>
      <c r="H272" s="104"/>
      <c r="I272" s="104"/>
      <c r="J272" s="104"/>
      <c r="K272" s="104"/>
      <c r="L272" s="104"/>
      <c r="M272" s="104"/>
      <c r="N272" s="104">
        <v>-31.948528363738902</v>
      </c>
      <c r="O272" s="104"/>
      <c r="P272" s="104"/>
      <c r="Q272" s="104">
        <v>-17.888197747184002</v>
      </c>
    </row>
    <row r="273" spans="1:17" x14ac:dyDescent="0.3">
      <c r="A273" s="102" t="s">
        <v>217</v>
      </c>
      <c r="B273" s="103">
        <v>43986</v>
      </c>
      <c r="C273" s="104">
        <v>7.3037999999999998</v>
      </c>
      <c r="D273" s="104"/>
      <c r="E273" s="104"/>
      <c r="F273" s="104"/>
      <c r="G273" s="104"/>
      <c r="H273" s="104"/>
      <c r="I273" s="104"/>
      <c r="J273" s="104"/>
      <c r="K273" s="104"/>
      <c r="L273" s="104"/>
      <c r="M273" s="104"/>
      <c r="N273" s="104">
        <v>-28.335435798334998</v>
      </c>
      <c r="O273" s="104"/>
      <c r="P273" s="104"/>
      <c r="Q273" s="104">
        <v>-13.9392776203966</v>
      </c>
    </row>
    <row r="274" spans="1:17" x14ac:dyDescent="0.3">
      <c r="A274" s="102" t="s">
        <v>218</v>
      </c>
      <c r="B274" s="103">
        <v>43986</v>
      </c>
      <c r="C274" s="104">
        <v>16.982299999999999</v>
      </c>
      <c r="D274" s="104"/>
      <c r="E274" s="104"/>
      <c r="F274" s="104"/>
      <c r="G274" s="104"/>
      <c r="H274" s="104"/>
      <c r="I274" s="104"/>
      <c r="J274" s="104"/>
      <c r="K274" s="104"/>
      <c r="L274" s="104"/>
      <c r="M274" s="104"/>
      <c r="N274" s="104">
        <v>-14.8588678341328</v>
      </c>
      <c r="O274" s="104">
        <v>1.57926410605926</v>
      </c>
      <c r="P274" s="104">
        <v>9.3275223977659998</v>
      </c>
      <c r="Q274" s="104">
        <v>12.365548277535201</v>
      </c>
    </row>
    <row r="275" spans="1:17" x14ac:dyDescent="0.3">
      <c r="A275" s="102" t="s">
        <v>219</v>
      </c>
      <c r="B275" s="103">
        <v>43986</v>
      </c>
      <c r="C275" s="104">
        <v>73.099999999999994</v>
      </c>
      <c r="D275" s="104"/>
      <c r="E275" s="104"/>
      <c r="F275" s="104"/>
      <c r="G275" s="104"/>
      <c r="H275" s="104"/>
      <c r="I275" s="104"/>
      <c r="J275" s="104"/>
      <c r="K275" s="104"/>
      <c r="L275" s="104"/>
      <c r="M275" s="104"/>
      <c r="N275" s="104">
        <v>-13.454263265108199</v>
      </c>
      <c r="O275" s="104">
        <v>1.5218201385794401</v>
      </c>
      <c r="P275" s="104">
        <v>7.47817435877805</v>
      </c>
      <c r="Q275" s="104">
        <v>11.9742767063605</v>
      </c>
    </row>
    <row r="276" spans="1:17" x14ac:dyDescent="0.3">
      <c r="A276" s="102" t="s">
        <v>220</v>
      </c>
      <c r="B276" s="103">
        <v>43986</v>
      </c>
      <c r="C276" s="104">
        <v>23.28</v>
      </c>
      <c r="D276" s="104"/>
      <c r="E276" s="104"/>
      <c r="F276" s="104"/>
      <c r="G276" s="104"/>
      <c r="H276" s="104"/>
      <c r="I276" s="104"/>
      <c r="J276" s="104"/>
      <c r="K276" s="104"/>
      <c r="L276" s="104"/>
      <c r="M276" s="104"/>
      <c r="N276" s="104">
        <v>-10.260905271802599</v>
      </c>
      <c r="O276" s="104">
        <v>0.78939400493101697</v>
      </c>
      <c r="P276" s="104">
        <v>3.1377144902887002</v>
      </c>
      <c r="Q276" s="104">
        <v>10.407937198679701</v>
      </c>
    </row>
    <row r="277" spans="1:17" x14ac:dyDescent="0.3">
      <c r="A277" s="102" t="s">
        <v>221</v>
      </c>
      <c r="B277" s="103">
        <v>43986</v>
      </c>
      <c r="C277" s="104">
        <v>11.7354</v>
      </c>
      <c r="D277" s="104"/>
      <c r="E277" s="104"/>
      <c r="F277" s="104"/>
      <c r="G277" s="104"/>
      <c r="H277" s="104"/>
      <c r="I277" s="104"/>
      <c r="J277" s="104"/>
      <c r="K277" s="104"/>
      <c r="L277" s="104"/>
      <c r="M277" s="104"/>
      <c r="N277" s="104">
        <v>-20.2770894855345</v>
      </c>
      <c r="O277" s="104">
        <v>-4.1836961056669804</v>
      </c>
      <c r="P277" s="104"/>
      <c r="Q277" s="104">
        <v>4.1481401440733503</v>
      </c>
    </row>
    <row r="278" spans="1:17" x14ac:dyDescent="0.3">
      <c r="A278" s="102" t="s">
        <v>222</v>
      </c>
      <c r="B278" s="103">
        <v>43986</v>
      </c>
      <c r="C278" s="104">
        <v>8.5387000000000004</v>
      </c>
      <c r="D278" s="104"/>
      <c r="E278" s="104"/>
      <c r="F278" s="104"/>
      <c r="G278" s="104"/>
      <c r="H278" s="104"/>
      <c r="I278" s="104"/>
      <c r="J278" s="104"/>
      <c r="K278" s="104"/>
      <c r="L278" s="104"/>
      <c r="M278" s="104"/>
      <c r="N278" s="104">
        <v>-25.100589845184601</v>
      </c>
      <c r="O278" s="104">
        <v>-7.7555320692949401</v>
      </c>
      <c r="P278" s="104"/>
      <c r="Q278" s="104">
        <v>-4.3505261011419201</v>
      </c>
    </row>
    <row r="279" spans="1:17" x14ac:dyDescent="0.3">
      <c r="A279" s="102" t="s">
        <v>223</v>
      </c>
      <c r="B279" s="103">
        <v>43986</v>
      </c>
      <c r="C279" s="104">
        <v>8.0998000000000001</v>
      </c>
      <c r="D279" s="104"/>
      <c r="E279" s="104"/>
      <c r="F279" s="104"/>
      <c r="G279" s="104"/>
      <c r="H279" s="104"/>
      <c r="I279" s="104"/>
      <c r="J279" s="104"/>
      <c r="K279" s="104"/>
      <c r="L279" s="104"/>
      <c r="M279" s="104"/>
      <c r="N279" s="104">
        <v>-22.765806817132301</v>
      </c>
      <c r="O279" s="104">
        <v>-6.1028353333190903</v>
      </c>
      <c r="P279" s="104"/>
      <c r="Q279" s="104">
        <v>-5.9636543422184003</v>
      </c>
    </row>
    <row r="280" spans="1:17" x14ac:dyDescent="0.3">
      <c r="A280" s="102" t="s">
        <v>224</v>
      </c>
      <c r="B280" s="103">
        <v>43986</v>
      </c>
      <c r="C280" s="104">
        <v>7.5065999999999997</v>
      </c>
      <c r="D280" s="104"/>
      <c r="E280" s="104"/>
      <c r="F280" s="104"/>
      <c r="G280" s="104"/>
      <c r="H280" s="104"/>
      <c r="I280" s="104"/>
      <c r="J280" s="104"/>
      <c r="K280" s="104"/>
      <c r="L280" s="104"/>
      <c r="M280" s="104"/>
      <c r="N280" s="104">
        <v>-17.329851616855802</v>
      </c>
      <c r="O280" s="104"/>
      <c r="P280" s="104"/>
      <c r="Q280" s="104">
        <v>-10.4849193548387</v>
      </c>
    </row>
    <row r="281" spans="1:17" x14ac:dyDescent="0.3">
      <c r="A281" s="102" t="s">
        <v>225</v>
      </c>
      <c r="B281" s="103">
        <v>43986</v>
      </c>
      <c r="C281" s="104">
        <v>7.8589000000000002</v>
      </c>
      <c r="D281" s="104"/>
      <c r="E281" s="104"/>
      <c r="F281" s="104"/>
      <c r="G281" s="104"/>
      <c r="H281" s="104"/>
      <c r="I281" s="104"/>
      <c r="J281" s="104"/>
      <c r="K281" s="104"/>
      <c r="L281" s="104"/>
      <c r="M281" s="104"/>
      <c r="N281" s="104">
        <v>-15.6495411640422</v>
      </c>
      <c r="O281" s="104"/>
      <c r="P281" s="104"/>
      <c r="Q281" s="104">
        <v>-9.7687687499999996</v>
      </c>
    </row>
    <row r="282" spans="1:17" x14ac:dyDescent="0.3">
      <c r="A282" s="102" t="s">
        <v>226</v>
      </c>
      <c r="B282" s="103">
        <v>43986</v>
      </c>
      <c r="C282" s="104">
        <v>83.643699999999995</v>
      </c>
      <c r="D282" s="104"/>
      <c r="E282" s="104"/>
      <c r="F282" s="104"/>
      <c r="G282" s="104"/>
      <c r="H282" s="104"/>
      <c r="I282" s="104"/>
      <c r="J282" s="104"/>
      <c r="K282" s="104"/>
      <c r="L282" s="104"/>
      <c r="M282" s="104"/>
      <c r="N282" s="104">
        <v>-10.759994527820099</v>
      </c>
      <c r="O282" s="104">
        <v>0.82630117169031203</v>
      </c>
      <c r="P282" s="104">
        <v>6.0356042981535998</v>
      </c>
      <c r="Q282" s="104">
        <v>13.051290904858201</v>
      </c>
    </row>
    <row r="283" spans="1:17" x14ac:dyDescent="0.3">
      <c r="A283" s="162"/>
      <c r="B283" s="162"/>
      <c r="C283" s="162"/>
      <c r="D283" s="107"/>
      <c r="E283" s="107"/>
      <c r="F283" s="107"/>
      <c r="G283" s="107"/>
      <c r="H283" s="107"/>
      <c r="I283" s="107"/>
      <c r="J283" s="107"/>
      <c r="K283" s="107"/>
      <c r="L283" s="107"/>
      <c r="M283" s="107"/>
      <c r="N283" s="107" t="s">
        <v>4</v>
      </c>
      <c r="O283" s="107" t="s">
        <v>5</v>
      </c>
      <c r="P283" s="107" t="s">
        <v>6</v>
      </c>
      <c r="Q283" s="107" t="s">
        <v>46</v>
      </c>
    </row>
    <row r="284" spans="1:17" x14ac:dyDescent="0.3">
      <c r="A284" s="162"/>
      <c r="B284" s="162"/>
      <c r="C284" s="162"/>
      <c r="D284" s="107"/>
      <c r="E284" s="107"/>
      <c r="F284" s="107"/>
      <c r="G284" s="107"/>
      <c r="H284" s="107"/>
      <c r="I284" s="107"/>
      <c r="J284" s="107"/>
      <c r="K284" s="107"/>
      <c r="L284" s="107"/>
      <c r="M284" s="107"/>
      <c r="N284" s="107" t="s">
        <v>0</v>
      </c>
      <c r="O284" s="107" t="s">
        <v>0</v>
      </c>
      <c r="P284" s="107" t="s">
        <v>0</v>
      </c>
      <c r="Q284" s="107" t="s">
        <v>0</v>
      </c>
    </row>
    <row r="285" spans="1:17" x14ac:dyDescent="0.3">
      <c r="A285" s="107" t="s">
        <v>7</v>
      </c>
      <c r="B285" s="107" t="s">
        <v>8</v>
      </c>
      <c r="C285" s="107" t="s">
        <v>9</v>
      </c>
      <c r="D285" s="107"/>
      <c r="E285" s="107"/>
      <c r="F285" s="107"/>
      <c r="G285" s="107"/>
      <c r="H285" s="107"/>
      <c r="I285" s="107"/>
      <c r="J285" s="107"/>
      <c r="K285" s="107"/>
      <c r="L285" s="107"/>
      <c r="M285" s="107"/>
      <c r="N285" s="107"/>
      <c r="O285" s="107"/>
      <c r="P285" s="107"/>
      <c r="Q285" s="107"/>
    </row>
    <row r="286" spans="1:17" x14ac:dyDescent="0.3">
      <c r="A286" s="101" t="s">
        <v>384</v>
      </c>
      <c r="B286" s="101"/>
      <c r="C286" s="101"/>
      <c r="D286" s="101"/>
      <c r="E286" s="101"/>
      <c r="F286" s="101"/>
      <c r="G286" s="101"/>
      <c r="H286" s="101"/>
      <c r="I286" s="101"/>
      <c r="J286" s="101"/>
      <c r="K286" s="101"/>
      <c r="L286" s="101"/>
      <c r="M286" s="101"/>
      <c r="N286" s="101"/>
      <c r="O286" s="101"/>
      <c r="P286" s="101"/>
      <c r="Q286" s="101"/>
    </row>
    <row r="287" spans="1:17" x14ac:dyDescent="0.3">
      <c r="A287" s="102" t="s">
        <v>266</v>
      </c>
      <c r="B287" s="103">
        <v>43986</v>
      </c>
      <c r="C287" s="104">
        <v>34.770000000000003</v>
      </c>
      <c r="D287" s="104"/>
      <c r="E287" s="104"/>
      <c r="F287" s="104"/>
      <c r="G287" s="104"/>
      <c r="H287" s="104"/>
      <c r="I287" s="104"/>
      <c r="J287" s="104"/>
      <c r="K287" s="104"/>
      <c r="L287" s="104"/>
      <c r="M287" s="104"/>
      <c r="N287" s="104">
        <v>-12.030771909748999</v>
      </c>
      <c r="O287" s="104">
        <v>0.80290580544087098</v>
      </c>
      <c r="P287" s="104">
        <v>6.2941612905095603</v>
      </c>
      <c r="Q287" s="104">
        <v>18.1074504306028</v>
      </c>
    </row>
    <row r="288" spans="1:17" x14ac:dyDescent="0.3">
      <c r="A288" s="102" t="s">
        <v>403</v>
      </c>
      <c r="B288" s="103">
        <v>43986</v>
      </c>
      <c r="C288" s="104">
        <v>28.39</v>
      </c>
      <c r="D288" s="104"/>
      <c r="E288" s="104"/>
      <c r="F288" s="104"/>
      <c r="G288" s="104"/>
      <c r="H288" s="104"/>
      <c r="I288" s="104"/>
      <c r="J288" s="104"/>
      <c r="K288" s="104"/>
      <c r="L288" s="104"/>
      <c r="M288" s="104"/>
      <c r="N288" s="104">
        <v>-10.721960822712701</v>
      </c>
      <c r="O288" s="104">
        <v>1.62097456301311</v>
      </c>
      <c r="P288" s="104">
        <v>7.1856119468089403</v>
      </c>
      <c r="Q288" s="104">
        <v>15.301428735789401</v>
      </c>
    </row>
    <row r="289" spans="1:17" x14ac:dyDescent="0.3">
      <c r="A289" s="102" t="s">
        <v>267</v>
      </c>
      <c r="B289" s="103">
        <v>43986</v>
      </c>
      <c r="C289" s="104">
        <v>28.39</v>
      </c>
      <c r="D289" s="104"/>
      <c r="E289" s="104"/>
      <c r="F289" s="104"/>
      <c r="G289" s="104"/>
      <c r="H289" s="104"/>
      <c r="I289" s="104"/>
      <c r="J289" s="104"/>
      <c r="K289" s="104"/>
      <c r="L289" s="104"/>
      <c r="M289" s="104"/>
      <c r="N289" s="104">
        <v>-10.721960822712701</v>
      </c>
      <c r="O289" s="104">
        <v>1.62097456301311</v>
      </c>
      <c r="P289" s="104">
        <v>7.1856119468089403</v>
      </c>
      <c r="Q289" s="104">
        <v>15.301428735789401</v>
      </c>
    </row>
    <row r="290" spans="1:17" x14ac:dyDescent="0.3">
      <c r="A290" s="102" t="s">
        <v>268</v>
      </c>
      <c r="B290" s="103">
        <v>43986</v>
      </c>
      <c r="C290" s="104">
        <v>42.682899999999997</v>
      </c>
      <c r="D290" s="104"/>
      <c r="E290" s="104"/>
      <c r="F290" s="104"/>
      <c r="G290" s="104"/>
      <c r="H290" s="104"/>
      <c r="I290" s="104"/>
      <c r="J290" s="104"/>
      <c r="K290" s="104"/>
      <c r="L290" s="104"/>
      <c r="M290" s="104"/>
      <c r="N290" s="104">
        <v>-8.2247605549045097</v>
      </c>
      <c r="O290" s="104">
        <v>5.6409636982985001</v>
      </c>
      <c r="P290" s="104">
        <v>8.5365924571456002</v>
      </c>
      <c r="Q290" s="104">
        <v>31.310389763779501</v>
      </c>
    </row>
    <row r="291" spans="1:17" x14ac:dyDescent="0.3">
      <c r="A291" s="102" t="s">
        <v>269</v>
      </c>
      <c r="B291" s="103">
        <v>43986</v>
      </c>
      <c r="C291" s="104">
        <v>37.69</v>
      </c>
      <c r="D291" s="104"/>
      <c r="E291" s="104"/>
      <c r="F291" s="104"/>
      <c r="G291" s="104"/>
      <c r="H291" s="104"/>
      <c r="I291" s="104"/>
      <c r="J291" s="104"/>
      <c r="K291" s="104"/>
      <c r="L291" s="104"/>
      <c r="M291" s="104"/>
      <c r="N291" s="104">
        <v>-16.440665036887999</v>
      </c>
      <c r="O291" s="104">
        <v>-4.5783206837247903</v>
      </c>
      <c r="P291" s="104">
        <v>1.32245455368901</v>
      </c>
      <c r="Q291" s="104">
        <v>-0.58154885465603501</v>
      </c>
    </row>
    <row r="292" spans="1:17" x14ac:dyDescent="0.3">
      <c r="A292" s="102" t="s">
        <v>270</v>
      </c>
      <c r="B292" s="103">
        <v>43986</v>
      </c>
      <c r="C292" s="104">
        <v>36.356000000000002</v>
      </c>
      <c r="D292" s="104"/>
      <c r="E292" s="104"/>
      <c r="F292" s="104"/>
      <c r="G292" s="104"/>
      <c r="H292" s="104"/>
      <c r="I292" s="104"/>
      <c r="J292" s="104"/>
      <c r="K292" s="104"/>
      <c r="L292" s="104"/>
      <c r="M292" s="104"/>
      <c r="N292" s="104">
        <v>-8.1371567306319807</v>
      </c>
      <c r="O292" s="104">
        <v>1.7660130458241601</v>
      </c>
      <c r="P292" s="104">
        <v>4.9480761981250199</v>
      </c>
      <c r="Q292" s="104">
        <v>18.274962006079001</v>
      </c>
    </row>
    <row r="293" spans="1:17" x14ac:dyDescent="0.3">
      <c r="A293" s="102" t="s">
        <v>271</v>
      </c>
      <c r="B293" s="103">
        <v>43986</v>
      </c>
      <c r="C293" s="104">
        <v>8.44</v>
      </c>
      <c r="D293" s="104"/>
      <c r="E293" s="104"/>
      <c r="F293" s="104"/>
      <c r="G293" s="104"/>
      <c r="H293" s="104"/>
      <c r="I293" s="104"/>
      <c r="J293" s="104"/>
      <c r="K293" s="104"/>
      <c r="L293" s="104"/>
      <c r="M293" s="104"/>
      <c r="N293" s="104">
        <v>-3.3128024086280101</v>
      </c>
      <c r="O293" s="104"/>
      <c r="P293" s="104"/>
      <c r="Q293" s="104">
        <v>-6.8110047846889996</v>
      </c>
    </row>
    <row r="294" spans="1:17" x14ac:dyDescent="0.3">
      <c r="A294" s="102" t="s">
        <v>272</v>
      </c>
      <c r="B294" s="103">
        <v>43986</v>
      </c>
      <c r="C294" s="104">
        <v>10.210000000000001</v>
      </c>
      <c r="D294" s="104"/>
      <c r="E294" s="104"/>
      <c r="F294" s="104"/>
      <c r="G294" s="104"/>
      <c r="H294" s="104"/>
      <c r="I294" s="104"/>
      <c r="J294" s="104"/>
      <c r="K294" s="104"/>
      <c r="L294" s="104"/>
      <c r="M294" s="104"/>
      <c r="N294" s="104">
        <v>-6.4840669348865898</v>
      </c>
      <c r="O294" s="104"/>
      <c r="P294" s="104"/>
      <c r="Q294" s="104">
        <v>1.29040404040405</v>
      </c>
    </row>
    <row r="295" spans="1:17" x14ac:dyDescent="0.3">
      <c r="A295" s="102" t="s">
        <v>273</v>
      </c>
      <c r="B295" s="103">
        <v>43986</v>
      </c>
      <c r="C295" s="104">
        <v>50.62</v>
      </c>
      <c r="D295" s="104"/>
      <c r="E295" s="104"/>
      <c r="F295" s="104"/>
      <c r="G295" s="104"/>
      <c r="H295" s="104"/>
      <c r="I295" s="104"/>
      <c r="J295" s="104"/>
      <c r="K295" s="104"/>
      <c r="L295" s="104"/>
      <c r="M295" s="104"/>
      <c r="N295" s="104">
        <v>-3.2403577814541902</v>
      </c>
      <c r="O295" s="104">
        <v>3.8058068029698902</v>
      </c>
      <c r="P295" s="104">
        <v>7.3688850287571004</v>
      </c>
      <c r="Q295" s="104">
        <v>36.012387660918101</v>
      </c>
    </row>
    <row r="296" spans="1:17" x14ac:dyDescent="0.3">
      <c r="A296" s="102" t="s">
        <v>274</v>
      </c>
      <c r="B296" s="103">
        <v>43986</v>
      </c>
      <c r="C296" s="104">
        <v>61.58</v>
      </c>
      <c r="D296" s="104"/>
      <c r="E296" s="104"/>
      <c r="F296" s="104"/>
      <c r="G296" s="104"/>
      <c r="H296" s="104"/>
      <c r="I296" s="104"/>
      <c r="J296" s="104"/>
      <c r="K296" s="104"/>
      <c r="L296" s="104"/>
      <c r="M296" s="104"/>
      <c r="N296" s="104">
        <v>-9.5082529154735393</v>
      </c>
      <c r="O296" s="104">
        <v>4.0855729999109798</v>
      </c>
      <c r="P296" s="104">
        <v>7.3790603454057297</v>
      </c>
      <c r="Q296" s="104">
        <v>43.286785909668303</v>
      </c>
    </row>
    <row r="297" spans="1:17" x14ac:dyDescent="0.3">
      <c r="A297" s="102" t="s">
        <v>275</v>
      </c>
      <c r="B297" s="103">
        <v>43986</v>
      </c>
      <c r="C297" s="104">
        <v>42.966999999999999</v>
      </c>
      <c r="D297" s="104"/>
      <c r="E297" s="104"/>
      <c r="F297" s="104"/>
      <c r="G297" s="104"/>
      <c r="H297" s="104"/>
      <c r="I297" s="104"/>
      <c r="J297" s="104"/>
      <c r="K297" s="104"/>
      <c r="L297" s="104"/>
      <c r="M297" s="104"/>
      <c r="N297" s="104">
        <v>-13.4686154257732</v>
      </c>
      <c r="O297" s="104">
        <v>0.12580880508443601</v>
      </c>
      <c r="P297" s="104">
        <v>7.5894732501251596</v>
      </c>
      <c r="Q297" s="104">
        <v>24.627415063446598</v>
      </c>
    </row>
    <row r="298" spans="1:17" x14ac:dyDescent="0.3">
      <c r="A298" s="102" t="s">
        <v>276</v>
      </c>
      <c r="B298" s="103">
        <v>43986</v>
      </c>
      <c r="C298" s="104">
        <v>39.92</v>
      </c>
      <c r="D298" s="104"/>
      <c r="E298" s="104"/>
      <c r="F298" s="104"/>
      <c r="G298" s="104"/>
      <c r="H298" s="104"/>
      <c r="I298" s="104"/>
      <c r="J298" s="104"/>
      <c r="K298" s="104"/>
      <c r="L298" s="104"/>
      <c r="M298" s="104"/>
      <c r="N298" s="104">
        <v>-16.873645963050802</v>
      </c>
      <c r="O298" s="104">
        <v>-2.4669579704708502</v>
      </c>
      <c r="P298" s="104">
        <v>2.5318006426943902</v>
      </c>
      <c r="Q298" s="104">
        <v>26.1638715860086</v>
      </c>
    </row>
    <row r="299" spans="1:17" x14ac:dyDescent="0.3">
      <c r="A299" s="102" t="s">
        <v>277</v>
      </c>
      <c r="B299" s="103">
        <v>43986</v>
      </c>
      <c r="C299" s="104">
        <v>12.235799999999999</v>
      </c>
      <c r="D299" s="104"/>
      <c r="E299" s="104"/>
      <c r="F299" s="104"/>
      <c r="G299" s="104"/>
      <c r="H299" s="104"/>
      <c r="I299" s="104"/>
      <c r="J299" s="104"/>
      <c r="K299" s="104"/>
      <c r="L299" s="104"/>
      <c r="M299" s="104"/>
      <c r="N299" s="104">
        <v>-17.389048627091501</v>
      </c>
      <c r="O299" s="104">
        <v>-2.3879918487372702</v>
      </c>
      <c r="P299" s="104"/>
      <c r="Q299" s="104">
        <v>5.0436773794808403</v>
      </c>
    </row>
    <row r="300" spans="1:17" x14ac:dyDescent="0.3">
      <c r="A300" s="102" t="s">
        <v>278</v>
      </c>
      <c r="B300" s="103">
        <v>43986</v>
      </c>
      <c r="C300" s="104">
        <v>452.2013</v>
      </c>
      <c r="D300" s="104"/>
      <c r="E300" s="104"/>
      <c r="F300" s="104"/>
      <c r="G300" s="104"/>
      <c r="H300" s="104"/>
      <c r="I300" s="104"/>
      <c r="J300" s="104"/>
      <c r="K300" s="104"/>
      <c r="L300" s="104"/>
      <c r="M300" s="104"/>
      <c r="N300" s="104">
        <v>-22.125885883549898</v>
      </c>
      <c r="O300" s="104">
        <v>-3.8080078258070902</v>
      </c>
      <c r="P300" s="104">
        <v>1.7757220849400699</v>
      </c>
      <c r="Q300" s="104">
        <v>208.90949326948001</v>
      </c>
    </row>
    <row r="301" spans="1:17" x14ac:dyDescent="0.3">
      <c r="A301" s="102" t="s">
        <v>279</v>
      </c>
      <c r="B301" s="103">
        <v>43986</v>
      </c>
      <c r="C301" s="104">
        <v>298.29000000000002</v>
      </c>
      <c r="D301" s="104"/>
      <c r="E301" s="104"/>
      <c r="F301" s="104"/>
      <c r="G301" s="104"/>
      <c r="H301" s="104"/>
      <c r="I301" s="104"/>
      <c r="J301" s="104"/>
      <c r="K301" s="104"/>
      <c r="L301" s="104"/>
      <c r="M301" s="104"/>
      <c r="N301" s="104">
        <v>-19.932835977099401</v>
      </c>
      <c r="O301" s="104">
        <v>-1.2186140658372999</v>
      </c>
      <c r="P301" s="104">
        <v>5.9419029225805202</v>
      </c>
      <c r="Q301" s="104">
        <v>148.351684759622</v>
      </c>
    </row>
    <row r="302" spans="1:17" x14ac:dyDescent="0.3">
      <c r="A302" s="102" t="s">
        <v>280</v>
      </c>
      <c r="B302" s="103">
        <v>43986</v>
      </c>
      <c r="C302" s="104">
        <v>412.19299999999998</v>
      </c>
      <c r="D302" s="104"/>
      <c r="E302" s="104"/>
      <c r="F302" s="104"/>
      <c r="G302" s="104"/>
      <c r="H302" s="104"/>
      <c r="I302" s="104"/>
      <c r="J302" s="104"/>
      <c r="K302" s="104"/>
      <c r="L302" s="104"/>
      <c r="M302" s="104"/>
      <c r="N302" s="104">
        <v>-23.254355575605299</v>
      </c>
      <c r="O302" s="104">
        <v>-5.4567556223795197</v>
      </c>
      <c r="P302" s="104">
        <v>1.5363638527622001</v>
      </c>
      <c r="Q302" s="104">
        <v>551.75789568779203</v>
      </c>
    </row>
    <row r="303" spans="1:17" x14ac:dyDescent="0.3">
      <c r="A303" s="102" t="s">
        <v>281</v>
      </c>
      <c r="B303" s="103">
        <v>43986</v>
      </c>
      <c r="C303" s="104">
        <v>31.091200000000001</v>
      </c>
      <c r="D303" s="104"/>
      <c r="E303" s="104"/>
      <c r="F303" s="104"/>
      <c r="G303" s="104"/>
      <c r="H303" s="104"/>
      <c r="I303" s="104"/>
      <c r="J303" s="104"/>
      <c r="K303" s="104"/>
      <c r="L303" s="104"/>
      <c r="M303" s="104"/>
      <c r="N303" s="104">
        <v>-17.716361765206099</v>
      </c>
      <c r="O303" s="104">
        <v>-3.9383033532402498</v>
      </c>
      <c r="P303" s="104">
        <v>4.0388485420426701</v>
      </c>
      <c r="Q303" s="104">
        <v>15.713998775260301</v>
      </c>
    </row>
    <row r="304" spans="1:17" x14ac:dyDescent="0.3">
      <c r="A304" s="102" t="s">
        <v>282</v>
      </c>
      <c r="B304" s="103">
        <v>43986</v>
      </c>
      <c r="C304" s="104">
        <v>325.74</v>
      </c>
      <c r="D304" s="104"/>
      <c r="E304" s="104"/>
      <c r="F304" s="104"/>
      <c r="G304" s="104"/>
      <c r="H304" s="104"/>
      <c r="I304" s="104"/>
      <c r="J304" s="104"/>
      <c r="K304" s="104"/>
      <c r="L304" s="104"/>
      <c r="M304" s="104"/>
      <c r="N304" s="104">
        <v>-16.401992700756502</v>
      </c>
      <c r="O304" s="104">
        <v>-6.2135062901112398E-2</v>
      </c>
      <c r="P304" s="104">
        <v>4.92019242885039</v>
      </c>
      <c r="Q304" s="104">
        <v>151.738117182357</v>
      </c>
    </row>
    <row r="305" spans="1:17" x14ac:dyDescent="0.3">
      <c r="A305" s="102" t="s">
        <v>283</v>
      </c>
      <c r="B305" s="103">
        <v>43986</v>
      </c>
      <c r="C305" s="104">
        <v>8.91</v>
      </c>
      <c r="D305" s="104"/>
      <c r="E305" s="104"/>
      <c r="F305" s="104"/>
      <c r="G305" s="104"/>
      <c r="H305" s="104"/>
      <c r="I305" s="104"/>
      <c r="J305" s="104"/>
      <c r="K305" s="104"/>
      <c r="L305" s="104"/>
      <c r="M305" s="104"/>
      <c r="N305" s="104">
        <v>-19.675823364347998</v>
      </c>
      <c r="O305" s="104"/>
      <c r="P305" s="104"/>
      <c r="Q305" s="104">
        <v>-4.9483830845771104</v>
      </c>
    </row>
    <row r="306" spans="1:17" x14ac:dyDescent="0.3">
      <c r="A306" s="102" t="s">
        <v>284</v>
      </c>
      <c r="B306" s="103">
        <v>43986</v>
      </c>
      <c r="C306" s="104">
        <v>23.67</v>
      </c>
      <c r="D306" s="104"/>
      <c r="E306" s="104"/>
      <c r="F306" s="104"/>
      <c r="G306" s="104"/>
      <c r="H306" s="104"/>
      <c r="I306" s="104"/>
      <c r="J306" s="104"/>
      <c r="K306" s="104"/>
      <c r="L306" s="104"/>
      <c r="M306" s="104"/>
      <c r="N306" s="104">
        <v>-10.0067916580992</v>
      </c>
      <c r="O306" s="104">
        <v>-0.36117790428518898</v>
      </c>
      <c r="P306" s="104">
        <v>3.9410528134299798</v>
      </c>
      <c r="Q306" s="104">
        <v>20.290971939812898</v>
      </c>
    </row>
    <row r="307" spans="1:17" x14ac:dyDescent="0.3">
      <c r="A307" s="102" t="s">
        <v>285</v>
      </c>
      <c r="B307" s="103">
        <v>43986</v>
      </c>
      <c r="C307" s="104">
        <v>44.3</v>
      </c>
      <c r="D307" s="104"/>
      <c r="E307" s="104"/>
      <c r="F307" s="104"/>
      <c r="G307" s="104"/>
      <c r="H307" s="104"/>
      <c r="I307" s="104"/>
      <c r="J307" s="104"/>
      <c r="K307" s="104"/>
      <c r="L307" s="104"/>
      <c r="M307" s="104"/>
      <c r="N307" s="104">
        <v>-23.358648473771002</v>
      </c>
      <c r="O307" s="104">
        <v>-3.6980303786912501</v>
      </c>
      <c r="P307" s="104">
        <v>2.66376793546383</v>
      </c>
      <c r="Q307" s="104">
        <v>29.9652943992341</v>
      </c>
    </row>
    <row r="308" spans="1:17" x14ac:dyDescent="0.3">
      <c r="A308" s="102" t="s">
        <v>286</v>
      </c>
      <c r="B308" s="103">
        <v>43986</v>
      </c>
      <c r="C308" s="104">
        <v>8.3000000000000007</v>
      </c>
      <c r="D308" s="104"/>
      <c r="E308" s="104"/>
      <c r="F308" s="104"/>
      <c r="G308" s="104"/>
      <c r="H308" s="104"/>
      <c r="I308" s="104"/>
      <c r="J308" s="104"/>
      <c r="K308" s="104"/>
      <c r="L308" s="104"/>
      <c r="M308" s="104"/>
      <c r="N308" s="104">
        <v>-16.537606063102402</v>
      </c>
      <c r="O308" s="104"/>
      <c r="P308" s="104"/>
      <c r="Q308" s="104">
        <v>-6.9797525309336299</v>
      </c>
    </row>
    <row r="309" spans="1:17" x14ac:dyDescent="0.3">
      <c r="A309" s="102" t="s">
        <v>287</v>
      </c>
      <c r="B309" s="103">
        <v>43986</v>
      </c>
      <c r="C309" s="104">
        <v>46.61</v>
      </c>
      <c r="D309" s="104"/>
      <c r="E309" s="104"/>
      <c r="F309" s="104"/>
      <c r="G309" s="104"/>
      <c r="H309" s="104"/>
      <c r="I309" s="104"/>
      <c r="J309" s="104"/>
      <c r="K309" s="104"/>
      <c r="L309" s="104"/>
      <c r="M309" s="104"/>
      <c r="N309" s="104">
        <v>-10.645422423850199</v>
      </c>
      <c r="O309" s="104">
        <v>2.6073867846043801</v>
      </c>
      <c r="P309" s="104">
        <v>6.8184270317736004</v>
      </c>
      <c r="Q309" s="104">
        <v>27.2373624133714</v>
      </c>
    </row>
    <row r="310" spans="1:17" x14ac:dyDescent="0.3">
      <c r="A310" s="102" t="s">
        <v>288</v>
      </c>
      <c r="B310" s="103">
        <v>43986</v>
      </c>
      <c r="C310" s="104">
        <v>8.6378000000000004</v>
      </c>
      <c r="D310" s="104"/>
      <c r="E310" s="104"/>
      <c r="F310" s="104"/>
      <c r="G310" s="104"/>
      <c r="H310" s="104"/>
      <c r="I310" s="104"/>
      <c r="J310" s="104"/>
      <c r="K310" s="104"/>
      <c r="L310" s="104"/>
      <c r="M310" s="104"/>
      <c r="N310" s="104"/>
      <c r="O310" s="104"/>
      <c r="P310" s="104"/>
      <c r="Q310" s="104">
        <v>-21.6175217391304</v>
      </c>
    </row>
    <row r="311" spans="1:17" x14ac:dyDescent="0.3">
      <c r="A311" s="102" t="s">
        <v>289</v>
      </c>
      <c r="B311" s="103">
        <v>43986</v>
      </c>
      <c r="C311" s="104">
        <v>15.0093</v>
      </c>
      <c r="D311" s="104"/>
      <c r="E311" s="104"/>
      <c r="F311" s="104"/>
      <c r="G311" s="104"/>
      <c r="H311" s="104"/>
      <c r="I311" s="104"/>
      <c r="J311" s="104"/>
      <c r="K311" s="104"/>
      <c r="L311" s="104"/>
      <c r="M311" s="104"/>
      <c r="N311" s="104">
        <v>-14.8956019922463</v>
      </c>
      <c r="O311" s="104">
        <v>-9.5844202402287595E-2</v>
      </c>
      <c r="P311" s="104">
        <v>6.0887426738182704</v>
      </c>
      <c r="Q311" s="104">
        <v>4.1105991456834499</v>
      </c>
    </row>
    <row r="312" spans="1:17" x14ac:dyDescent="0.3">
      <c r="A312" s="102" t="s">
        <v>290</v>
      </c>
      <c r="B312" s="103">
        <v>43986</v>
      </c>
      <c r="C312" s="104">
        <v>39.387</v>
      </c>
      <c r="D312" s="104"/>
      <c r="E312" s="104"/>
      <c r="F312" s="104"/>
      <c r="G312" s="104"/>
      <c r="H312" s="104"/>
      <c r="I312" s="104"/>
      <c r="J312" s="104"/>
      <c r="K312" s="104"/>
      <c r="L312" s="104"/>
      <c r="M312" s="104"/>
      <c r="N312" s="104">
        <v>-14.412848704700499</v>
      </c>
      <c r="O312" s="104">
        <v>-0.106003709922402</v>
      </c>
      <c r="P312" s="104">
        <v>6.06795876844809</v>
      </c>
      <c r="Q312" s="104">
        <v>20.211522517429799</v>
      </c>
    </row>
    <row r="313" spans="1:17" x14ac:dyDescent="0.3">
      <c r="A313" s="102" t="s">
        <v>291</v>
      </c>
      <c r="B313" s="103">
        <v>43986</v>
      </c>
      <c r="C313" s="104">
        <v>45.978999999999999</v>
      </c>
      <c r="D313" s="104"/>
      <c r="E313" s="104"/>
      <c r="F313" s="104"/>
      <c r="G313" s="104"/>
      <c r="H313" s="104"/>
      <c r="I313" s="104"/>
      <c r="J313" s="104"/>
      <c r="K313" s="104"/>
      <c r="L313" s="104"/>
      <c r="M313" s="104"/>
      <c r="N313" s="104">
        <v>-16.512841475512001</v>
      </c>
      <c r="O313" s="104">
        <v>-2.7866373520376699</v>
      </c>
      <c r="P313" s="104">
        <v>5.1071891418922499</v>
      </c>
      <c r="Q313" s="104">
        <v>25.201180195739799</v>
      </c>
    </row>
    <row r="314" spans="1:17" x14ac:dyDescent="0.3">
      <c r="A314" s="102" t="s">
        <v>292</v>
      </c>
      <c r="B314" s="103">
        <v>43986</v>
      </c>
      <c r="C314" s="104">
        <v>57.789900000000003</v>
      </c>
      <c r="D314" s="104"/>
      <c r="E314" s="104"/>
      <c r="F314" s="104"/>
      <c r="G314" s="104"/>
      <c r="H314" s="104"/>
      <c r="I314" s="104"/>
      <c r="J314" s="104"/>
      <c r="K314" s="104"/>
      <c r="L314" s="104"/>
      <c r="M314" s="104"/>
      <c r="N314" s="104">
        <v>-15.190763079973101</v>
      </c>
      <c r="O314" s="104">
        <v>8.64506344890561E-2</v>
      </c>
      <c r="P314" s="104">
        <v>3.5171848903101002</v>
      </c>
      <c r="Q314" s="104">
        <v>20.700494949233001</v>
      </c>
    </row>
    <row r="315" spans="1:17" x14ac:dyDescent="0.3">
      <c r="A315" s="102" t="s">
        <v>293</v>
      </c>
      <c r="B315" s="103">
        <v>43986</v>
      </c>
      <c r="C315" s="104">
        <v>9.9018999999999995</v>
      </c>
      <c r="D315" s="104"/>
      <c r="E315" s="104"/>
      <c r="F315" s="104"/>
      <c r="G315" s="104"/>
      <c r="H315" s="104"/>
      <c r="I315" s="104"/>
      <c r="J315" s="104"/>
      <c r="K315" s="104"/>
      <c r="L315" s="104"/>
      <c r="M315" s="104"/>
      <c r="N315" s="104">
        <v>-16.1209981486499</v>
      </c>
      <c r="O315" s="104">
        <v>-4.3174420063265897</v>
      </c>
      <c r="P315" s="104"/>
      <c r="Q315" s="104">
        <v>-0.27023773584905902</v>
      </c>
    </row>
    <row r="316" spans="1:17" x14ac:dyDescent="0.3">
      <c r="A316" s="102" t="s">
        <v>294</v>
      </c>
      <c r="B316" s="103">
        <v>43986</v>
      </c>
      <c r="C316" s="104">
        <v>15.919</v>
      </c>
      <c r="D316" s="104"/>
      <c r="E316" s="104"/>
      <c r="F316" s="104"/>
      <c r="G316" s="104"/>
      <c r="H316" s="104"/>
      <c r="I316" s="104"/>
      <c r="J316" s="104"/>
      <c r="K316" s="104"/>
      <c r="L316" s="104"/>
      <c r="M316" s="104"/>
      <c r="N316" s="104">
        <v>-12.5801246718747</v>
      </c>
      <c r="O316" s="104">
        <v>3.2028870423058202</v>
      </c>
      <c r="P316" s="104"/>
      <c r="Q316" s="104">
        <v>13.3360185185185</v>
      </c>
    </row>
    <row r="317" spans="1:17" x14ac:dyDescent="0.3">
      <c r="A317" s="102" t="s">
        <v>295</v>
      </c>
      <c r="B317" s="103">
        <v>43986</v>
      </c>
      <c r="C317" s="104">
        <v>14.908099999999999</v>
      </c>
      <c r="D317" s="104"/>
      <c r="E317" s="104"/>
      <c r="F317" s="104"/>
      <c r="G317" s="104"/>
      <c r="H317" s="104"/>
      <c r="I317" s="104"/>
      <c r="J317" s="104"/>
      <c r="K317" s="104"/>
      <c r="L317" s="104"/>
      <c r="M317" s="104"/>
      <c r="N317" s="104">
        <v>-14.5538076291735</v>
      </c>
      <c r="O317" s="104">
        <v>-2.2641232819294301</v>
      </c>
      <c r="P317" s="104">
        <v>7.9153909320122597</v>
      </c>
      <c r="Q317" s="104">
        <v>9.13542325344212</v>
      </c>
    </row>
    <row r="318" spans="1:17" x14ac:dyDescent="0.3">
      <c r="A318" s="102" t="s">
        <v>296</v>
      </c>
      <c r="B318" s="103">
        <v>43986</v>
      </c>
      <c r="C318" s="104">
        <v>40.106099999999998</v>
      </c>
      <c r="D318" s="104"/>
      <c r="E318" s="104"/>
      <c r="F318" s="104"/>
      <c r="G318" s="104"/>
      <c r="H318" s="104"/>
      <c r="I318" s="104"/>
      <c r="J318" s="104"/>
      <c r="K318" s="104"/>
      <c r="L318" s="104"/>
      <c r="M318" s="104"/>
      <c r="N318" s="104">
        <v>-29.836390229486199</v>
      </c>
      <c r="O318" s="104">
        <v>-10.0202089701174</v>
      </c>
      <c r="P318" s="104">
        <v>-2.2818518679378301</v>
      </c>
      <c r="Q318" s="104">
        <v>20.463177839850999</v>
      </c>
    </row>
    <row r="319" spans="1:17" x14ac:dyDescent="0.3">
      <c r="A319" s="102" t="s">
        <v>297</v>
      </c>
      <c r="B319" s="103">
        <v>43986</v>
      </c>
      <c r="C319" s="104">
        <v>9.9305000000000003</v>
      </c>
      <c r="D319" s="104"/>
      <c r="E319" s="104"/>
      <c r="F319" s="104"/>
      <c r="G319" s="104"/>
      <c r="H319" s="104"/>
      <c r="I319" s="104"/>
      <c r="J319" s="104"/>
      <c r="K319" s="104"/>
      <c r="L319" s="104"/>
      <c r="M319" s="104"/>
      <c r="N319" s="104"/>
      <c r="O319" s="104"/>
      <c r="P319" s="104"/>
      <c r="Q319" s="104">
        <v>-0.80276898734177304</v>
      </c>
    </row>
    <row r="320" spans="1:17" x14ac:dyDescent="0.3">
      <c r="A320" s="102" t="s">
        <v>298</v>
      </c>
      <c r="B320" s="103">
        <v>43986</v>
      </c>
      <c r="C320" s="104">
        <v>12.51</v>
      </c>
      <c r="D320" s="104"/>
      <c r="E320" s="104"/>
      <c r="F320" s="104"/>
      <c r="G320" s="104"/>
      <c r="H320" s="104"/>
      <c r="I320" s="104"/>
      <c r="J320" s="104"/>
      <c r="K320" s="104"/>
      <c r="L320" s="104"/>
      <c r="M320" s="104"/>
      <c r="N320" s="104">
        <v>-15.430697090533201</v>
      </c>
      <c r="O320" s="104">
        <v>-1.2529774415020301</v>
      </c>
      <c r="P320" s="104"/>
      <c r="Q320" s="104">
        <v>5.5965180207697003</v>
      </c>
    </row>
    <row r="321" spans="1:17" x14ac:dyDescent="0.3">
      <c r="A321" s="102" t="s">
        <v>299</v>
      </c>
      <c r="B321" s="103">
        <v>43986</v>
      </c>
      <c r="C321" s="104">
        <v>164.71</v>
      </c>
      <c r="D321" s="104"/>
      <c r="E321" s="104"/>
      <c r="F321" s="104"/>
      <c r="G321" s="104"/>
      <c r="H321" s="104"/>
      <c r="I321" s="104"/>
      <c r="J321" s="104"/>
      <c r="K321" s="104"/>
      <c r="L321" s="104"/>
      <c r="M321" s="104"/>
      <c r="N321" s="104">
        <v>-17.711610848637001</v>
      </c>
      <c r="O321" s="104">
        <v>-3.6842127517140102</v>
      </c>
      <c r="P321" s="104">
        <v>2.0945653318459501</v>
      </c>
      <c r="Q321" s="104">
        <v>197.53421536019599</v>
      </c>
    </row>
    <row r="322" spans="1:17" x14ac:dyDescent="0.3">
      <c r="A322" s="102" t="s">
        <v>300</v>
      </c>
      <c r="B322" s="103">
        <v>43986</v>
      </c>
      <c r="C322" s="104">
        <v>177.22</v>
      </c>
      <c r="D322" s="104"/>
      <c r="E322" s="104"/>
      <c r="F322" s="104"/>
      <c r="G322" s="104"/>
      <c r="H322" s="104"/>
      <c r="I322" s="104"/>
      <c r="J322" s="104"/>
      <c r="K322" s="104"/>
      <c r="L322" s="104"/>
      <c r="M322" s="104"/>
      <c r="N322" s="104">
        <v>-16.985300137123801</v>
      </c>
      <c r="O322" s="104">
        <v>-2.1229671285395599</v>
      </c>
      <c r="P322" s="104">
        <v>6.09538949292768</v>
      </c>
      <c r="Q322" s="104">
        <v>106.361224979735</v>
      </c>
    </row>
    <row r="323" spans="1:17" x14ac:dyDescent="0.3">
      <c r="A323" s="102" t="s">
        <v>301</v>
      </c>
      <c r="B323" s="103">
        <v>43986</v>
      </c>
      <c r="C323" s="104">
        <v>85.601399999999998</v>
      </c>
      <c r="D323" s="104"/>
      <c r="E323" s="104"/>
      <c r="F323" s="104"/>
      <c r="G323" s="104"/>
      <c r="H323" s="104"/>
      <c r="I323" s="104"/>
      <c r="J323" s="104"/>
      <c r="K323" s="104"/>
      <c r="L323" s="104"/>
      <c r="M323" s="104"/>
      <c r="N323" s="104">
        <v>-10.961779316452001</v>
      </c>
      <c r="O323" s="104">
        <v>0.39710302606949099</v>
      </c>
      <c r="P323" s="104">
        <v>9.6131705167300705</v>
      </c>
      <c r="Q323" s="104">
        <v>37.441670284938901</v>
      </c>
    </row>
    <row r="324" spans="1:17" x14ac:dyDescent="0.3">
      <c r="A324" s="102" t="s">
        <v>302</v>
      </c>
      <c r="B324" s="103">
        <v>43986</v>
      </c>
      <c r="C324" s="104">
        <v>42.89</v>
      </c>
      <c r="D324" s="104"/>
      <c r="E324" s="104"/>
      <c r="F324" s="104"/>
      <c r="G324" s="104"/>
      <c r="H324" s="104"/>
      <c r="I324" s="104"/>
      <c r="J324" s="104"/>
      <c r="K324" s="104"/>
      <c r="L324" s="104"/>
      <c r="M324" s="104"/>
      <c r="N324" s="104">
        <v>-23.3603874405722</v>
      </c>
      <c r="O324" s="104">
        <v>-4.68135172925132</v>
      </c>
      <c r="P324" s="104">
        <v>2.8289466304022999</v>
      </c>
      <c r="Q324" s="104">
        <v>27.942740830504899</v>
      </c>
    </row>
    <row r="325" spans="1:17" x14ac:dyDescent="0.3">
      <c r="A325" s="102" t="s">
        <v>373</v>
      </c>
      <c r="B325" s="103">
        <v>43986</v>
      </c>
      <c r="C325" s="104">
        <v>122.6878</v>
      </c>
      <c r="D325" s="104"/>
      <c r="E325" s="104"/>
      <c r="F325" s="104"/>
      <c r="G325" s="104"/>
      <c r="H325" s="104"/>
      <c r="I325" s="104"/>
      <c r="J325" s="104"/>
      <c r="K325" s="104"/>
      <c r="L325" s="104"/>
      <c r="M325" s="104"/>
      <c r="N325" s="104">
        <v>-16.2009282522619</v>
      </c>
      <c r="O325" s="104">
        <v>-2.7371999478169902</v>
      </c>
      <c r="P325" s="104">
        <v>1.99498624910342</v>
      </c>
      <c r="Q325" s="104">
        <v>136.39922886062601</v>
      </c>
    </row>
    <row r="326" spans="1:17" x14ac:dyDescent="0.3">
      <c r="A326" s="102" t="s">
        <v>304</v>
      </c>
      <c r="B326" s="103">
        <v>43986</v>
      </c>
      <c r="C326" s="104">
        <v>11.803900000000001</v>
      </c>
      <c r="D326" s="104"/>
      <c r="E326" s="104"/>
      <c r="F326" s="104"/>
      <c r="G326" s="104"/>
      <c r="H326" s="104"/>
      <c r="I326" s="104"/>
      <c r="J326" s="104"/>
      <c r="K326" s="104"/>
      <c r="L326" s="104"/>
      <c r="M326" s="104"/>
      <c r="N326" s="104">
        <v>-15.3185979918079</v>
      </c>
      <c r="O326" s="104">
        <v>-1.50949651714875</v>
      </c>
      <c r="P326" s="104"/>
      <c r="Q326" s="104">
        <v>4.3147018348623902</v>
      </c>
    </row>
    <row r="327" spans="1:17" x14ac:dyDescent="0.3">
      <c r="A327" s="102" t="s">
        <v>305</v>
      </c>
      <c r="B327" s="103">
        <v>43986</v>
      </c>
      <c r="C327" s="104">
        <v>12.2509</v>
      </c>
      <c r="D327" s="104"/>
      <c r="E327" s="104"/>
      <c r="F327" s="104"/>
      <c r="G327" s="104"/>
      <c r="H327" s="104"/>
      <c r="I327" s="104"/>
      <c r="J327" s="104"/>
      <c r="K327" s="104"/>
      <c r="L327" s="104"/>
      <c r="M327" s="104"/>
      <c r="N327" s="104">
        <v>-14.1771502577846</v>
      </c>
      <c r="O327" s="104">
        <v>-2.1211598724198701</v>
      </c>
      <c r="P327" s="104">
        <v>5.9139438178377199</v>
      </c>
      <c r="Q327" s="104">
        <v>4.2878260430965298</v>
      </c>
    </row>
    <row r="328" spans="1:17" x14ac:dyDescent="0.3">
      <c r="A328" s="102" t="s">
        <v>306</v>
      </c>
      <c r="B328" s="103">
        <v>43986</v>
      </c>
      <c r="C328" s="104">
        <v>11.4231</v>
      </c>
      <c r="D328" s="104"/>
      <c r="E328" s="104"/>
      <c r="F328" s="104"/>
      <c r="G328" s="104"/>
      <c r="H328" s="104"/>
      <c r="I328" s="104"/>
      <c r="J328" s="104"/>
      <c r="K328" s="104"/>
      <c r="L328" s="104"/>
      <c r="M328" s="104"/>
      <c r="N328" s="104">
        <v>-17.153517250836298</v>
      </c>
      <c r="O328" s="104">
        <v>-3.7770721281455</v>
      </c>
      <c r="P328" s="104">
        <v>3.2049721439019399</v>
      </c>
      <c r="Q328" s="104">
        <v>2.7583800075023599</v>
      </c>
    </row>
    <row r="329" spans="1:17" x14ac:dyDescent="0.3">
      <c r="A329" s="102" t="s">
        <v>307</v>
      </c>
      <c r="B329" s="103">
        <v>43986</v>
      </c>
      <c r="C329" s="104">
        <v>12.1364</v>
      </c>
      <c r="D329" s="104"/>
      <c r="E329" s="104"/>
      <c r="F329" s="104"/>
      <c r="G329" s="104"/>
      <c r="H329" s="104"/>
      <c r="I329" s="104"/>
      <c r="J329" s="104"/>
      <c r="K329" s="104"/>
      <c r="L329" s="104"/>
      <c r="M329" s="104"/>
      <c r="N329" s="104">
        <v>-7.4518517222394696</v>
      </c>
      <c r="O329" s="104">
        <v>5.8444565116169196</v>
      </c>
      <c r="P329" s="104"/>
      <c r="Q329" s="104">
        <v>6.7165030146425497</v>
      </c>
    </row>
    <row r="330" spans="1:17" x14ac:dyDescent="0.3">
      <c r="A330" s="102" t="s">
        <v>308</v>
      </c>
      <c r="B330" s="103">
        <v>43986</v>
      </c>
      <c r="C330" s="104">
        <v>9.4207000000000001</v>
      </c>
      <c r="D330" s="104"/>
      <c r="E330" s="104"/>
      <c r="F330" s="104"/>
      <c r="G330" s="104"/>
      <c r="H330" s="104"/>
      <c r="I330" s="104"/>
      <c r="J330" s="104"/>
      <c r="K330" s="104"/>
      <c r="L330" s="104"/>
      <c r="M330" s="104"/>
      <c r="N330" s="104">
        <v>-13.9445023967507</v>
      </c>
      <c r="O330" s="104"/>
      <c r="P330" s="104"/>
      <c r="Q330" s="104">
        <v>-3.0733212209302398</v>
      </c>
    </row>
    <row r="331" spans="1:17" x14ac:dyDescent="0.3">
      <c r="A331" s="102" t="s">
        <v>309</v>
      </c>
      <c r="B331" s="103">
        <v>43986</v>
      </c>
      <c r="C331" s="104">
        <v>9.0409000000000006</v>
      </c>
      <c r="D331" s="104"/>
      <c r="E331" s="104"/>
      <c r="F331" s="104"/>
      <c r="G331" s="104"/>
      <c r="H331" s="104"/>
      <c r="I331" s="104"/>
      <c r="J331" s="104"/>
      <c r="K331" s="104"/>
      <c r="L331" s="104"/>
      <c r="M331" s="104"/>
      <c r="N331" s="104">
        <v>-13.622049779420999</v>
      </c>
      <c r="O331" s="104"/>
      <c r="P331" s="104"/>
      <c r="Q331" s="104">
        <v>-4.3758937500000004</v>
      </c>
    </row>
    <row r="332" spans="1:17" x14ac:dyDescent="0.3">
      <c r="A332" s="102" t="s">
        <v>310</v>
      </c>
      <c r="B332" s="103">
        <v>43986</v>
      </c>
      <c r="C332" s="104">
        <v>35.901299999999999</v>
      </c>
      <c r="D332" s="104"/>
      <c r="E332" s="104"/>
      <c r="F332" s="104"/>
      <c r="G332" s="104"/>
      <c r="H332" s="104"/>
      <c r="I332" s="104"/>
      <c r="J332" s="104"/>
      <c r="K332" s="104"/>
      <c r="L332" s="104"/>
      <c r="M332" s="104"/>
      <c r="N332" s="104">
        <v>-5.3709889693809298</v>
      </c>
      <c r="O332" s="104">
        <v>4.9339043011462804</v>
      </c>
      <c r="P332" s="104">
        <v>12.3295645933038</v>
      </c>
      <c r="Q332" s="104">
        <v>31.629222147875499</v>
      </c>
    </row>
    <row r="333" spans="1:17" x14ac:dyDescent="0.3">
      <c r="A333" s="102" t="s">
        <v>311</v>
      </c>
      <c r="B333" s="103">
        <v>43986</v>
      </c>
      <c r="C333" s="104">
        <v>25.7438</v>
      </c>
      <c r="D333" s="104"/>
      <c r="E333" s="104"/>
      <c r="F333" s="104"/>
      <c r="G333" s="104"/>
      <c r="H333" s="104"/>
      <c r="I333" s="104"/>
      <c r="J333" s="104"/>
      <c r="K333" s="104"/>
      <c r="L333" s="104"/>
      <c r="M333" s="104"/>
      <c r="N333" s="104">
        <v>-1.3399123049494599</v>
      </c>
      <c r="O333" s="104">
        <v>8.9267490047018896</v>
      </c>
      <c r="P333" s="104">
        <v>12.38934777952</v>
      </c>
      <c r="Q333" s="104">
        <v>25.426933628318601</v>
      </c>
    </row>
    <row r="334" spans="1:17" x14ac:dyDescent="0.3">
      <c r="A334" s="102" t="s">
        <v>312</v>
      </c>
      <c r="B334" s="103">
        <v>43986</v>
      </c>
      <c r="C334" s="104">
        <v>9.9422999999999995</v>
      </c>
      <c r="D334" s="104"/>
      <c r="E334" s="104"/>
      <c r="F334" s="104"/>
      <c r="G334" s="104"/>
      <c r="H334" s="104"/>
      <c r="I334" s="104"/>
      <c r="J334" s="104"/>
      <c r="K334" s="104"/>
      <c r="L334" s="104"/>
      <c r="M334" s="104"/>
      <c r="N334" s="104">
        <v>-6.8449469548636603</v>
      </c>
      <c r="O334" s="104"/>
      <c r="P334" s="104"/>
      <c r="Q334" s="104">
        <v>-0.42460685483871402</v>
      </c>
    </row>
    <row r="335" spans="1:17" x14ac:dyDescent="0.3">
      <c r="A335" s="102" t="s">
        <v>313</v>
      </c>
      <c r="B335" s="103">
        <v>43986</v>
      </c>
      <c r="C335" s="104">
        <v>81.135400000000004</v>
      </c>
      <c r="D335" s="104"/>
      <c r="E335" s="104"/>
      <c r="F335" s="104"/>
      <c r="G335" s="104"/>
      <c r="H335" s="104"/>
      <c r="I335" s="104"/>
      <c r="J335" s="104"/>
      <c r="K335" s="104"/>
      <c r="L335" s="104"/>
      <c r="M335" s="104"/>
      <c r="N335" s="104">
        <v>-22.855925989359601</v>
      </c>
      <c r="O335" s="104">
        <v>-5.4853315470475996</v>
      </c>
      <c r="P335" s="104">
        <v>2.8755108106092302</v>
      </c>
      <c r="Q335" s="104">
        <v>34.066313192919701</v>
      </c>
    </row>
    <row r="336" spans="1:17" x14ac:dyDescent="0.3">
      <c r="A336" s="102" t="s">
        <v>314</v>
      </c>
      <c r="B336" s="103">
        <v>43986</v>
      </c>
      <c r="C336" s="104">
        <v>7.2</v>
      </c>
      <c r="D336" s="104"/>
      <c r="E336" s="104"/>
      <c r="F336" s="104"/>
      <c r="G336" s="104"/>
      <c r="H336" s="104"/>
      <c r="I336" s="104"/>
      <c r="J336" s="104"/>
      <c r="K336" s="104"/>
      <c r="L336" s="104"/>
      <c r="M336" s="104"/>
      <c r="N336" s="104">
        <v>-32.5939294025059</v>
      </c>
      <c r="O336" s="104">
        <v>-13.397285947767299</v>
      </c>
      <c r="P336" s="104"/>
      <c r="Q336" s="104">
        <v>-7.89799072642968</v>
      </c>
    </row>
    <row r="337" spans="1:17" x14ac:dyDescent="0.3">
      <c r="A337" s="102" t="s">
        <v>315</v>
      </c>
      <c r="B337" s="103">
        <v>43986</v>
      </c>
      <c r="C337" s="104">
        <v>6.0829000000000004</v>
      </c>
      <c r="D337" s="104"/>
      <c r="E337" s="104"/>
      <c r="F337" s="104"/>
      <c r="G337" s="104"/>
      <c r="H337" s="104"/>
      <c r="I337" s="104"/>
      <c r="J337" s="104"/>
      <c r="K337" s="104"/>
      <c r="L337" s="104"/>
      <c r="M337" s="104"/>
      <c r="N337" s="104">
        <v>-32.602602470051302</v>
      </c>
      <c r="O337" s="104">
        <v>-13.606471591031699</v>
      </c>
      <c r="P337" s="104"/>
      <c r="Q337" s="104">
        <v>-12.240937499999999</v>
      </c>
    </row>
    <row r="338" spans="1:17" x14ac:dyDescent="0.3">
      <c r="A338" s="102" t="s">
        <v>316</v>
      </c>
      <c r="B338" s="103">
        <v>43986</v>
      </c>
      <c r="C338" s="104">
        <v>5.3982000000000001</v>
      </c>
      <c r="D338" s="104"/>
      <c r="E338" s="104"/>
      <c r="F338" s="104"/>
      <c r="G338" s="104"/>
      <c r="H338" s="104"/>
      <c r="I338" s="104"/>
      <c r="J338" s="104"/>
      <c r="K338" s="104"/>
      <c r="L338" s="104"/>
      <c r="M338" s="104"/>
      <c r="N338" s="104">
        <v>-34.697473308798102</v>
      </c>
      <c r="O338" s="104"/>
      <c r="P338" s="104"/>
      <c r="Q338" s="104">
        <v>-17.139357142857101</v>
      </c>
    </row>
    <row r="339" spans="1:17" x14ac:dyDescent="0.3">
      <c r="A339" s="102" t="s">
        <v>317</v>
      </c>
      <c r="B339" s="103">
        <v>43986</v>
      </c>
      <c r="C339" s="104">
        <v>5.8963000000000001</v>
      </c>
      <c r="D339" s="104"/>
      <c r="E339" s="104"/>
      <c r="F339" s="104"/>
      <c r="G339" s="104"/>
      <c r="H339" s="104"/>
      <c r="I339" s="104"/>
      <c r="J339" s="104"/>
      <c r="K339" s="104"/>
      <c r="L339" s="104"/>
      <c r="M339" s="104"/>
      <c r="N339" s="104">
        <v>-32.9807670717421</v>
      </c>
      <c r="O339" s="104"/>
      <c r="P339" s="104"/>
      <c r="Q339" s="104">
        <v>-14.064323943662</v>
      </c>
    </row>
    <row r="340" spans="1:17" x14ac:dyDescent="0.3">
      <c r="A340" s="102" t="s">
        <v>318</v>
      </c>
      <c r="B340" s="103">
        <v>43986</v>
      </c>
      <c r="C340" s="104">
        <v>5.9622000000000002</v>
      </c>
      <c r="D340" s="104"/>
      <c r="E340" s="104"/>
      <c r="F340" s="104"/>
      <c r="G340" s="104"/>
      <c r="H340" s="104"/>
      <c r="I340" s="104"/>
      <c r="J340" s="104"/>
      <c r="K340" s="104"/>
      <c r="L340" s="104"/>
      <c r="M340" s="104"/>
      <c r="N340" s="104">
        <v>-32.091214580966202</v>
      </c>
      <c r="O340" s="104"/>
      <c r="P340" s="104"/>
      <c r="Q340" s="104">
        <v>-18.4455193992491</v>
      </c>
    </row>
    <row r="341" spans="1:17" x14ac:dyDescent="0.3">
      <c r="A341" s="102" t="s">
        <v>319</v>
      </c>
      <c r="B341" s="103">
        <v>43986</v>
      </c>
      <c r="C341" s="104">
        <v>12.737399999999999</v>
      </c>
      <c r="D341" s="104"/>
      <c r="E341" s="104"/>
      <c r="F341" s="104"/>
      <c r="G341" s="104"/>
      <c r="H341" s="104"/>
      <c r="I341" s="104"/>
      <c r="J341" s="104"/>
      <c r="K341" s="104"/>
      <c r="L341" s="104"/>
      <c r="M341" s="104"/>
      <c r="N341" s="104">
        <v>-15.531679743919</v>
      </c>
      <c r="O341" s="104">
        <v>-1.75841285505772</v>
      </c>
      <c r="P341" s="104"/>
      <c r="Q341" s="104">
        <v>6.50488932291666</v>
      </c>
    </row>
    <row r="342" spans="1:17" x14ac:dyDescent="0.3">
      <c r="A342" s="102" t="s">
        <v>320</v>
      </c>
      <c r="B342" s="103">
        <v>43986</v>
      </c>
      <c r="C342" s="104">
        <v>11.579700000000001</v>
      </c>
      <c r="D342" s="104"/>
      <c r="E342" s="104"/>
      <c r="F342" s="104"/>
      <c r="G342" s="104"/>
      <c r="H342" s="104"/>
      <c r="I342" s="104"/>
      <c r="J342" s="104"/>
      <c r="K342" s="104"/>
      <c r="L342" s="104"/>
      <c r="M342" s="104"/>
      <c r="N342" s="104">
        <v>-16.902225109898701</v>
      </c>
      <c r="O342" s="104">
        <v>-2.8313355443144399</v>
      </c>
      <c r="P342" s="104">
        <v>3.5170621716872099</v>
      </c>
      <c r="Q342" s="104">
        <v>3.0394860305745999</v>
      </c>
    </row>
    <row r="343" spans="1:17" x14ac:dyDescent="0.3">
      <c r="A343" s="102" t="s">
        <v>321</v>
      </c>
      <c r="B343" s="103">
        <v>43986</v>
      </c>
      <c r="C343" s="104">
        <v>7.2470999999999997</v>
      </c>
      <c r="D343" s="104"/>
      <c r="E343" s="104"/>
      <c r="F343" s="104"/>
      <c r="G343" s="104"/>
      <c r="H343" s="104"/>
      <c r="I343" s="104"/>
      <c r="J343" s="104"/>
      <c r="K343" s="104"/>
      <c r="L343" s="104"/>
      <c r="M343" s="104"/>
      <c r="N343" s="104">
        <v>-28.542196374806299</v>
      </c>
      <c r="O343" s="104"/>
      <c r="P343" s="104"/>
      <c r="Q343" s="104">
        <v>-14.2324150141643</v>
      </c>
    </row>
    <row r="344" spans="1:17" x14ac:dyDescent="0.3">
      <c r="A344" s="102" t="s">
        <v>322</v>
      </c>
      <c r="B344" s="103">
        <v>43986</v>
      </c>
      <c r="C344" s="104">
        <v>15.779500000000001</v>
      </c>
      <c r="D344" s="104"/>
      <c r="E344" s="104"/>
      <c r="F344" s="104"/>
      <c r="G344" s="104"/>
      <c r="H344" s="104"/>
      <c r="I344" s="104"/>
      <c r="J344" s="104"/>
      <c r="K344" s="104"/>
      <c r="L344" s="104"/>
      <c r="M344" s="104"/>
      <c r="N344" s="104">
        <v>-16.150623402633101</v>
      </c>
      <c r="O344" s="104">
        <v>0.177481811900428</v>
      </c>
      <c r="P344" s="104">
        <v>7.5544073344385403</v>
      </c>
      <c r="Q344" s="104">
        <v>10.2354075691412</v>
      </c>
    </row>
    <row r="345" spans="1:17" x14ac:dyDescent="0.3">
      <c r="A345" s="102" t="s">
        <v>323</v>
      </c>
      <c r="B345" s="103">
        <v>43986</v>
      </c>
      <c r="C345" s="104">
        <v>69.36</v>
      </c>
      <c r="D345" s="104"/>
      <c r="E345" s="104"/>
      <c r="F345" s="104"/>
      <c r="G345" s="104"/>
      <c r="H345" s="104"/>
      <c r="I345" s="104"/>
      <c r="J345" s="104"/>
      <c r="K345" s="104"/>
      <c r="L345" s="104"/>
      <c r="M345" s="104"/>
      <c r="N345" s="104">
        <v>-14.119731645295399</v>
      </c>
      <c r="O345" s="104">
        <v>0.83523262944983701</v>
      </c>
      <c r="P345" s="104">
        <v>6.2559234437703699</v>
      </c>
      <c r="Q345" s="104">
        <v>39.401627554960697</v>
      </c>
    </row>
    <row r="346" spans="1:17" x14ac:dyDescent="0.3">
      <c r="A346" s="102" t="s">
        <v>324</v>
      </c>
      <c r="B346" s="103">
        <v>43986</v>
      </c>
      <c r="C346" s="104">
        <v>22.32</v>
      </c>
      <c r="D346" s="104"/>
      <c r="E346" s="104"/>
      <c r="F346" s="104"/>
      <c r="G346" s="104"/>
      <c r="H346" s="104"/>
      <c r="I346" s="104"/>
      <c r="J346" s="104"/>
      <c r="K346" s="104"/>
      <c r="L346" s="104"/>
      <c r="M346" s="104"/>
      <c r="N346" s="104">
        <v>-10.6194245013497</v>
      </c>
      <c r="O346" s="104">
        <v>0.25513245918086502</v>
      </c>
      <c r="P346" s="104">
        <v>2.32861367739152</v>
      </c>
      <c r="Q346" s="104">
        <v>14.571613739468599</v>
      </c>
    </row>
    <row r="347" spans="1:17" x14ac:dyDescent="0.3">
      <c r="A347" s="102" t="s">
        <v>325</v>
      </c>
      <c r="B347" s="103">
        <v>43986</v>
      </c>
      <c r="C347" s="104">
        <v>11.146699999999999</v>
      </c>
      <c r="D347" s="104"/>
      <c r="E347" s="104"/>
      <c r="F347" s="104"/>
      <c r="G347" s="104"/>
      <c r="H347" s="104"/>
      <c r="I347" s="104"/>
      <c r="J347" s="104"/>
      <c r="K347" s="104"/>
      <c r="L347" s="104"/>
      <c r="M347" s="104"/>
      <c r="N347" s="104">
        <v>-20.394161980469299</v>
      </c>
      <c r="O347" s="104">
        <v>-4.8999645587703498</v>
      </c>
      <c r="P347" s="104"/>
      <c r="Q347" s="104">
        <v>2.7409659462999301</v>
      </c>
    </row>
    <row r="348" spans="1:17" x14ac:dyDescent="0.3">
      <c r="A348" s="102" t="s">
        <v>326</v>
      </c>
      <c r="B348" s="103">
        <v>43986</v>
      </c>
      <c r="C348" s="104">
        <v>8.1522000000000006</v>
      </c>
      <c r="D348" s="104"/>
      <c r="E348" s="104"/>
      <c r="F348" s="104"/>
      <c r="G348" s="104"/>
      <c r="H348" s="104"/>
      <c r="I348" s="104"/>
      <c r="J348" s="104"/>
      <c r="K348" s="104"/>
      <c r="L348" s="104"/>
      <c r="M348" s="104"/>
      <c r="N348" s="104">
        <v>-25.3647473133056</v>
      </c>
      <c r="O348" s="104">
        <v>-8.7084912828802103</v>
      </c>
      <c r="P348" s="104"/>
      <c r="Q348" s="104">
        <v>-5.5011990212071797</v>
      </c>
    </row>
    <row r="349" spans="1:17" x14ac:dyDescent="0.3">
      <c r="A349" s="102" t="s">
        <v>327</v>
      </c>
      <c r="B349" s="103">
        <v>43986</v>
      </c>
      <c r="C349" s="104">
        <v>7.7290999999999999</v>
      </c>
      <c r="D349" s="104"/>
      <c r="E349" s="104"/>
      <c r="F349" s="104"/>
      <c r="G349" s="104"/>
      <c r="H349" s="104"/>
      <c r="I349" s="104"/>
      <c r="J349" s="104"/>
      <c r="K349" s="104"/>
      <c r="L349" s="104"/>
      <c r="M349" s="104"/>
      <c r="N349" s="104">
        <v>-23.050271962917702</v>
      </c>
      <c r="O349" s="104">
        <v>-7.2361307992342798</v>
      </c>
      <c r="P349" s="104"/>
      <c r="Q349" s="104">
        <v>-7.1270722269991396</v>
      </c>
    </row>
    <row r="350" spans="1:17" x14ac:dyDescent="0.3">
      <c r="A350" s="102" t="s">
        <v>328</v>
      </c>
      <c r="B350" s="103">
        <v>43986</v>
      </c>
      <c r="C350" s="104">
        <v>7.2588999999999997</v>
      </c>
      <c r="D350" s="104"/>
      <c r="E350" s="104"/>
      <c r="F350" s="104"/>
      <c r="G350" s="104"/>
      <c r="H350" s="104"/>
      <c r="I350" s="104"/>
      <c r="J350" s="104"/>
      <c r="K350" s="104"/>
      <c r="L350" s="104"/>
      <c r="M350" s="104"/>
      <c r="N350" s="104">
        <v>-17.7942438706886</v>
      </c>
      <c r="O350" s="104"/>
      <c r="P350" s="104"/>
      <c r="Q350" s="104">
        <v>-11.5265149769585</v>
      </c>
    </row>
    <row r="351" spans="1:17" x14ac:dyDescent="0.3">
      <c r="A351" s="102" t="s">
        <v>329</v>
      </c>
      <c r="B351" s="103">
        <v>43986</v>
      </c>
      <c r="C351" s="104">
        <v>7.6269999999999998</v>
      </c>
      <c r="D351" s="104"/>
      <c r="E351" s="104"/>
      <c r="F351" s="104"/>
      <c r="G351" s="104"/>
      <c r="H351" s="104"/>
      <c r="I351" s="104"/>
      <c r="J351" s="104"/>
      <c r="K351" s="104"/>
      <c r="L351" s="104"/>
      <c r="M351" s="104"/>
      <c r="N351" s="104">
        <v>-16.014719054139199</v>
      </c>
      <c r="O351" s="104"/>
      <c r="P351" s="104"/>
      <c r="Q351" s="104">
        <v>-10.826812500000001</v>
      </c>
    </row>
    <row r="352" spans="1:17" x14ac:dyDescent="0.3">
      <c r="A352" s="102" t="s">
        <v>330</v>
      </c>
      <c r="B352" s="103">
        <v>43986</v>
      </c>
      <c r="C352" s="104">
        <v>78.612099999999998</v>
      </c>
      <c r="D352" s="104"/>
      <c r="E352" s="104"/>
      <c r="F352" s="104"/>
      <c r="G352" s="104"/>
      <c r="H352" s="104"/>
      <c r="I352" s="104"/>
      <c r="J352" s="104"/>
      <c r="K352" s="104"/>
      <c r="L352" s="104"/>
      <c r="M352" s="104"/>
      <c r="N352" s="104">
        <v>-11.5891046451463</v>
      </c>
      <c r="O352" s="104">
        <v>-6.8615827884213096E-2</v>
      </c>
      <c r="P352" s="104">
        <v>4.8550510741687098</v>
      </c>
      <c r="Q352" s="104">
        <v>18.0934338977079</v>
      </c>
    </row>
    <row r="353" spans="1:17" x14ac:dyDescent="0.3">
      <c r="A353" s="102" t="s">
        <v>331</v>
      </c>
      <c r="B353" s="103">
        <v>43986</v>
      </c>
      <c r="C353" s="104">
        <v>90.104699999999994</v>
      </c>
      <c r="D353" s="104"/>
      <c r="E353" s="104"/>
      <c r="F353" s="104"/>
      <c r="G353" s="104"/>
      <c r="H353" s="104"/>
      <c r="I353" s="104"/>
      <c r="J353" s="104"/>
      <c r="K353" s="104"/>
      <c r="L353" s="104"/>
      <c r="M353" s="104"/>
      <c r="N353" s="104">
        <v>-18.818702694708399</v>
      </c>
      <c r="O353" s="104">
        <v>-1.97852610601403</v>
      </c>
      <c r="P353" s="104">
        <v>4.4531092935205203</v>
      </c>
      <c r="Q353" s="104">
        <v>69.460066191365101</v>
      </c>
    </row>
  </sheetData>
  <mergeCells count="10">
    <mergeCell ref="A1:C2"/>
    <mergeCell ref="A21:C22"/>
    <mergeCell ref="A48:C49"/>
    <mergeCell ref="A89:C90"/>
    <mergeCell ref="A174:C175"/>
    <mergeCell ref="A283:C284"/>
    <mergeCell ref="A215:C216"/>
    <mergeCell ref="A127:C128"/>
    <mergeCell ref="A55:C56"/>
    <mergeCell ref="A41:C42"/>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J327"/>
  <sheetViews>
    <sheetView topLeftCell="A304" workbookViewId="0">
      <selection sqref="A1:D327"/>
    </sheetView>
  </sheetViews>
  <sheetFormatPr defaultRowHeight="14.4" x14ac:dyDescent="0.3"/>
  <cols>
    <col min="1" max="1" width="38.6640625" customWidth="1"/>
  </cols>
  <sheetData>
    <row r="1" spans="1:10" x14ac:dyDescent="0.3">
      <c r="A1" s="59" t="s">
        <v>7</v>
      </c>
      <c r="B1" s="59" t="s">
        <v>355</v>
      </c>
      <c r="C1" s="59" t="s">
        <v>356</v>
      </c>
      <c r="D1" s="59" t="s">
        <v>357</v>
      </c>
    </row>
    <row r="2" spans="1:10" x14ac:dyDescent="0.3">
      <c r="A2" s="58" t="s">
        <v>53</v>
      </c>
      <c r="B2" s="58" t="s">
        <v>358</v>
      </c>
      <c r="C2" s="58" t="s">
        <v>359</v>
      </c>
      <c r="D2" s="58" t="s">
        <v>360</v>
      </c>
      <c r="G2" s="19" t="s">
        <v>53</v>
      </c>
      <c r="H2" s="60" t="s">
        <v>394</v>
      </c>
      <c r="I2" s="60" t="b">
        <f>EXACT(G2,A2)</f>
        <v>1</v>
      </c>
    </row>
    <row r="3" spans="1:10" x14ac:dyDescent="0.3">
      <c r="A3" s="58" t="s">
        <v>54</v>
      </c>
      <c r="B3" s="58" t="s">
        <v>358</v>
      </c>
      <c r="C3" s="58" t="s">
        <v>359</v>
      </c>
      <c r="D3" s="58" t="s">
        <v>360</v>
      </c>
      <c r="G3" s="19" t="s">
        <v>54</v>
      </c>
      <c r="H3" s="60" t="s">
        <v>394</v>
      </c>
      <c r="I3" s="60" t="b">
        <f t="shared" ref="I3:I66" si="0">EXACT(G3,A3)</f>
        <v>1</v>
      </c>
    </row>
    <row r="4" spans="1:10" x14ac:dyDescent="0.3">
      <c r="A4" s="58" t="s">
        <v>55</v>
      </c>
      <c r="B4" s="58" t="s">
        <v>358</v>
      </c>
      <c r="C4" s="58" t="s">
        <v>359</v>
      </c>
      <c r="D4" s="58" t="s">
        <v>360</v>
      </c>
      <c r="G4" s="19" t="s">
        <v>55</v>
      </c>
      <c r="H4" s="60" t="s">
        <v>394</v>
      </c>
      <c r="I4" s="60" t="b">
        <f t="shared" si="0"/>
        <v>1</v>
      </c>
    </row>
    <row r="5" spans="1:10" x14ac:dyDescent="0.3">
      <c r="A5" s="58" t="s">
        <v>56</v>
      </c>
      <c r="B5" s="58" t="s">
        <v>358</v>
      </c>
      <c r="C5" s="58" t="s">
        <v>359</v>
      </c>
      <c r="D5" s="58" t="s">
        <v>360</v>
      </c>
      <c r="G5" s="19" t="s">
        <v>56</v>
      </c>
      <c r="H5" s="60" t="s">
        <v>394</v>
      </c>
      <c r="I5" s="60" t="b">
        <f t="shared" si="0"/>
        <v>1</v>
      </c>
    </row>
    <row r="6" spans="1:10" x14ac:dyDescent="0.3">
      <c r="A6" s="58" t="s">
        <v>57</v>
      </c>
      <c r="B6" s="58" t="s">
        <v>358</v>
      </c>
      <c r="C6" s="58" t="s">
        <v>359</v>
      </c>
      <c r="D6" s="58" t="s">
        <v>360</v>
      </c>
      <c r="G6" s="19" t="s">
        <v>57</v>
      </c>
      <c r="H6" s="60" t="s">
        <v>394</v>
      </c>
      <c r="I6" s="60" t="b">
        <f t="shared" si="0"/>
        <v>1</v>
      </c>
    </row>
    <row r="7" spans="1:10" x14ac:dyDescent="0.3">
      <c r="A7" s="58" t="s">
        <v>58</v>
      </c>
      <c r="B7" s="58" t="s">
        <v>358</v>
      </c>
      <c r="C7" s="58" t="s">
        <v>359</v>
      </c>
      <c r="D7" s="58" t="s">
        <v>360</v>
      </c>
      <c r="G7" s="19" t="s">
        <v>58</v>
      </c>
      <c r="H7" s="60" t="s">
        <v>394</v>
      </c>
      <c r="I7" s="60" t="b">
        <f t="shared" si="0"/>
        <v>1</v>
      </c>
    </row>
    <row r="8" spans="1:10" x14ac:dyDescent="0.3">
      <c r="A8" s="58" t="s">
        <v>59</v>
      </c>
      <c r="B8" s="58" t="s">
        <v>358</v>
      </c>
      <c r="C8" s="58" t="s">
        <v>359</v>
      </c>
      <c r="D8" s="58" t="s">
        <v>360</v>
      </c>
      <c r="G8" s="19" t="s">
        <v>59</v>
      </c>
      <c r="H8" s="60" t="s">
        <v>394</v>
      </c>
      <c r="I8" s="60" t="b">
        <f t="shared" si="0"/>
        <v>1</v>
      </c>
    </row>
    <row r="9" spans="1:10" x14ac:dyDescent="0.3">
      <c r="A9" s="58" t="s">
        <v>60</v>
      </c>
      <c r="B9" s="58" t="s">
        <v>358</v>
      </c>
      <c r="C9" s="58" t="s">
        <v>359</v>
      </c>
      <c r="D9" s="58" t="s">
        <v>360</v>
      </c>
      <c r="G9" s="19" t="s">
        <v>60</v>
      </c>
      <c r="H9" s="60" t="s">
        <v>394</v>
      </c>
      <c r="I9" s="60" t="b">
        <f t="shared" si="0"/>
        <v>1</v>
      </c>
    </row>
    <row r="10" spans="1:10" x14ac:dyDescent="0.3">
      <c r="A10" s="58" t="s">
        <v>61</v>
      </c>
      <c r="B10" s="58" t="s">
        <v>358</v>
      </c>
      <c r="C10" s="58" t="s">
        <v>359</v>
      </c>
      <c r="D10" s="58" t="s">
        <v>360</v>
      </c>
      <c r="G10" s="19" t="s">
        <v>61</v>
      </c>
      <c r="H10" s="60" t="s">
        <v>394</v>
      </c>
      <c r="I10" s="60" t="b">
        <f t="shared" si="0"/>
        <v>1</v>
      </c>
    </row>
    <row r="11" spans="1:10" x14ac:dyDescent="0.3">
      <c r="A11" s="58" t="s">
        <v>361</v>
      </c>
      <c r="B11" s="58" t="s">
        <v>358</v>
      </c>
      <c r="C11" s="58" t="s">
        <v>359</v>
      </c>
      <c r="D11" s="58" t="s">
        <v>360</v>
      </c>
      <c r="G11" s="61" t="s">
        <v>361</v>
      </c>
      <c r="H11" s="60" t="s">
        <v>394</v>
      </c>
      <c r="I11" s="60" t="b">
        <f t="shared" si="0"/>
        <v>1</v>
      </c>
      <c r="J11" s="60"/>
    </row>
    <row r="12" spans="1:10" x14ac:dyDescent="0.3">
      <c r="A12" s="58" t="s">
        <v>362</v>
      </c>
      <c r="B12" s="58" t="s">
        <v>358</v>
      </c>
      <c r="C12" s="58" t="s">
        <v>359</v>
      </c>
      <c r="D12" s="58" t="s">
        <v>360</v>
      </c>
      <c r="G12" s="61" t="s">
        <v>362</v>
      </c>
      <c r="H12" s="60" t="s">
        <v>394</v>
      </c>
      <c r="I12" s="60" t="b">
        <f t="shared" si="0"/>
        <v>1</v>
      </c>
      <c r="J12" s="60"/>
    </row>
    <row r="13" spans="1:10" x14ac:dyDescent="0.3">
      <c r="A13" s="58" t="s">
        <v>62</v>
      </c>
      <c r="B13" s="58" t="s">
        <v>358</v>
      </c>
      <c r="C13" s="58" t="s">
        <v>359</v>
      </c>
      <c r="D13" s="58" t="s">
        <v>360</v>
      </c>
      <c r="G13" s="19" t="s">
        <v>62</v>
      </c>
      <c r="H13" s="60" t="s">
        <v>394</v>
      </c>
      <c r="I13" s="60" t="b">
        <f t="shared" si="0"/>
        <v>1</v>
      </c>
    </row>
    <row r="14" spans="1:10" x14ac:dyDescent="0.3">
      <c r="A14" s="58" t="s">
        <v>63</v>
      </c>
      <c r="B14" s="58" t="s">
        <v>358</v>
      </c>
      <c r="C14" s="58" t="s">
        <v>359</v>
      </c>
      <c r="D14" s="58" t="s">
        <v>360</v>
      </c>
      <c r="G14" s="19" t="s">
        <v>63</v>
      </c>
      <c r="H14" s="60" t="s">
        <v>394</v>
      </c>
      <c r="I14" s="60" t="b">
        <f t="shared" si="0"/>
        <v>1</v>
      </c>
    </row>
    <row r="15" spans="1:10" x14ac:dyDescent="0.3">
      <c r="A15" s="58" t="s">
        <v>64</v>
      </c>
      <c r="B15" s="58" t="s">
        <v>358</v>
      </c>
      <c r="C15" s="58" t="s">
        <v>359</v>
      </c>
      <c r="D15" s="58" t="s">
        <v>360</v>
      </c>
      <c r="G15" s="19" t="s">
        <v>64</v>
      </c>
      <c r="H15" s="60" t="s">
        <v>394</v>
      </c>
      <c r="I15" s="60" t="b">
        <f t="shared" si="0"/>
        <v>1</v>
      </c>
    </row>
    <row r="16" spans="1:10" x14ac:dyDescent="0.3">
      <c r="A16" s="58" t="s">
        <v>65</v>
      </c>
      <c r="B16" s="58" t="s">
        <v>358</v>
      </c>
      <c r="C16" s="58" t="s">
        <v>359</v>
      </c>
      <c r="D16" s="58" t="s">
        <v>360</v>
      </c>
      <c r="G16" s="19" t="s">
        <v>65</v>
      </c>
      <c r="H16" s="60" t="s">
        <v>394</v>
      </c>
      <c r="I16" s="60" t="b">
        <f t="shared" si="0"/>
        <v>1</v>
      </c>
    </row>
    <row r="17" spans="1:10" x14ac:dyDescent="0.3">
      <c r="A17" s="58" t="s">
        <v>66</v>
      </c>
      <c r="B17" s="58" t="s">
        <v>358</v>
      </c>
      <c r="C17" s="58" t="s">
        <v>359</v>
      </c>
      <c r="D17" s="58" t="s">
        <v>360</v>
      </c>
      <c r="G17" s="19" t="s">
        <v>66</v>
      </c>
      <c r="H17" s="60" t="s">
        <v>394</v>
      </c>
      <c r="I17" s="60" t="b">
        <f t="shared" si="0"/>
        <v>1</v>
      </c>
    </row>
    <row r="18" spans="1:10" x14ac:dyDescent="0.3">
      <c r="A18" s="58" t="s">
        <v>67</v>
      </c>
      <c r="B18" s="58" t="s">
        <v>358</v>
      </c>
      <c r="C18" s="58" t="s">
        <v>359</v>
      </c>
      <c r="D18" s="58" t="s">
        <v>360</v>
      </c>
      <c r="G18" s="19" t="s">
        <v>67</v>
      </c>
      <c r="H18" s="60" t="s">
        <v>394</v>
      </c>
      <c r="I18" s="60" t="b">
        <f t="shared" si="0"/>
        <v>1</v>
      </c>
    </row>
    <row r="19" spans="1:10" x14ac:dyDescent="0.3">
      <c r="A19" s="58" t="s">
        <v>68</v>
      </c>
      <c r="B19" s="58" t="s">
        <v>358</v>
      </c>
      <c r="C19" s="58" t="s">
        <v>359</v>
      </c>
      <c r="D19" s="58" t="s">
        <v>360</v>
      </c>
      <c r="G19" s="19" t="s">
        <v>68</v>
      </c>
      <c r="H19" s="60" t="s">
        <v>394</v>
      </c>
      <c r="I19" s="60" t="b">
        <f t="shared" si="0"/>
        <v>1</v>
      </c>
    </row>
    <row r="20" spans="1:10" x14ac:dyDescent="0.3">
      <c r="A20" s="58" t="s">
        <v>69</v>
      </c>
      <c r="B20" s="58" t="s">
        <v>358</v>
      </c>
      <c r="C20" s="58" t="s">
        <v>359</v>
      </c>
      <c r="D20" s="58" t="s">
        <v>360</v>
      </c>
      <c r="G20" s="19" t="s">
        <v>69</v>
      </c>
      <c r="H20" s="60" t="s">
        <v>394</v>
      </c>
      <c r="I20" s="60" t="b">
        <f t="shared" si="0"/>
        <v>1</v>
      </c>
    </row>
    <row r="21" spans="1:10" x14ac:dyDescent="0.3">
      <c r="A21" s="58" t="s">
        <v>70</v>
      </c>
      <c r="B21" s="58" t="s">
        <v>358</v>
      </c>
      <c r="C21" s="58" t="s">
        <v>359</v>
      </c>
      <c r="D21" s="58" t="s">
        <v>360</v>
      </c>
      <c r="G21" s="19" t="s">
        <v>70</v>
      </c>
      <c r="H21" s="60" t="s">
        <v>394</v>
      </c>
      <c r="I21" s="60" t="b">
        <f t="shared" si="0"/>
        <v>1</v>
      </c>
    </row>
    <row r="22" spans="1:10" x14ac:dyDescent="0.3">
      <c r="A22" s="58" t="s">
        <v>71</v>
      </c>
      <c r="B22" s="58" t="s">
        <v>358</v>
      </c>
      <c r="C22" s="58" t="s">
        <v>359</v>
      </c>
      <c r="D22" s="58" t="s">
        <v>360</v>
      </c>
      <c r="G22" s="19" t="s">
        <v>71</v>
      </c>
      <c r="H22" s="60" t="s">
        <v>394</v>
      </c>
      <c r="I22" s="60" t="b">
        <f t="shared" si="0"/>
        <v>1</v>
      </c>
    </row>
    <row r="23" spans="1:10" x14ac:dyDescent="0.3">
      <c r="A23" s="58" t="s">
        <v>72</v>
      </c>
      <c r="B23" s="58" t="s">
        <v>358</v>
      </c>
      <c r="C23" s="58" t="s">
        <v>359</v>
      </c>
      <c r="D23" s="58" t="s">
        <v>360</v>
      </c>
      <c r="G23" s="19" t="s">
        <v>72</v>
      </c>
      <c r="H23" s="60" t="s">
        <v>394</v>
      </c>
      <c r="I23" s="60" t="b">
        <f t="shared" si="0"/>
        <v>1</v>
      </c>
    </row>
    <row r="24" spans="1:10" x14ac:dyDescent="0.3">
      <c r="A24" s="58" t="s">
        <v>73</v>
      </c>
      <c r="B24" s="58" t="s">
        <v>358</v>
      </c>
      <c r="C24" s="58" t="s">
        <v>359</v>
      </c>
      <c r="D24" s="58" t="s">
        <v>360</v>
      </c>
      <c r="G24" s="19" t="s">
        <v>73</v>
      </c>
      <c r="H24" s="60" t="s">
        <v>394</v>
      </c>
      <c r="I24" s="60" t="b">
        <f t="shared" si="0"/>
        <v>1</v>
      </c>
    </row>
    <row r="25" spans="1:10" x14ac:dyDescent="0.3">
      <c r="A25" s="58" t="s">
        <v>74</v>
      </c>
      <c r="B25" s="58" t="s">
        <v>358</v>
      </c>
      <c r="C25" s="58" t="s">
        <v>359</v>
      </c>
      <c r="D25" s="58" t="s">
        <v>360</v>
      </c>
      <c r="G25" s="19" t="s">
        <v>74</v>
      </c>
      <c r="H25" s="60" t="s">
        <v>394</v>
      </c>
      <c r="I25" s="60" t="b">
        <f t="shared" si="0"/>
        <v>1</v>
      </c>
    </row>
    <row r="26" spans="1:10" x14ac:dyDescent="0.3">
      <c r="A26" s="58" t="s">
        <v>75</v>
      </c>
      <c r="B26" s="58" t="s">
        <v>358</v>
      </c>
      <c r="C26" s="58" t="s">
        <v>359</v>
      </c>
      <c r="D26" s="58" t="s">
        <v>360</v>
      </c>
      <c r="G26" s="19" t="s">
        <v>75</v>
      </c>
      <c r="H26" s="60" t="s">
        <v>394</v>
      </c>
      <c r="I26" s="60" t="b">
        <f t="shared" si="0"/>
        <v>1</v>
      </c>
    </row>
    <row r="27" spans="1:10" x14ac:dyDescent="0.3">
      <c r="A27" s="58" t="s">
        <v>76</v>
      </c>
      <c r="B27" s="58" t="s">
        <v>358</v>
      </c>
      <c r="C27" s="58" t="s">
        <v>359</v>
      </c>
      <c r="D27" s="58" t="s">
        <v>360</v>
      </c>
      <c r="G27" s="19" t="s">
        <v>76</v>
      </c>
      <c r="H27" s="60" t="s">
        <v>394</v>
      </c>
      <c r="I27" s="60" t="b">
        <f t="shared" si="0"/>
        <v>1</v>
      </c>
    </row>
    <row r="28" spans="1:10" x14ac:dyDescent="0.3">
      <c r="A28" s="58" t="s">
        <v>77</v>
      </c>
      <c r="B28" s="58" t="s">
        <v>358</v>
      </c>
      <c r="C28" s="58" t="s">
        <v>359</v>
      </c>
      <c r="D28" s="58" t="s">
        <v>360</v>
      </c>
      <c r="G28" s="19" t="s">
        <v>77</v>
      </c>
      <c r="H28" s="60" t="s">
        <v>394</v>
      </c>
      <c r="I28" s="60" t="b">
        <f t="shared" si="0"/>
        <v>1</v>
      </c>
    </row>
    <row r="29" spans="1:10" x14ac:dyDescent="0.3">
      <c r="A29" s="58" t="s">
        <v>78</v>
      </c>
      <c r="B29" s="58" t="s">
        <v>358</v>
      </c>
      <c r="C29" s="58" t="s">
        <v>359</v>
      </c>
      <c r="D29" s="58" t="s">
        <v>360</v>
      </c>
      <c r="G29" s="19" t="s">
        <v>78</v>
      </c>
      <c r="H29" s="60" t="s">
        <v>394</v>
      </c>
      <c r="I29" s="60" t="b">
        <f t="shared" si="0"/>
        <v>1</v>
      </c>
    </row>
    <row r="30" spans="1:10" x14ac:dyDescent="0.3">
      <c r="A30" s="58" t="s">
        <v>79</v>
      </c>
      <c r="B30" s="58" t="s">
        <v>358</v>
      </c>
      <c r="C30" s="58" t="s">
        <v>359</v>
      </c>
      <c r="D30" s="58" t="s">
        <v>360</v>
      </c>
      <c r="G30" s="19" t="s">
        <v>79</v>
      </c>
      <c r="H30" s="60" t="s">
        <v>394</v>
      </c>
      <c r="I30" s="60" t="b">
        <f t="shared" si="0"/>
        <v>1</v>
      </c>
    </row>
    <row r="31" spans="1:10" x14ac:dyDescent="0.3">
      <c r="A31" s="58" t="s">
        <v>80</v>
      </c>
      <c r="B31" s="58" t="s">
        <v>358</v>
      </c>
      <c r="C31" s="58" t="s">
        <v>359</v>
      </c>
      <c r="D31" s="58" t="s">
        <v>360</v>
      </c>
      <c r="G31" s="19" t="s">
        <v>80</v>
      </c>
      <c r="H31" s="60" t="s">
        <v>394</v>
      </c>
      <c r="I31" s="60" t="b">
        <f t="shared" si="0"/>
        <v>1</v>
      </c>
    </row>
    <row r="32" spans="1:10" x14ac:dyDescent="0.3">
      <c r="A32" s="58" t="s">
        <v>363</v>
      </c>
      <c r="B32" s="58" t="s">
        <v>358</v>
      </c>
      <c r="C32" s="58" t="s">
        <v>359</v>
      </c>
      <c r="D32" s="58" t="s">
        <v>360</v>
      </c>
      <c r="G32" s="61" t="s">
        <v>363</v>
      </c>
      <c r="H32" s="60" t="s">
        <v>394</v>
      </c>
      <c r="I32" s="60" t="b">
        <f t="shared" si="0"/>
        <v>1</v>
      </c>
      <c r="J32" s="60"/>
    </row>
    <row r="33" spans="1:9" x14ac:dyDescent="0.3">
      <c r="A33" s="58" t="s">
        <v>81</v>
      </c>
      <c r="B33" s="58" t="s">
        <v>358</v>
      </c>
      <c r="C33" s="58" t="s">
        <v>359</v>
      </c>
      <c r="D33" s="58" t="s">
        <v>360</v>
      </c>
      <c r="G33" s="19" t="s">
        <v>81</v>
      </c>
      <c r="H33" s="60" t="s">
        <v>394</v>
      </c>
      <c r="I33" s="60" t="b">
        <f t="shared" si="0"/>
        <v>1</v>
      </c>
    </row>
    <row r="34" spans="1:9" x14ac:dyDescent="0.3">
      <c r="A34" s="58" t="s">
        <v>82</v>
      </c>
      <c r="B34" s="58" t="s">
        <v>358</v>
      </c>
      <c r="C34" s="58" t="s">
        <v>359</v>
      </c>
      <c r="D34" s="58" t="s">
        <v>364</v>
      </c>
      <c r="G34" s="19" t="s">
        <v>82</v>
      </c>
      <c r="H34" s="60" t="s">
        <v>395</v>
      </c>
      <c r="I34" s="60" t="b">
        <f t="shared" si="0"/>
        <v>1</v>
      </c>
    </row>
    <row r="35" spans="1:9" x14ac:dyDescent="0.3">
      <c r="A35" s="58" t="s">
        <v>83</v>
      </c>
      <c r="B35" s="58" t="s">
        <v>358</v>
      </c>
      <c r="C35" s="58" t="s">
        <v>359</v>
      </c>
      <c r="D35" s="58" t="s">
        <v>364</v>
      </c>
      <c r="G35" s="19" t="s">
        <v>83</v>
      </c>
      <c r="H35" s="60" t="s">
        <v>395</v>
      </c>
      <c r="I35" s="60" t="b">
        <f t="shared" si="0"/>
        <v>1</v>
      </c>
    </row>
    <row r="36" spans="1:9" x14ac:dyDescent="0.3">
      <c r="A36" s="58" t="s">
        <v>84</v>
      </c>
      <c r="B36" s="58" t="s">
        <v>358</v>
      </c>
      <c r="C36" s="58" t="s">
        <v>359</v>
      </c>
      <c r="D36" s="58" t="s">
        <v>364</v>
      </c>
      <c r="G36" s="19" t="s">
        <v>84</v>
      </c>
      <c r="H36" s="60" t="s">
        <v>395</v>
      </c>
      <c r="I36" s="60" t="b">
        <f t="shared" si="0"/>
        <v>1</v>
      </c>
    </row>
    <row r="37" spans="1:9" x14ac:dyDescent="0.3">
      <c r="A37" s="58" t="s">
        <v>85</v>
      </c>
      <c r="B37" s="58" t="s">
        <v>358</v>
      </c>
      <c r="C37" s="58" t="s">
        <v>359</v>
      </c>
      <c r="D37" s="58" t="s">
        <v>364</v>
      </c>
      <c r="G37" s="19" t="s">
        <v>85</v>
      </c>
      <c r="H37" s="60" t="s">
        <v>395</v>
      </c>
      <c r="I37" s="60" t="b">
        <f t="shared" si="0"/>
        <v>1</v>
      </c>
    </row>
    <row r="38" spans="1:9" x14ac:dyDescent="0.3">
      <c r="A38" s="58" t="s">
        <v>86</v>
      </c>
      <c r="B38" s="58" t="s">
        <v>358</v>
      </c>
      <c r="C38" s="58" t="s">
        <v>359</v>
      </c>
      <c r="D38" s="58" t="s">
        <v>364</v>
      </c>
      <c r="G38" s="19" t="s">
        <v>86</v>
      </c>
      <c r="H38" s="60" t="s">
        <v>395</v>
      </c>
      <c r="I38" s="60" t="b">
        <f t="shared" si="0"/>
        <v>1</v>
      </c>
    </row>
    <row r="39" spans="1:9" x14ac:dyDescent="0.3">
      <c r="A39" s="58" t="s">
        <v>87</v>
      </c>
      <c r="B39" s="58" t="s">
        <v>358</v>
      </c>
      <c r="C39" s="58" t="s">
        <v>359</v>
      </c>
      <c r="D39" s="58" t="s">
        <v>364</v>
      </c>
      <c r="G39" s="19" t="s">
        <v>87</v>
      </c>
      <c r="H39" s="60" t="s">
        <v>395</v>
      </c>
      <c r="I39" s="60" t="b">
        <f t="shared" si="0"/>
        <v>1</v>
      </c>
    </row>
    <row r="40" spans="1:9" x14ac:dyDescent="0.3">
      <c r="A40" s="58" t="s">
        <v>88</v>
      </c>
      <c r="B40" s="58" t="s">
        <v>358</v>
      </c>
      <c r="C40" s="58" t="s">
        <v>359</v>
      </c>
      <c r="D40" s="58" t="s">
        <v>364</v>
      </c>
      <c r="G40" s="19" t="s">
        <v>88</v>
      </c>
      <c r="H40" s="60" t="s">
        <v>395</v>
      </c>
      <c r="I40" s="60" t="b">
        <f t="shared" si="0"/>
        <v>1</v>
      </c>
    </row>
    <row r="41" spans="1:9" x14ac:dyDescent="0.3">
      <c r="A41" s="58" t="s">
        <v>89</v>
      </c>
      <c r="B41" s="58" t="s">
        <v>358</v>
      </c>
      <c r="C41" s="58" t="s">
        <v>359</v>
      </c>
      <c r="D41" s="58" t="s">
        <v>364</v>
      </c>
      <c r="G41" s="19" t="s">
        <v>89</v>
      </c>
      <c r="H41" s="60" t="s">
        <v>395</v>
      </c>
      <c r="I41" s="60" t="b">
        <f t="shared" si="0"/>
        <v>1</v>
      </c>
    </row>
    <row r="42" spans="1:9" x14ac:dyDescent="0.3">
      <c r="A42" s="58" t="s">
        <v>90</v>
      </c>
      <c r="B42" s="58" t="s">
        <v>358</v>
      </c>
      <c r="C42" s="58" t="s">
        <v>359</v>
      </c>
      <c r="D42" s="58" t="s">
        <v>364</v>
      </c>
      <c r="G42" s="19" t="s">
        <v>90</v>
      </c>
      <c r="H42" s="60" t="s">
        <v>395</v>
      </c>
      <c r="I42" s="60" t="b">
        <f t="shared" si="0"/>
        <v>1</v>
      </c>
    </row>
    <row r="43" spans="1:9" x14ac:dyDescent="0.3">
      <c r="A43" s="58" t="s">
        <v>91</v>
      </c>
      <c r="B43" s="58" t="s">
        <v>358</v>
      </c>
      <c r="C43" s="58" t="s">
        <v>359</v>
      </c>
      <c r="D43" s="58" t="s">
        <v>364</v>
      </c>
      <c r="G43" s="19" t="s">
        <v>91</v>
      </c>
      <c r="H43" s="60" t="s">
        <v>395</v>
      </c>
      <c r="I43" s="60" t="b">
        <f t="shared" si="0"/>
        <v>1</v>
      </c>
    </row>
    <row r="44" spans="1:9" x14ac:dyDescent="0.3">
      <c r="A44" s="58" t="s">
        <v>92</v>
      </c>
      <c r="B44" s="58" t="s">
        <v>358</v>
      </c>
      <c r="C44" s="58" t="s">
        <v>359</v>
      </c>
      <c r="D44" s="58" t="s">
        <v>364</v>
      </c>
      <c r="G44" s="19" t="s">
        <v>92</v>
      </c>
      <c r="H44" s="60" t="s">
        <v>395</v>
      </c>
      <c r="I44" s="60" t="b">
        <f t="shared" si="0"/>
        <v>1</v>
      </c>
    </row>
    <row r="45" spans="1:9" x14ac:dyDescent="0.3">
      <c r="A45" s="58" t="s">
        <v>365</v>
      </c>
      <c r="B45" s="58" t="s">
        <v>358</v>
      </c>
      <c r="C45" s="58" t="s">
        <v>359</v>
      </c>
      <c r="D45" s="58" t="s">
        <v>364</v>
      </c>
      <c r="G45" s="61" t="s">
        <v>365</v>
      </c>
      <c r="H45" s="60" t="s">
        <v>395</v>
      </c>
      <c r="I45" s="60" t="b">
        <f t="shared" si="0"/>
        <v>1</v>
      </c>
    </row>
    <row r="46" spans="1:9" x14ac:dyDescent="0.3">
      <c r="A46" s="58" t="s">
        <v>366</v>
      </c>
      <c r="B46" s="58" t="s">
        <v>358</v>
      </c>
      <c r="C46" s="58" t="s">
        <v>359</v>
      </c>
      <c r="D46" s="58" t="s">
        <v>364</v>
      </c>
      <c r="G46" s="61" t="s">
        <v>366</v>
      </c>
      <c r="H46" s="60" t="s">
        <v>395</v>
      </c>
      <c r="I46" s="60" t="b">
        <f t="shared" si="0"/>
        <v>1</v>
      </c>
    </row>
    <row r="47" spans="1:9" x14ac:dyDescent="0.3">
      <c r="A47" s="58" t="s">
        <v>93</v>
      </c>
      <c r="B47" s="58" t="s">
        <v>358</v>
      </c>
      <c r="C47" s="58" t="s">
        <v>359</v>
      </c>
      <c r="D47" s="58" t="s">
        <v>364</v>
      </c>
      <c r="G47" s="19" t="s">
        <v>93</v>
      </c>
      <c r="H47" s="60" t="s">
        <v>395</v>
      </c>
      <c r="I47" s="60" t="b">
        <f t="shared" si="0"/>
        <v>1</v>
      </c>
    </row>
    <row r="48" spans="1:9" x14ac:dyDescent="0.3">
      <c r="A48" s="58" t="s">
        <v>94</v>
      </c>
      <c r="B48" s="58" t="s">
        <v>358</v>
      </c>
      <c r="C48" s="58" t="s">
        <v>359</v>
      </c>
      <c r="D48" s="58" t="s">
        <v>364</v>
      </c>
      <c r="G48" s="19" t="s">
        <v>94</v>
      </c>
      <c r="H48" s="60" t="s">
        <v>395</v>
      </c>
      <c r="I48" s="60" t="b">
        <f t="shared" si="0"/>
        <v>1</v>
      </c>
    </row>
    <row r="49" spans="1:9" x14ac:dyDescent="0.3">
      <c r="A49" s="58" t="s">
        <v>95</v>
      </c>
      <c r="B49" s="58" t="s">
        <v>358</v>
      </c>
      <c r="C49" s="58" t="s">
        <v>359</v>
      </c>
      <c r="D49" s="58" t="s">
        <v>364</v>
      </c>
      <c r="G49" s="19" t="s">
        <v>95</v>
      </c>
      <c r="H49" s="60" t="s">
        <v>395</v>
      </c>
      <c r="I49" s="60" t="b">
        <f t="shared" si="0"/>
        <v>1</v>
      </c>
    </row>
    <row r="50" spans="1:9" x14ac:dyDescent="0.3">
      <c r="A50" s="58" t="s">
        <v>96</v>
      </c>
      <c r="B50" s="58" t="s">
        <v>358</v>
      </c>
      <c r="C50" s="58" t="s">
        <v>359</v>
      </c>
      <c r="D50" s="58" t="s">
        <v>364</v>
      </c>
      <c r="G50" s="19" t="s">
        <v>96</v>
      </c>
      <c r="H50" s="60" t="s">
        <v>395</v>
      </c>
      <c r="I50" s="60" t="b">
        <f t="shared" si="0"/>
        <v>1</v>
      </c>
    </row>
    <row r="51" spans="1:9" x14ac:dyDescent="0.3">
      <c r="A51" s="58" t="s">
        <v>97</v>
      </c>
      <c r="B51" s="58" t="s">
        <v>358</v>
      </c>
      <c r="C51" s="58" t="s">
        <v>359</v>
      </c>
      <c r="D51" s="58" t="s">
        <v>364</v>
      </c>
      <c r="G51" s="19" t="s">
        <v>97</v>
      </c>
      <c r="H51" s="60" t="s">
        <v>395</v>
      </c>
      <c r="I51" s="60" t="b">
        <f t="shared" si="0"/>
        <v>1</v>
      </c>
    </row>
    <row r="52" spans="1:9" x14ac:dyDescent="0.3">
      <c r="A52" s="58" t="s">
        <v>98</v>
      </c>
      <c r="B52" s="58" t="s">
        <v>358</v>
      </c>
      <c r="C52" s="58" t="s">
        <v>359</v>
      </c>
      <c r="D52" s="58" t="s">
        <v>364</v>
      </c>
      <c r="G52" s="19" t="s">
        <v>98</v>
      </c>
      <c r="H52" s="60" t="s">
        <v>395</v>
      </c>
      <c r="I52" s="60" t="b">
        <f t="shared" si="0"/>
        <v>1</v>
      </c>
    </row>
    <row r="53" spans="1:9" x14ac:dyDescent="0.3">
      <c r="A53" s="58" t="s">
        <v>99</v>
      </c>
      <c r="B53" s="58" t="s">
        <v>358</v>
      </c>
      <c r="C53" s="58" t="s">
        <v>359</v>
      </c>
      <c r="D53" s="58" t="s">
        <v>364</v>
      </c>
      <c r="G53" s="19" t="s">
        <v>99</v>
      </c>
      <c r="H53" s="60" t="s">
        <v>395</v>
      </c>
      <c r="I53" s="60" t="b">
        <f t="shared" si="0"/>
        <v>1</v>
      </c>
    </row>
    <row r="54" spans="1:9" x14ac:dyDescent="0.3">
      <c r="A54" s="58" t="s">
        <v>100</v>
      </c>
      <c r="B54" s="58" t="s">
        <v>358</v>
      </c>
      <c r="C54" s="58" t="s">
        <v>359</v>
      </c>
      <c r="D54" s="58" t="s">
        <v>364</v>
      </c>
      <c r="G54" s="19" t="s">
        <v>100</v>
      </c>
      <c r="H54" s="60" t="s">
        <v>395</v>
      </c>
      <c r="I54" s="60" t="b">
        <f t="shared" si="0"/>
        <v>1</v>
      </c>
    </row>
    <row r="55" spans="1:9" x14ac:dyDescent="0.3">
      <c r="A55" s="58" t="s">
        <v>101</v>
      </c>
      <c r="B55" s="58" t="s">
        <v>358</v>
      </c>
      <c r="C55" s="58" t="s">
        <v>359</v>
      </c>
      <c r="D55" s="58" t="s">
        <v>364</v>
      </c>
      <c r="G55" s="19" t="s">
        <v>101</v>
      </c>
      <c r="H55" s="60" t="s">
        <v>395</v>
      </c>
      <c r="I55" s="60" t="b">
        <f t="shared" si="0"/>
        <v>1</v>
      </c>
    </row>
    <row r="56" spans="1:9" x14ac:dyDescent="0.3">
      <c r="A56" s="58" t="s">
        <v>102</v>
      </c>
      <c r="B56" s="58" t="s">
        <v>358</v>
      </c>
      <c r="C56" s="58" t="s">
        <v>359</v>
      </c>
      <c r="D56" s="58" t="s">
        <v>364</v>
      </c>
      <c r="G56" s="19" t="s">
        <v>102</v>
      </c>
      <c r="H56" s="60" t="s">
        <v>395</v>
      </c>
      <c r="I56" s="60" t="b">
        <f t="shared" si="0"/>
        <v>1</v>
      </c>
    </row>
    <row r="57" spans="1:9" x14ac:dyDescent="0.3">
      <c r="A57" s="58" t="s">
        <v>103</v>
      </c>
      <c r="B57" s="58" t="s">
        <v>358</v>
      </c>
      <c r="C57" s="58" t="s">
        <v>359</v>
      </c>
      <c r="D57" s="58" t="s">
        <v>364</v>
      </c>
      <c r="G57" s="19" t="s">
        <v>103</v>
      </c>
      <c r="H57" s="60" t="s">
        <v>395</v>
      </c>
      <c r="I57" s="60" t="b">
        <f t="shared" si="0"/>
        <v>1</v>
      </c>
    </row>
    <row r="58" spans="1:9" x14ac:dyDescent="0.3">
      <c r="A58" s="58" t="s">
        <v>104</v>
      </c>
      <c r="B58" s="58" t="s">
        <v>358</v>
      </c>
      <c r="C58" s="58" t="s">
        <v>359</v>
      </c>
      <c r="D58" s="58" t="s">
        <v>364</v>
      </c>
      <c r="G58" s="19" t="s">
        <v>104</v>
      </c>
      <c r="H58" s="60" t="s">
        <v>395</v>
      </c>
      <c r="I58" s="60" t="b">
        <f t="shared" si="0"/>
        <v>1</v>
      </c>
    </row>
    <row r="59" spans="1:9" x14ac:dyDescent="0.3">
      <c r="A59" s="58" t="s">
        <v>105</v>
      </c>
      <c r="B59" s="58" t="s">
        <v>358</v>
      </c>
      <c r="C59" s="58" t="s">
        <v>359</v>
      </c>
      <c r="D59" s="58" t="s">
        <v>364</v>
      </c>
      <c r="G59" s="19" t="s">
        <v>105</v>
      </c>
      <c r="H59" s="60" t="s">
        <v>395</v>
      </c>
      <c r="I59" s="60" t="b">
        <f t="shared" si="0"/>
        <v>1</v>
      </c>
    </row>
    <row r="60" spans="1:9" x14ac:dyDescent="0.3">
      <c r="A60" s="58" t="s">
        <v>106</v>
      </c>
      <c r="B60" s="58" t="s">
        <v>358</v>
      </c>
      <c r="C60" s="58" t="s">
        <v>359</v>
      </c>
      <c r="D60" s="58" t="s">
        <v>364</v>
      </c>
      <c r="G60" s="19" t="s">
        <v>106</v>
      </c>
      <c r="H60" s="60" t="s">
        <v>395</v>
      </c>
      <c r="I60" s="60" t="b">
        <f t="shared" si="0"/>
        <v>1</v>
      </c>
    </row>
    <row r="61" spans="1:9" x14ac:dyDescent="0.3">
      <c r="A61" s="58" t="s">
        <v>107</v>
      </c>
      <c r="B61" s="58" t="s">
        <v>358</v>
      </c>
      <c r="C61" s="58" t="s">
        <v>359</v>
      </c>
      <c r="D61" s="58" t="s">
        <v>364</v>
      </c>
      <c r="G61" s="19" t="s">
        <v>107</v>
      </c>
      <c r="H61" s="60" t="s">
        <v>395</v>
      </c>
      <c r="I61" s="60" t="b">
        <f t="shared" si="0"/>
        <v>1</v>
      </c>
    </row>
    <row r="62" spans="1:9" x14ac:dyDescent="0.3">
      <c r="A62" s="58" t="s">
        <v>108</v>
      </c>
      <c r="B62" s="58" t="s">
        <v>358</v>
      </c>
      <c r="C62" s="58" t="s">
        <v>359</v>
      </c>
      <c r="D62" s="58" t="s">
        <v>364</v>
      </c>
      <c r="G62" s="19" t="s">
        <v>108</v>
      </c>
      <c r="H62" s="60" t="s">
        <v>395</v>
      </c>
      <c r="I62" s="60" t="b">
        <f t="shared" si="0"/>
        <v>1</v>
      </c>
    </row>
    <row r="63" spans="1:9" x14ac:dyDescent="0.3">
      <c r="A63" s="58" t="s">
        <v>109</v>
      </c>
      <c r="B63" s="58" t="s">
        <v>358</v>
      </c>
      <c r="C63" s="58" t="s">
        <v>359</v>
      </c>
      <c r="D63" s="58" t="s">
        <v>364</v>
      </c>
      <c r="G63" s="19" t="s">
        <v>109</v>
      </c>
      <c r="H63" s="60" t="s">
        <v>395</v>
      </c>
      <c r="I63" s="60" t="b">
        <f t="shared" si="0"/>
        <v>1</v>
      </c>
    </row>
    <row r="64" spans="1:9" x14ac:dyDescent="0.3">
      <c r="A64" s="58" t="s">
        <v>110</v>
      </c>
      <c r="B64" s="58" t="s">
        <v>358</v>
      </c>
      <c r="C64" s="58" t="s">
        <v>359</v>
      </c>
      <c r="D64" s="58" t="s">
        <v>364</v>
      </c>
      <c r="G64" s="19" t="s">
        <v>110</v>
      </c>
      <c r="H64" s="60" t="s">
        <v>395</v>
      </c>
      <c r="I64" s="60" t="b">
        <f t="shared" si="0"/>
        <v>1</v>
      </c>
    </row>
    <row r="65" spans="1:9" x14ac:dyDescent="0.3">
      <c r="A65" s="58" t="s">
        <v>111</v>
      </c>
      <c r="B65" s="58" t="s">
        <v>358</v>
      </c>
      <c r="C65" s="58" t="s">
        <v>359</v>
      </c>
      <c r="D65" s="58" t="s">
        <v>364</v>
      </c>
      <c r="G65" s="19" t="s">
        <v>111</v>
      </c>
      <c r="H65" s="60" t="s">
        <v>395</v>
      </c>
      <c r="I65" s="60" t="b">
        <f t="shared" si="0"/>
        <v>1</v>
      </c>
    </row>
    <row r="66" spans="1:9" x14ac:dyDescent="0.3">
      <c r="A66" s="58" t="s">
        <v>112</v>
      </c>
      <c r="B66" s="58" t="s">
        <v>358</v>
      </c>
      <c r="C66" s="58" t="s">
        <v>359</v>
      </c>
      <c r="D66" s="58" t="s">
        <v>364</v>
      </c>
      <c r="G66" s="19" t="s">
        <v>112</v>
      </c>
      <c r="H66" s="60" t="s">
        <v>395</v>
      </c>
      <c r="I66" s="60" t="b">
        <f t="shared" si="0"/>
        <v>1</v>
      </c>
    </row>
    <row r="67" spans="1:9" x14ac:dyDescent="0.3">
      <c r="A67" s="58" t="s">
        <v>113</v>
      </c>
      <c r="B67" s="58" t="s">
        <v>358</v>
      </c>
      <c r="C67" s="58" t="s">
        <v>359</v>
      </c>
      <c r="D67" s="58" t="s">
        <v>364</v>
      </c>
      <c r="G67" s="19" t="s">
        <v>113</v>
      </c>
      <c r="H67" s="60" t="s">
        <v>395</v>
      </c>
      <c r="I67" s="60" t="b">
        <f t="shared" ref="I67:I130" si="1">EXACT(G67,A67)</f>
        <v>1</v>
      </c>
    </row>
    <row r="68" spans="1:9" x14ac:dyDescent="0.3">
      <c r="A68" s="58" t="s">
        <v>367</v>
      </c>
      <c r="B68" s="58" t="s">
        <v>358</v>
      </c>
      <c r="C68" s="58" t="s">
        <v>359</v>
      </c>
      <c r="D68" s="58" t="s">
        <v>364</v>
      </c>
      <c r="G68" s="61" t="s">
        <v>367</v>
      </c>
      <c r="H68" s="60" t="s">
        <v>395</v>
      </c>
      <c r="I68" s="60" t="b">
        <f t="shared" si="1"/>
        <v>1</v>
      </c>
    </row>
    <row r="69" spans="1:9" x14ac:dyDescent="0.3">
      <c r="A69" s="58" t="s">
        <v>114</v>
      </c>
      <c r="B69" s="58" t="s">
        <v>358</v>
      </c>
      <c r="C69" s="58" t="s">
        <v>359</v>
      </c>
      <c r="D69" s="58" t="s">
        <v>364</v>
      </c>
      <c r="G69" s="19" t="s">
        <v>114</v>
      </c>
      <c r="H69" s="60" t="s">
        <v>395</v>
      </c>
      <c r="I69" s="60" t="b">
        <f t="shared" si="1"/>
        <v>1</v>
      </c>
    </row>
    <row r="70" spans="1:9" x14ac:dyDescent="0.3">
      <c r="A70" s="58" t="s">
        <v>163</v>
      </c>
      <c r="B70" s="58" t="s">
        <v>368</v>
      </c>
      <c r="C70" s="58" t="s">
        <v>359</v>
      </c>
      <c r="D70" s="58" t="s">
        <v>360</v>
      </c>
      <c r="G70" s="25" t="s">
        <v>163</v>
      </c>
      <c r="H70" s="60" t="s">
        <v>391</v>
      </c>
      <c r="I70" s="60" t="b">
        <f t="shared" si="1"/>
        <v>1</v>
      </c>
    </row>
    <row r="71" spans="1:9" x14ac:dyDescent="0.3">
      <c r="A71" s="58" t="s">
        <v>164</v>
      </c>
      <c r="B71" s="58" t="s">
        <v>368</v>
      </c>
      <c r="C71" s="58" t="s">
        <v>359</v>
      </c>
      <c r="D71" s="58" t="s">
        <v>360</v>
      </c>
      <c r="G71" s="25" t="s">
        <v>164</v>
      </c>
      <c r="H71" s="60" t="s">
        <v>391</v>
      </c>
      <c r="I71" s="60" t="b">
        <f t="shared" si="1"/>
        <v>1</v>
      </c>
    </row>
    <row r="72" spans="1:9" x14ac:dyDescent="0.3">
      <c r="A72" s="58" t="s">
        <v>165</v>
      </c>
      <c r="B72" s="58" t="s">
        <v>368</v>
      </c>
      <c r="C72" s="58" t="s">
        <v>359</v>
      </c>
      <c r="D72" s="58" t="s">
        <v>360</v>
      </c>
      <c r="G72" s="25" t="s">
        <v>165</v>
      </c>
      <c r="H72" s="60" t="s">
        <v>391</v>
      </c>
      <c r="I72" s="60" t="b">
        <f t="shared" si="1"/>
        <v>1</v>
      </c>
    </row>
    <row r="73" spans="1:9" x14ac:dyDescent="0.3">
      <c r="A73" s="58" t="s">
        <v>166</v>
      </c>
      <c r="B73" s="58" t="s">
        <v>368</v>
      </c>
      <c r="C73" s="58" t="s">
        <v>359</v>
      </c>
      <c r="D73" s="58" t="s">
        <v>360</v>
      </c>
      <c r="G73" s="25" t="s">
        <v>166</v>
      </c>
      <c r="H73" s="60" t="s">
        <v>391</v>
      </c>
      <c r="I73" s="60" t="b">
        <f t="shared" si="1"/>
        <v>1</v>
      </c>
    </row>
    <row r="74" spans="1:9" x14ac:dyDescent="0.3">
      <c r="A74" s="58" t="s">
        <v>167</v>
      </c>
      <c r="B74" s="58" t="s">
        <v>368</v>
      </c>
      <c r="C74" s="58" t="s">
        <v>359</v>
      </c>
      <c r="D74" s="58" t="s">
        <v>360</v>
      </c>
      <c r="G74" s="25" t="s">
        <v>167</v>
      </c>
      <c r="H74" s="60" t="s">
        <v>391</v>
      </c>
      <c r="I74" s="60" t="b">
        <f t="shared" si="1"/>
        <v>1</v>
      </c>
    </row>
    <row r="75" spans="1:9" x14ac:dyDescent="0.3">
      <c r="A75" s="58" t="s">
        <v>168</v>
      </c>
      <c r="B75" s="58" t="s">
        <v>368</v>
      </c>
      <c r="C75" s="58" t="s">
        <v>369</v>
      </c>
      <c r="D75" s="58" t="s">
        <v>360</v>
      </c>
      <c r="G75" s="25" t="s">
        <v>168</v>
      </c>
      <c r="H75" s="60" t="s">
        <v>391</v>
      </c>
      <c r="I75" s="60" t="b">
        <f t="shared" si="1"/>
        <v>1</v>
      </c>
    </row>
    <row r="76" spans="1:9" x14ac:dyDescent="0.3">
      <c r="A76" s="58" t="s">
        <v>169</v>
      </c>
      <c r="B76" s="58" t="s">
        <v>368</v>
      </c>
      <c r="C76" s="58" t="s">
        <v>369</v>
      </c>
      <c r="D76" s="58" t="s">
        <v>360</v>
      </c>
      <c r="G76" s="25" t="s">
        <v>169</v>
      </c>
      <c r="H76" s="60" t="s">
        <v>391</v>
      </c>
      <c r="I76" s="60" t="b">
        <f t="shared" si="1"/>
        <v>1</v>
      </c>
    </row>
    <row r="77" spans="1:9" x14ac:dyDescent="0.3">
      <c r="A77" s="58" t="s">
        <v>170</v>
      </c>
      <c r="B77" s="58" t="s">
        <v>368</v>
      </c>
      <c r="C77" s="58" t="s">
        <v>359</v>
      </c>
      <c r="D77" s="58" t="s">
        <v>360</v>
      </c>
      <c r="G77" s="25" t="s">
        <v>170</v>
      </c>
      <c r="H77" s="60" t="s">
        <v>391</v>
      </c>
      <c r="I77" s="60" t="b">
        <f t="shared" si="1"/>
        <v>1</v>
      </c>
    </row>
    <row r="78" spans="1:9" x14ac:dyDescent="0.3">
      <c r="A78" s="58" t="s">
        <v>171</v>
      </c>
      <c r="B78" s="58" t="s">
        <v>368</v>
      </c>
      <c r="C78" s="58" t="s">
        <v>359</v>
      </c>
      <c r="D78" s="58" t="s">
        <v>360</v>
      </c>
      <c r="G78" s="25" t="s">
        <v>171</v>
      </c>
      <c r="H78" s="60" t="s">
        <v>391</v>
      </c>
      <c r="I78" s="60" t="b">
        <f t="shared" si="1"/>
        <v>1</v>
      </c>
    </row>
    <row r="79" spans="1:9" x14ac:dyDescent="0.3">
      <c r="A79" s="58" t="s">
        <v>172</v>
      </c>
      <c r="B79" s="58" t="s">
        <v>368</v>
      </c>
      <c r="C79" s="58" t="s">
        <v>359</v>
      </c>
      <c r="D79" s="58" t="s">
        <v>360</v>
      </c>
      <c r="G79" s="25" t="s">
        <v>172</v>
      </c>
      <c r="H79" s="60" t="s">
        <v>391</v>
      </c>
      <c r="I79" s="60" t="b">
        <f t="shared" si="1"/>
        <v>1</v>
      </c>
    </row>
    <row r="80" spans="1:9" x14ac:dyDescent="0.3">
      <c r="A80" s="58" t="s">
        <v>173</v>
      </c>
      <c r="B80" s="58" t="s">
        <v>368</v>
      </c>
      <c r="C80" s="58" t="s">
        <v>359</v>
      </c>
      <c r="D80" s="58" t="s">
        <v>360</v>
      </c>
      <c r="G80" s="25" t="s">
        <v>173</v>
      </c>
      <c r="H80" s="60" t="s">
        <v>391</v>
      </c>
      <c r="I80" s="60" t="b">
        <f t="shared" si="1"/>
        <v>1</v>
      </c>
    </row>
    <row r="81" spans="1:9" x14ac:dyDescent="0.3">
      <c r="A81" s="58" t="s">
        <v>174</v>
      </c>
      <c r="B81" s="58" t="s">
        <v>368</v>
      </c>
      <c r="C81" s="58" t="s">
        <v>359</v>
      </c>
      <c r="D81" s="58" t="s">
        <v>360</v>
      </c>
      <c r="G81" s="25" t="s">
        <v>174</v>
      </c>
      <c r="H81" s="60" t="s">
        <v>391</v>
      </c>
      <c r="I81" s="60" t="b">
        <f t="shared" si="1"/>
        <v>1</v>
      </c>
    </row>
    <row r="82" spans="1:9" x14ac:dyDescent="0.3">
      <c r="A82" s="58" t="s">
        <v>175</v>
      </c>
      <c r="B82" s="58" t="s">
        <v>368</v>
      </c>
      <c r="C82" s="58" t="s">
        <v>359</v>
      </c>
      <c r="D82" s="58" t="s">
        <v>360</v>
      </c>
      <c r="G82" s="25" t="s">
        <v>175</v>
      </c>
      <c r="H82" s="60" t="s">
        <v>391</v>
      </c>
      <c r="I82" s="60" t="b">
        <f t="shared" si="1"/>
        <v>1</v>
      </c>
    </row>
    <row r="83" spans="1:9" x14ac:dyDescent="0.3">
      <c r="A83" s="58" t="s">
        <v>176</v>
      </c>
      <c r="B83" s="58" t="s">
        <v>368</v>
      </c>
      <c r="C83" s="58" t="s">
        <v>359</v>
      </c>
      <c r="D83" s="58" t="s">
        <v>360</v>
      </c>
      <c r="G83" s="25" t="s">
        <v>176</v>
      </c>
      <c r="H83" s="60" t="s">
        <v>391</v>
      </c>
      <c r="I83" s="60" t="b">
        <f t="shared" si="1"/>
        <v>1</v>
      </c>
    </row>
    <row r="84" spans="1:9" x14ac:dyDescent="0.3">
      <c r="A84" s="58" t="s">
        <v>177</v>
      </c>
      <c r="B84" s="58" t="s">
        <v>368</v>
      </c>
      <c r="C84" s="58" t="s">
        <v>359</v>
      </c>
      <c r="D84" s="58" t="s">
        <v>360</v>
      </c>
      <c r="G84" s="25" t="s">
        <v>177</v>
      </c>
      <c r="H84" s="60" t="s">
        <v>391</v>
      </c>
      <c r="I84" s="60" t="b">
        <f t="shared" si="1"/>
        <v>1</v>
      </c>
    </row>
    <row r="85" spans="1:9" x14ac:dyDescent="0.3">
      <c r="A85" s="58" t="s">
        <v>178</v>
      </c>
      <c r="B85" s="58" t="s">
        <v>368</v>
      </c>
      <c r="C85" s="58" t="s">
        <v>359</v>
      </c>
      <c r="D85" s="58" t="s">
        <v>360</v>
      </c>
      <c r="G85" s="25" t="s">
        <v>178</v>
      </c>
      <c r="H85" s="60" t="s">
        <v>391</v>
      </c>
      <c r="I85" s="60" t="b">
        <f t="shared" si="1"/>
        <v>1</v>
      </c>
    </row>
    <row r="86" spans="1:9" x14ac:dyDescent="0.3">
      <c r="A86" s="58" t="s">
        <v>179</v>
      </c>
      <c r="B86" s="58" t="s">
        <v>368</v>
      </c>
      <c r="C86" s="58" t="s">
        <v>359</v>
      </c>
      <c r="D86" s="58" t="s">
        <v>360</v>
      </c>
      <c r="G86" s="25" t="s">
        <v>179</v>
      </c>
      <c r="H86" s="60" t="s">
        <v>391</v>
      </c>
      <c r="I86" s="60" t="b">
        <f t="shared" si="1"/>
        <v>1</v>
      </c>
    </row>
    <row r="87" spans="1:9" x14ac:dyDescent="0.3">
      <c r="A87" s="58" t="s">
        <v>180</v>
      </c>
      <c r="B87" s="58" t="s">
        <v>368</v>
      </c>
      <c r="C87" s="58" t="s">
        <v>369</v>
      </c>
      <c r="D87" s="58" t="s">
        <v>360</v>
      </c>
      <c r="G87" s="25" t="s">
        <v>180</v>
      </c>
      <c r="H87" s="60" t="s">
        <v>391</v>
      </c>
      <c r="I87" s="60" t="b">
        <f t="shared" si="1"/>
        <v>1</v>
      </c>
    </row>
    <row r="88" spans="1:9" x14ac:dyDescent="0.3">
      <c r="A88" s="58" t="s">
        <v>181</v>
      </c>
      <c r="B88" s="58" t="s">
        <v>368</v>
      </c>
      <c r="C88" s="58" t="s">
        <v>359</v>
      </c>
      <c r="D88" s="58" t="s">
        <v>360</v>
      </c>
      <c r="G88" s="25" t="s">
        <v>181</v>
      </c>
      <c r="H88" s="60" t="s">
        <v>391</v>
      </c>
      <c r="I88" s="60" t="b">
        <f t="shared" si="1"/>
        <v>1</v>
      </c>
    </row>
    <row r="89" spans="1:9" x14ac:dyDescent="0.3">
      <c r="A89" s="58" t="s">
        <v>182</v>
      </c>
      <c r="B89" s="58" t="s">
        <v>368</v>
      </c>
      <c r="C89" s="58" t="s">
        <v>359</v>
      </c>
      <c r="D89" s="58" t="s">
        <v>360</v>
      </c>
      <c r="G89" s="25" t="s">
        <v>182</v>
      </c>
      <c r="H89" s="60" t="s">
        <v>391</v>
      </c>
      <c r="I89" s="60" t="b">
        <f t="shared" si="1"/>
        <v>1</v>
      </c>
    </row>
    <row r="90" spans="1:9" x14ac:dyDescent="0.3">
      <c r="A90" s="58" t="s">
        <v>183</v>
      </c>
      <c r="B90" s="58" t="s">
        <v>368</v>
      </c>
      <c r="C90" s="58" t="s">
        <v>359</v>
      </c>
      <c r="D90" s="58" t="s">
        <v>360</v>
      </c>
      <c r="G90" s="25" t="s">
        <v>183</v>
      </c>
      <c r="H90" s="60" t="s">
        <v>391</v>
      </c>
      <c r="I90" s="60" t="b">
        <f t="shared" si="1"/>
        <v>1</v>
      </c>
    </row>
    <row r="91" spans="1:9" x14ac:dyDescent="0.3">
      <c r="A91" s="58" t="s">
        <v>184</v>
      </c>
      <c r="B91" s="58" t="s">
        <v>368</v>
      </c>
      <c r="C91" s="58" t="s">
        <v>359</v>
      </c>
      <c r="D91" s="58" t="s">
        <v>360</v>
      </c>
      <c r="G91" s="25" t="s">
        <v>184</v>
      </c>
      <c r="H91" s="60" t="s">
        <v>391</v>
      </c>
      <c r="I91" s="60" t="b">
        <f t="shared" si="1"/>
        <v>1</v>
      </c>
    </row>
    <row r="92" spans="1:9" x14ac:dyDescent="0.3">
      <c r="A92" s="58" t="s">
        <v>185</v>
      </c>
      <c r="B92" s="58" t="s">
        <v>368</v>
      </c>
      <c r="C92" s="58" t="s">
        <v>359</v>
      </c>
      <c r="D92" s="58" t="s">
        <v>360</v>
      </c>
      <c r="G92" s="25" t="s">
        <v>185</v>
      </c>
      <c r="H92" s="60" t="s">
        <v>391</v>
      </c>
      <c r="I92" s="60" t="b">
        <f t="shared" si="1"/>
        <v>1</v>
      </c>
    </row>
    <row r="93" spans="1:9" x14ac:dyDescent="0.3">
      <c r="A93" s="58" t="s">
        <v>186</v>
      </c>
      <c r="B93" s="58" t="s">
        <v>368</v>
      </c>
      <c r="C93" s="58" t="s">
        <v>359</v>
      </c>
      <c r="D93" s="58" t="s">
        <v>360</v>
      </c>
      <c r="G93" s="25" t="s">
        <v>186</v>
      </c>
      <c r="H93" s="60" t="s">
        <v>391</v>
      </c>
      <c r="I93" s="60" t="b">
        <f t="shared" si="1"/>
        <v>1</v>
      </c>
    </row>
    <row r="94" spans="1:9" x14ac:dyDescent="0.3">
      <c r="A94" s="58" t="s">
        <v>187</v>
      </c>
      <c r="B94" s="58" t="s">
        <v>368</v>
      </c>
      <c r="C94" s="58" t="s">
        <v>359</v>
      </c>
      <c r="D94" s="58" t="s">
        <v>360</v>
      </c>
      <c r="G94" s="25" t="s">
        <v>187</v>
      </c>
      <c r="H94" s="60" t="s">
        <v>391</v>
      </c>
      <c r="I94" s="60" t="b">
        <f t="shared" si="1"/>
        <v>1</v>
      </c>
    </row>
    <row r="95" spans="1:9" x14ac:dyDescent="0.3">
      <c r="A95" s="58" t="s">
        <v>188</v>
      </c>
      <c r="B95" s="58" t="s">
        <v>368</v>
      </c>
      <c r="C95" s="58" t="s">
        <v>359</v>
      </c>
      <c r="D95" s="58" t="s">
        <v>360</v>
      </c>
      <c r="G95" s="25" t="s">
        <v>188</v>
      </c>
      <c r="H95" s="60" t="s">
        <v>391</v>
      </c>
      <c r="I95" s="60" t="b">
        <f t="shared" si="1"/>
        <v>1</v>
      </c>
    </row>
    <row r="96" spans="1:9" x14ac:dyDescent="0.3">
      <c r="A96" s="58" t="s">
        <v>189</v>
      </c>
      <c r="B96" s="58" t="s">
        <v>368</v>
      </c>
      <c r="C96" s="58" t="s">
        <v>359</v>
      </c>
      <c r="D96" s="58" t="s">
        <v>360</v>
      </c>
      <c r="G96" s="25" t="s">
        <v>189</v>
      </c>
      <c r="H96" s="60" t="s">
        <v>391</v>
      </c>
      <c r="I96" s="60" t="b">
        <f t="shared" si="1"/>
        <v>1</v>
      </c>
    </row>
    <row r="97" spans="1:10" x14ac:dyDescent="0.3">
      <c r="A97" s="58" t="s">
        <v>190</v>
      </c>
      <c r="B97" s="58" t="s">
        <v>368</v>
      </c>
      <c r="C97" s="58" t="s">
        <v>359</v>
      </c>
      <c r="D97" s="58" t="s">
        <v>360</v>
      </c>
      <c r="G97" s="25" t="s">
        <v>190</v>
      </c>
      <c r="H97" s="60" t="s">
        <v>391</v>
      </c>
      <c r="I97" s="60" t="b">
        <f t="shared" si="1"/>
        <v>1</v>
      </c>
    </row>
    <row r="98" spans="1:10" x14ac:dyDescent="0.3">
      <c r="A98" s="58" t="s">
        <v>191</v>
      </c>
      <c r="B98" s="58" t="s">
        <v>368</v>
      </c>
      <c r="C98" s="58" t="s">
        <v>359</v>
      </c>
      <c r="D98" s="58" t="s">
        <v>360</v>
      </c>
      <c r="G98" s="25" t="s">
        <v>191</v>
      </c>
      <c r="H98" s="60" t="s">
        <v>391</v>
      </c>
      <c r="I98" s="60" t="b">
        <f t="shared" si="1"/>
        <v>1</v>
      </c>
    </row>
    <row r="99" spans="1:10" x14ac:dyDescent="0.3">
      <c r="A99" s="58" t="s">
        <v>192</v>
      </c>
      <c r="B99" s="58" t="s">
        <v>368</v>
      </c>
      <c r="C99" s="58" t="s">
        <v>359</v>
      </c>
      <c r="D99" s="58" t="s">
        <v>360</v>
      </c>
      <c r="G99" s="25" t="s">
        <v>192</v>
      </c>
      <c r="H99" s="60" t="s">
        <v>391</v>
      </c>
      <c r="I99" s="60" t="b">
        <f t="shared" si="1"/>
        <v>1</v>
      </c>
    </row>
    <row r="100" spans="1:10" x14ac:dyDescent="0.3">
      <c r="A100" s="58" t="s">
        <v>193</v>
      </c>
      <c r="B100" s="58" t="s">
        <v>368</v>
      </c>
      <c r="C100" s="58" t="s">
        <v>359</v>
      </c>
      <c r="D100" s="58" t="s">
        <v>360</v>
      </c>
      <c r="G100" s="25" t="s">
        <v>193</v>
      </c>
      <c r="H100" s="60" t="s">
        <v>391</v>
      </c>
      <c r="I100" s="60" t="b">
        <f t="shared" si="1"/>
        <v>1</v>
      </c>
    </row>
    <row r="101" spans="1:10" x14ac:dyDescent="0.3">
      <c r="A101" s="58" t="s">
        <v>194</v>
      </c>
      <c r="B101" s="58" t="s">
        <v>368</v>
      </c>
      <c r="C101" s="58" t="s">
        <v>359</v>
      </c>
      <c r="D101" s="58" t="s">
        <v>360</v>
      </c>
      <c r="G101" s="25" t="s">
        <v>194</v>
      </c>
      <c r="H101" s="60" t="s">
        <v>391</v>
      </c>
      <c r="I101" s="60" t="b">
        <f t="shared" si="1"/>
        <v>1</v>
      </c>
    </row>
    <row r="102" spans="1:10" x14ac:dyDescent="0.3">
      <c r="A102" s="58" t="s">
        <v>195</v>
      </c>
      <c r="B102" s="58" t="s">
        <v>368</v>
      </c>
      <c r="C102" s="58" t="s">
        <v>359</v>
      </c>
      <c r="D102" s="58" t="s">
        <v>360</v>
      </c>
      <c r="G102" s="25" t="s">
        <v>195</v>
      </c>
      <c r="H102" s="60" t="s">
        <v>391</v>
      </c>
      <c r="I102" s="60" t="b">
        <f t="shared" si="1"/>
        <v>1</v>
      </c>
    </row>
    <row r="103" spans="1:10" x14ac:dyDescent="0.3">
      <c r="A103" s="58" t="s">
        <v>196</v>
      </c>
      <c r="B103" s="58" t="s">
        <v>368</v>
      </c>
      <c r="C103" s="58" t="s">
        <v>359</v>
      </c>
      <c r="D103" s="58" t="s">
        <v>360</v>
      </c>
      <c r="G103" s="25" t="s">
        <v>196</v>
      </c>
      <c r="H103" s="60" t="s">
        <v>391</v>
      </c>
      <c r="I103" s="60" t="b">
        <f t="shared" si="1"/>
        <v>1</v>
      </c>
    </row>
    <row r="104" spans="1:10" x14ac:dyDescent="0.3">
      <c r="A104" s="58" t="s">
        <v>197</v>
      </c>
      <c r="B104" s="58" t="s">
        <v>368</v>
      </c>
      <c r="C104" s="58" t="s">
        <v>359</v>
      </c>
      <c r="D104" s="58" t="s">
        <v>360</v>
      </c>
      <c r="G104" s="25" t="s">
        <v>197</v>
      </c>
      <c r="H104" s="60" t="s">
        <v>391</v>
      </c>
      <c r="I104" s="60" t="b">
        <f t="shared" si="1"/>
        <v>1</v>
      </c>
    </row>
    <row r="105" spans="1:10" x14ac:dyDescent="0.3">
      <c r="A105" s="58" t="s">
        <v>198</v>
      </c>
      <c r="B105" s="58" t="s">
        <v>368</v>
      </c>
      <c r="C105" s="58" t="s">
        <v>359</v>
      </c>
      <c r="D105" s="58" t="s">
        <v>360</v>
      </c>
      <c r="G105" s="25" t="s">
        <v>198</v>
      </c>
      <c r="H105" s="60" t="s">
        <v>391</v>
      </c>
      <c r="I105" s="60" t="b">
        <f t="shared" si="1"/>
        <v>1</v>
      </c>
    </row>
    <row r="106" spans="1:10" x14ac:dyDescent="0.3">
      <c r="A106" s="58" t="s">
        <v>199</v>
      </c>
      <c r="B106" s="58" t="s">
        <v>368</v>
      </c>
      <c r="C106" s="58" t="s">
        <v>359</v>
      </c>
      <c r="D106" s="58" t="s">
        <v>360</v>
      </c>
      <c r="G106" s="25" t="s">
        <v>199</v>
      </c>
      <c r="H106" s="60" t="s">
        <v>391</v>
      </c>
      <c r="I106" s="60" t="b">
        <f t="shared" si="1"/>
        <v>1</v>
      </c>
      <c r="J106" s="60"/>
    </row>
    <row r="107" spans="1:10" x14ac:dyDescent="0.3">
      <c r="A107" s="58" t="s">
        <v>200</v>
      </c>
      <c r="B107" s="58" t="s">
        <v>368</v>
      </c>
      <c r="C107" s="58" t="s">
        <v>359</v>
      </c>
      <c r="D107" s="58" t="s">
        <v>360</v>
      </c>
      <c r="G107" s="25" t="s">
        <v>200</v>
      </c>
      <c r="H107" s="60" t="s">
        <v>391</v>
      </c>
      <c r="I107" s="60" t="b">
        <f t="shared" si="1"/>
        <v>1</v>
      </c>
    </row>
    <row r="108" spans="1:10" x14ac:dyDescent="0.3">
      <c r="A108" s="58" t="s">
        <v>370</v>
      </c>
      <c r="B108" s="58" t="s">
        <v>368</v>
      </c>
      <c r="C108" s="58" t="s">
        <v>359</v>
      </c>
      <c r="D108" s="58" t="s">
        <v>360</v>
      </c>
      <c r="G108" s="61" t="s">
        <v>370</v>
      </c>
      <c r="H108" s="60" t="s">
        <v>391</v>
      </c>
      <c r="I108" s="60" t="b">
        <f t="shared" si="1"/>
        <v>1</v>
      </c>
    </row>
    <row r="109" spans="1:10" x14ac:dyDescent="0.3">
      <c r="A109" s="58" t="s">
        <v>201</v>
      </c>
      <c r="B109" s="58" t="s">
        <v>368</v>
      </c>
      <c r="C109" s="58" t="s">
        <v>369</v>
      </c>
      <c r="D109" s="58" t="s">
        <v>360</v>
      </c>
      <c r="G109" s="25" t="s">
        <v>201</v>
      </c>
      <c r="H109" s="60" t="s">
        <v>391</v>
      </c>
      <c r="I109" s="60" t="b">
        <f t="shared" si="1"/>
        <v>1</v>
      </c>
    </row>
    <row r="110" spans="1:10" x14ac:dyDescent="0.3">
      <c r="A110" s="58" t="s">
        <v>202</v>
      </c>
      <c r="B110" s="58" t="s">
        <v>368</v>
      </c>
      <c r="C110" s="58" t="s">
        <v>369</v>
      </c>
      <c r="D110" s="58" t="s">
        <v>360</v>
      </c>
      <c r="G110" s="25" t="s">
        <v>202</v>
      </c>
      <c r="H110" s="60" t="s">
        <v>391</v>
      </c>
      <c r="I110" s="60" t="b">
        <f t="shared" si="1"/>
        <v>1</v>
      </c>
    </row>
    <row r="111" spans="1:10" x14ac:dyDescent="0.3">
      <c r="A111" s="58" t="s">
        <v>203</v>
      </c>
      <c r="B111" s="58" t="s">
        <v>368</v>
      </c>
      <c r="C111" s="58" t="s">
        <v>369</v>
      </c>
      <c r="D111" s="58" t="s">
        <v>360</v>
      </c>
      <c r="G111" s="25" t="s">
        <v>203</v>
      </c>
      <c r="H111" s="60" t="s">
        <v>391</v>
      </c>
      <c r="I111" s="60" t="b">
        <f t="shared" si="1"/>
        <v>1</v>
      </c>
    </row>
    <row r="112" spans="1:10" x14ac:dyDescent="0.3">
      <c r="A112" s="58" t="s">
        <v>204</v>
      </c>
      <c r="B112" s="58" t="s">
        <v>368</v>
      </c>
      <c r="C112" s="58" t="s">
        <v>369</v>
      </c>
      <c r="D112" s="58" t="s">
        <v>360</v>
      </c>
      <c r="G112" s="25" t="s">
        <v>204</v>
      </c>
      <c r="H112" s="60" t="s">
        <v>391</v>
      </c>
      <c r="I112" s="60" t="b">
        <f t="shared" si="1"/>
        <v>1</v>
      </c>
    </row>
    <row r="113" spans="1:10" x14ac:dyDescent="0.3">
      <c r="A113" s="58" t="s">
        <v>205</v>
      </c>
      <c r="B113" s="58" t="s">
        <v>368</v>
      </c>
      <c r="C113" s="58" t="s">
        <v>369</v>
      </c>
      <c r="D113" s="58" t="s">
        <v>360</v>
      </c>
      <c r="G113" s="25" t="s">
        <v>205</v>
      </c>
      <c r="H113" s="60" t="s">
        <v>391</v>
      </c>
      <c r="I113" s="60" t="b">
        <f t="shared" si="1"/>
        <v>1</v>
      </c>
    </row>
    <row r="114" spans="1:10" x14ac:dyDescent="0.3">
      <c r="A114" s="58" t="s">
        <v>206</v>
      </c>
      <c r="B114" s="58" t="s">
        <v>368</v>
      </c>
      <c r="C114" s="58" t="s">
        <v>369</v>
      </c>
      <c r="D114" s="58" t="s">
        <v>360</v>
      </c>
      <c r="G114" s="25" t="s">
        <v>206</v>
      </c>
      <c r="H114" s="60" t="s">
        <v>391</v>
      </c>
      <c r="I114" s="60" t="b">
        <f t="shared" si="1"/>
        <v>1</v>
      </c>
    </row>
    <row r="115" spans="1:10" x14ac:dyDescent="0.3">
      <c r="A115" s="58" t="s">
        <v>207</v>
      </c>
      <c r="B115" s="58" t="s">
        <v>368</v>
      </c>
      <c r="C115" s="58" t="s">
        <v>369</v>
      </c>
      <c r="D115" s="58" t="s">
        <v>360</v>
      </c>
      <c r="G115" s="25" t="s">
        <v>207</v>
      </c>
      <c r="H115" s="60" t="s">
        <v>391</v>
      </c>
      <c r="I115" s="60" t="b">
        <f t="shared" si="1"/>
        <v>1</v>
      </c>
    </row>
    <row r="116" spans="1:10" x14ac:dyDescent="0.3">
      <c r="A116" s="58" t="s">
        <v>208</v>
      </c>
      <c r="B116" s="58" t="s">
        <v>368</v>
      </c>
      <c r="C116" s="58" t="s">
        <v>359</v>
      </c>
      <c r="D116" s="58" t="s">
        <v>360</v>
      </c>
      <c r="G116" s="25" t="s">
        <v>208</v>
      </c>
      <c r="H116" s="60" t="s">
        <v>391</v>
      </c>
      <c r="I116" s="60" t="b">
        <f t="shared" si="1"/>
        <v>1</v>
      </c>
    </row>
    <row r="117" spans="1:10" x14ac:dyDescent="0.3">
      <c r="A117" s="58" t="s">
        <v>209</v>
      </c>
      <c r="B117" s="58" t="s">
        <v>368</v>
      </c>
      <c r="C117" s="58" t="s">
        <v>359</v>
      </c>
      <c r="D117" s="58" t="s">
        <v>360</v>
      </c>
      <c r="G117" s="25" t="s">
        <v>209</v>
      </c>
      <c r="H117" s="60" t="s">
        <v>391</v>
      </c>
      <c r="I117" s="60" t="b">
        <f t="shared" si="1"/>
        <v>1</v>
      </c>
    </row>
    <row r="118" spans="1:10" x14ac:dyDescent="0.3">
      <c r="A118" s="58" t="s">
        <v>210</v>
      </c>
      <c r="B118" s="58" t="s">
        <v>368</v>
      </c>
      <c r="C118" s="58" t="s">
        <v>369</v>
      </c>
      <c r="D118" s="58" t="s">
        <v>360</v>
      </c>
      <c r="G118" s="25" t="s">
        <v>210</v>
      </c>
      <c r="H118" s="60" t="s">
        <v>391</v>
      </c>
      <c r="I118" s="60" t="b">
        <f t="shared" si="1"/>
        <v>1</v>
      </c>
    </row>
    <row r="119" spans="1:10" x14ac:dyDescent="0.3">
      <c r="A119" s="58" t="s">
        <v>211</v>
      </c>
      <c r="B119" s="58" t="s">
        <v>368</v>
      </c>
      <c r="C119" s="58" t="s">
        <v>369</v>
      </c>
      <c r="D119" s="58" t="s">
        <v>360</v>
      </c>
      <c r="G119" s="25" t="s">
        <v>211</v>
      </c>
      <c r="H119" s="60" t="s">
        <v>391</v>
      </c>
      <c r="I119" s="60" t="b">
        <f t="shared" si="1"/>
        <v>1</v>
      </c>
    </row>
    <row r="120" spans="1:10" x14ac:dyDescent="0.3">
      <c r="A120" s="58" t="s">
        <v>212</v>
      </c>
      <c r="B120" s="58" t="s">
        <v>368</v>
      </c>
      <c r="C120" s="58" t="s">
        <v>369</v>
      </c>
      <c r="D120" s="58" t="s">
        <v>360</v>
      </c>
      <c r="G120" s="25" t="s">
        <v>212</v>
      </c>
      <c r="H120" s="60" t="s">
        <v>391</v>
      </c>
      <c r="I120" s="60" t="b">
        <f t="shared" si="1"/>
        <v>1</v>
      </c>
    </row>
    <row r="121" spans="1:10" x14ac:dyDescent="0.3">
      <c r="A121" s="58" t="s">
        <v>213</v>
      </c>
      <c r="B121" s="58" t="s">
        <v>368</v>
      </c>
      <c r="C121" s="58" t="s">
        <v>369</v>
      </c>
      <c r="D121" s="58" t="s">
        <v>360</v>
      </c>
      <c r="G121" s="25" t="s">
        <v>213</v>
      </c>
      <c r="H121" s="60" t="s">
        <v>391</v>
      </c>
      <c r="I121" s="60" t="b">
        <f t="shared" si="1"/>
        <v>1</v>
      </c>
    </row>
    <row r="122" spans="1:10" x14ac:dyDescent="0.3">
      <c r="A122" s="58" t="s">
        <v>214</v>
      </c>
      <c r="B122" s="58" t="s">
        <v>368</v>
      </c>
      <c r="C122" s="58" t="s">
        <v>369</v>
      </c>
      <c r="D122" s="58" t="s">
        <v>360</v>
      </c>
      <c r="G122" s="25" t="s">
        <v>214</v>
      </c>
      <c r="H122" s="60" t="s">
        <v>391</v>
      </c>
      <c r="I122" s="60" t="b">
        <f t="shared" si="1"/>
        <v>1</v>
      </c>
    </row>
    <row r="123" spans="1:10" x14ac:dyDescent="0.3">
      <c r="A123" s="58" t="s">
        <v>215</v>
      </c>
      <c r="B123" s="58" t="s">
        <v>368</v>
      </c>
      <c r="C123" s="58" t="s">
        <v>369</v>
      </c>
      <c r="D123" s="58" t="s">
        <v>360</v>
      </c>
      <c r="G123" s="25" t="s">
        <v>215</v>
      </c>
      <c r="H123" s="60" t="s">
        <v>391</v>
      </c>
      <c r="I123" s="60" t="b">
        <f t="shared" si="1"/>
        <v>1</v>
      </c>
    </row>
    <row r="124" spans="1:10" x14ac:dyDescent="0.3">
      <c r="A124" s="58" t="s">
        <v>216</v>
      </c>
      <c r="B124" s="58" t="s">
        <v>368</v>
      </c>
      <c r="C124" s="58" t="s">
        <v>369</v>
      </c>
      <c r="D124" s="58" t="s">
        <v>360</v>
      </c>
      <c r="G124" s="25" t="s">
        <v>216</v>
      </c>
      <c r="H124" s="60" t="s">
        <v>391</v>
      </c>
      <c r="I124" s="60" t="b">
        <f t="shared" si="1"/>
        <v>1</v>
      </c>
      <c r="J124" s="60"/>
    </row>
    <row r="125" spans="1:10" x14ac:dyDescent="0.3">
      <c r="A125" s="58" t="s">
        <v>217</v>
      </c>
      <c r="B125" s="58" t="s">
        <v>368</v>
      </c>
      <c r="C125" s="58" t="s">
        <v>369</v>
      </c>
      <c r="D125" s="58" t="s">
        <v>360</v>
      </c>
      <c r="G125" s="25" t="s">
        <v>217</v>
      </c>
      <c r="H125" s="60" t="s">
        <v>391</v>
      </c>
      <c r="I125" s="60" t="b">
        <f t="shared" si="1"/>
        <v>1</v>
      </c>
      <c r="J125" s="60"/>
    </row>
    <row r="126" spans="1:10" x14ac:dyDescent="0.3">
      <c r="A126" s="58" t="s">
        <v>371</v>
      </c>
      <c r="B126" s="58" t="s">
        <v>368</v>
      </c>
      <c r="C126" s="58" t="s">
        <v>369</v>
      </c>
      <c r="D126" s="58" t="s">
        <v>360</v>
      </c>
      <c r="G126" s="25" t="s">
        <v>371</v>
      </c>
      <c r="H126" s="60" t="s">
        <v>391</v>
      </c>
      <c r="I126" s="60" t="b">
        <f t="shared" si="1"/>
        <v>1</v>
      </c>
    </row>
    <row r="127" spans="1:10" x14ac:dyDescent="0.3">
      <c r="A127" s="58" t="s">
        <v>372</v>
      </c>
      <c r="B127" s="58" t="s">
        <v>368</v>
      </c>
      <c r="C127" s="58" t="s">
        <v>369</v>
      </c>
      <c r="D127" s="58" t="s">
        <v>360</v>
      </c>
      <c r="G127" s="25" t="s">
        <v>372</v>
      </c>
      <c r="H127" s="60" t="s">
        <v>391</v>
      </c>
      <c r="I127" s="60" t="b">
        <f t="shared" si="1"/>
        <v>1</v>
      </c>
    </row>
    <row r="128" spans="1:10" x14ac:dyDescent="0.3">
      <c r="A128" s="58" t="s">
        <v>218</v>
      </c>
      <c r="B128" s="58" t="s">
        <v>368</v>
      </c>
      <c r="C128" s="58" t="s">
        <v>359</v>
      </c>
      <c r="D128" s="58" t="s">
        <v>360</v>
      </c>
      <c r="G128" s="25" t="s">
        <v>218</v>
      </c>
      <c r="H128" s="60" t="s">
        <v>391</v>
      </c>
      <c r="I128" s="60" t="b">
        <f t="shared" si="1"/>
        <v>1</v>
      </c>
    </row>
    <row r="129" spans="1:9" x14ac:dyDescent="0.3">
      <c r="A129" s="58" t="s">
        <v>219</v>
      </c>
      <c r="B129" s="58" t="s">
        <v>368</v>
      </c>
      <c r="C129" s="58" t="s">
        <v>359</v>
      </c>
      <c r="D129" s="58" t="s">
        <v>360</v>
      </c>
      <c r="G129" s="25" t="s">
        <v>219</v>
      </c>
      <c r="H129" s="60" t="s">
        <v>391</v>
      </c>
      <c r="I129" s="60" t="b">
        <f t="shared" si="1"/>
        <v>1</v>
      </c>
    </row>
    <row r="130" spans="1:9" x14ac:dyDescent="0.3">
      <c r="A130" s="58" t="s">
        <v>220</v>
      </c>
      <c r="B130" s="58" t="s">
        <v>368</v>
      </c>
      <c r="C130" s="58" t="s">
        <v>359</v>
      </c>
      <c r="D130" s="58" t="s">
        <v>360</v>
      </c>
      <c r="G130" s="25" t="s">
        <v>220</v>
      </c>
      <c r="H130" s="60" t="s">
        <v>391</v>
      </c>
      <c r="I130" s="60" t="b">
        <f t="shared" si="1"/>
        <v>1</v>
      </c>
    </row>
    <row r="131" spans="1:9" x14ac:dyDescent="0.3">
      <c r="A131" s="58" t="s">
        <v>221</v>
      </c>
      <c r="B131" s="58" t="s">
        <v>368</v>
      </c>
      <c r="C131" s="58" t="s">
        <v>369</v>
      </c>
      <c r="D131" s="58" t="s">
        <v>360</v>
      </c>
      <c r="G131" s="25" t="s">
        <v>221</v>
      </c>
      <c r="H131" s="60" t="s">
        <v>391</v>
      </c>
      <c r="I131" s="60" t="b">
        <f t="shared" ref="I131:I194" si="2">EXACT(G131,A131)</f>
        <v>1</v>
      </c>
    </row>
    <row r="132" spans="1:9" x14ac:dyDescent="0.3">
      <c r="A132" s="58" t="s">
        <v>222</v>
      </c>
      <c r="B132" s="58" t="s">
        <v>368</v>
      </c>
      <c r="C132" s="58" t="s">
        <v>369</v>
      </c>
      <c r="D132" s="58" t="s">
        <v>360</v>
      </c>
      <c r="G132" s="25" t="s">
        <v>222</v>
      </c>
      <c r="H132" s="60" t="s">
        <v>391</v>
      </c>
      <c r="I132" s="60" t="b">
        <f t="shared" si="2"/>
        <v>1</v>
      </c>
    </row>
    <row r="133" spans="1:9" x14ac:dyDescent="0.3">
      <c r="A133" s="58" t="s">
        <v>223</v>
      </c>
      <c r="B133" s="58" t="s">
        <v>368</v>
      </c>
      <c r="C133" s="58" t="s">
        <v>369</v>
      </c>
      <c r="D133" s="58" t="s">
        <v>360</v>
      </c>
      <c r="G133" s="25" t="s">
        <v>223</v>
      </c>
      <c r="H133" s="60" t="s">
        <v>391</v>
      </c>
      <c r="I133" s="60" t="b">
        <f t="shared" si="2"/>
        <v>1</v>
      </c>
    </row>
    <row r="134" spans="1:9" x14ac:dyDescent="0.3">
      <c r="A134" s="58" t="s">
        <v>224</v>
      </c>
      <c r="B134" s="58" t="s">
        <v>368</v>
      </c>
      <c r="C134" s="58" t="s">
        <v>369</v>
      </c>
      <c r="D134" s="58" t="s">
        <v>360</v>
      </c>
      <c r="G134" s="25" t="s">
        <v>224</v>
      </c>
      <c r="H134" s="60" t="s">
        <v>391</v>
      </c>
      <c r="I134" s="60" t="b">
        <f t="shared" si="2"/>
        <v>1</v>
      </c>
    </row>
    <row r="135" spans="1:9" x14ac:dyDescent="0.3">
      <c r="A135" s="58" t="s">
        <v>225</v>
      </c>
      <c r="B135" s="58" t="s">
        <v>368</v>
      </c>
      <c r="C135" s="58" t="s">
        <v>369</v>
      </c>
      <c r="D135" s="58" t="s">
        <v>360</v>
      </c>
      <c r="G135" s="25" t="s">
        <v>225</v>
      </c>
      <c r="H135" s="60" t="s">
        <v>391</v>
      </c>
      <c r="I135" s="60" t="b">
        <f t="shared" si="2"/>
        <v>1</v>
      </c>
    </row>
    <row r="136" spans="1:9" x14ac:dyDescent="0.3">
      <c r="A136" s="58" t="s">
        <v>226</v>
      </c>
      <c r="B136" s="58" t="s">
        <v>368</v>
      </c>
      <c r="C136" s="58" t="s">
        <v>359</v>
      </c>
      <c r="D136" s="58" t="s">
        <v>360</v>
      </c>
      <c r="G136" s="25" t="s">
        <v>226</v>
      </c>
      <c r="H136" s="60" t="s">
        <v>391</v>
      </c>
      <c r="I136" s="60" t="b">
        <f t="shared" si="2"/>
        <v>1</v>
      </c>
    </row>
    <row r="137" spans="1:9" x14ac:dyDescent="0.3">
      <c r="A137" s="58" t="s">
        <v>266</v>
      </c>
      <c r="B137" s="58" t="s">
        <v>368</v>
      </c>
      <c r="C137" s="58" t="s">
        <v>359</v>
      </c>
      <c r="D137" s="58" t="s">
        <v>364</v>
      </c>
      <c r="G137" s="10" t="s">
        <v>266</v>
      </c>
      <c r="H137" t="s">
        <v>390</v>
      </c>
      <c r="I137" s="60" t="b">
        <f t="shared" si="2"/>
        <v>1</v>
      </c>
    </row>
    <row r="138" spans="1:9" x14ac:dyDescent="0.3">
      <c r="A138" s="58" t="s">
        <v>267</v>
      </c>
      <c r="B138" s="58" t="s">
        <v>368</v>
      </c>
      <c r="C138" s="58" t="s">
        <v>359</v>
      </c>
      <c r="D138" s="58" t="s">
        <v>364</v>
      </c>
      <c r="G138" s="10" t="s">
        <v>267</v>
      </c>
      <c r="H138" s="60" t="s">
        <v>390</v>
      </c>
      <c r="I138" s="60" t="b">
        <f t="shared" si="2"/>
        <v>1</v>
      </c>
    </row>
    <row r="139" spans="1:9" x14ac:dyDescent="0.3">
      <c r="A139" s="58" t="s">
        <v>268</v>
      </c>
      <c r="B139" s="58" t="s">
        <v>368</v>
      </c>
      <c r="C139" s="58" t="s">
        <v>359</v>
      </c>
      <c r="D139" s="58" t="s">
        <v>364</v>
      </c>
      <c r="G139" s="10" t="s">
        <v>268</v>
      </c>
      <c r="H139" s="60" t="s">
        <v>390</v>
      </c>
      <c r="I139" s="60" t="b">
        <f t="shared" si="2"/>
        <v>1</v>
      </c>
    </row>
    <row r="140" spans="1:9" x14ac:dyDescent="0.3">
      <c r="A140" s="58" t="s">
        <v>269</v>
      </c>
      <c r="B140" s="58" t="s">
        <v>368</v>
      </c>
      <c r="C140" s="58" t="s">
        <v>359</v>
      </c>
      <c r="D140" s="58" t="s">
        <v>364</v>
      </c>
      <c r="G140" s="10" t="s">
        <v>269</v>
      </c>
      <c r="H140" s="60" t="s">
        <v>390</v>
      </c>
      <c r="I140" s="60" t="b">
        <f t="shared" si="2"/>
        <v>1</v>
      </c>
    </row>
    <row r="141" spans="1:9" x14ac:dyDescent="0.3">
      <c r="A141" s="58" t="s">
        <v>270</v>
      </c>
      <c r="B141" s="58" t="s">
        <v>368</v>
      </c>
      <c r="C141" s="58" t="s">
        <v>359</v>
      </c>
      <c r="D141" s="58" t="s">
        <v>364</v>
      </c>
      <c r="G141" s="10" t="s">
        <v>270</v>
      </c>
      <c r="H141" s="60" t="s">
        <v>390</v>
      </c>
      <c r="I141" s="60" t="b">
        <f t="shared" si="2"/>
        <v>1</v>
      </c>
    </row>
    <row r="142" spans="1:9" x14ac:dyDescent="0.3">
      <c r="A142" s="58" t="s">
        <v>271</v>
      </c>
      <c r="B142" s="58" t="s">
        <v>368</v>
      </c>
      <c r="C142" s="58" t="s">
        <v>369</v>
      </c>
      <c r="D142" s="58" t="s">
        <v>364</v>
      </c>
      <c r="G142" s="10" t="s">
        <v>271</v>
      </c>
      <c r="H142" s="60" t="s">
        <v>390</v>
      </c>
      <c r="I142" s="60" t="b">
        <f t="shared" si="2"/>
        <v>1</v>
      </c>
    </row>
    <row r="143" spans="1:9" x14ac:dyDescent="0.3">
      <c r="A143" s="58" t="s">
        <v>272</v>
      </c>
      <c r="B143" s="58" t="s">
        <v>368</v>
      </c>
      <c r="C143" s="58" t="s">
        <v>369</v>
      </c>
      <c r="D143" s="58" t="s">
        <v>364</v>
      </c>
      <c r="G143" s="10" t="s">
        <v>272</v>
      </c>
      <c r="H143" s="60" t="s">
        <v>390</v>
      </c>
      <c r="I143" s="60" t="b">
        <f t="shared" si="2"/>
        <v>1</v>
      </c>
    </row>
    <row r="144" spans="1:9" x14ac:dyDescent="0.3">
      <c r="A144" s="58" t="s">
        <v>273</v>
      </c>
      <c r="B144" s="58" t="s">
        <v>368</v>
      </c>
      <c r="C144" s="58" t="s">
        <v>359</v>
      </c>
      <c r="D144" s="58" t="s">
        <v>364</v>
      </c>
      <c r="G144" s="10" t="s">
        <v>273</v>
      </c>
      <c r="H144" s="60" t="s">
        <v>390</v>
      </c>
      <c r="I144" s="60" t="b">
        <f t="shared" si="2"/>
        <v>1</v>
      </c>
    </row>
    <row r="145" spans="1:9" x14ac:dyDescent="0.3">
      <c r="A145" s="58" t="s">
        <v>274</v>
      </c>
      <c r="B145" s="58" t="s">
        <v>368</v>
      </c>
      <c r="C145" s="58" t="s">
        <v>359</v>
      </c>
      <c r="D145" s="58" t="s">
        <v>364</v>
      </c>
      <c r="G145" s="10" t="s">
        <v>274</v>
      </c>
      <c r="H145" s="60" t="s">
        <v>390</v>
      </c>
      <c r="I145" s="60" t="b">
        <f t="shared" si="2"/>
        <v>1</v>
      </c>
    </row>
    <row r="146" spans="1:9" x14ac:dyDescent="0.3">
      <c r="A146" s="58" t="s">
        <v>275</v>
      </c>
      <c r="B146" s="58" t="s">
        <v>368</v>
      </c>
      <c r="C146" s="58" t="s">
        <v>359</v>
      </c>
      <c r="D146" s="58" t="s">
        <v>364</v>
      </c>
      <c r="G146" s="10" t="s">
        <v>275</v>
      </c>
      <c r="H146" s="60" t="s">
        <v>390</v>
      </c>
      <c r="I146" s="60" t="b">
        <f t="shared" si="2"/>
        <v>1</v>
      </c>
    </row>
    <row r="147" spans="1:9" x14ac:dyDescent="0.3">
      <c r="A147" s="58" t="s">
        <v>276</v>
      </c>
      <c r="B147" s="58" t="s">
        <v>368</v>
      </c>
      <c r="C147" s="58" t="s">
        <v>359</v>
      </c>
      <c r="D147" s="58" t="s">
        <v>364</v>
      </c>
      <c r="G147" s="10" t="s">
        <v>276</v>
      </c>
      <c r="H147" s="60" t="s">
        <v>390</v>
      </c>
      <c r="I147" s="60" t="b">
        <f t="shared" si="2"/>
        <v>1</v>
      </c>
    </row>
    <row r="148" spans="1:9" x14ac:dyDescent="0.3">
      <c r="A148" s="58" t="s">
        <v>277</v>
      </c>
      <c r="B148" s="58" t="s">
        <v>368</v>
      </c>
      <c r="C148" s="58" t="s">
        <v>359</v>
      </c>
      <c r="D148" s="58" t="s">
        <v>364</v>
      </c>
      <c r="G148" s="10" t="s">
        <v>277</v>
      </c>
      <c r="H148" s="60" t="s">
        <v>390</v>
      </c>
      <c r="I148" s="60" t="b">
        <f t="shared" si="2"/>
        <v>1</v>
      </c>
    </row>
    <row r="149" spans="1:9" x14ac:dyDescent="0.3">
      <c r="A149" s="58" t="s">
        <v>278</v>
      </c>
      <c r="B149" s="58" t="s">
        <v>368</v>
      </c>
      <c r="C149" s="58" t="s">
        <v>359</v>
      </c>
      <c r="D149" s="58" t="s">
        <v>364</v>
      </c>
      <c r="G149" s="10" t="s">
        <v>278</v>
      </c>
      <c r="H149" s="60" t="s">
        <v>390</v>
      </c>
      <c r="I149" s="60" t="b">
        <f t="shared" si="2"/>
        <v>1</v>
      </c>
    </row>
    <row r="150" spans="1:9" x14ac:dyDescent="0.3">
      <c r="A150" s="58" t="s">
        <v>279</v>
      </c>
      <c r="B150" s="58" t="s">
        <v>368</v>
      </c>
      <c r="C150" s="58" t="s">
        <v>359</v>
      </c>
      <c r="D150" s="58" t="s">
        <v>364</v>
      </c>
      <c r="G150" s="10" t="s">
        <v>279</v>
      </c>
      <c r="H150" s="60" t="s">
        <v>390</v>
      </c>
      <c r="I150" s="60" t="b">
        <f t="shared" si="2"/>
        <v>1</v>
      </c>
    </row>
    <row r="151" spans="1:9" x14ac:dyDescent="0.3">
      <c r="A151" s="58" t="s">
        <v>280</v>
      </c>
      <c r="B151" s="58" t="s">
        <v>368</v>
      </c>
      <c r="C151" s="58" t="s">
        <v>359</v>
      </c>
      <c r="D151" s="58" t="s">
        <v>364</v>
      </c>
      <c r="G151" s="10" t="s">
        <v>280</v>
      </c>
      <c r="H151" s="60" t="s">
        <v>390</v>
      </c>
      <c r="I151" s="60" t="b">
        <f t="shared" si="2"/>
        <v>1</v>
      </c>
    </row>
    <row r="152" spans="1:9" x14ac:dyDescent="0.3">
      <c r="A152" s="58" t="s">
        <v>281</v>
      </c>
      <c r="B152" s="58" t="s">
        <v>368</v>
      </c>
      <c r="C152" s="58" t="s">
        <v>359</v>
      </c>
      <c r="D152" s="58" t="s">
        <v>364</v>
      </c>
      <c r="G152" s="10" t="s">
        <v>281</v>
      </c>
      <c r="H152" s="60" t="s">
        <v>390</v>
      </c>
      <c r="I152" s="60" t="b">
        <f t="shared" si="2"/>
        <v>1</v>
      </c>
    </row>
    <row r="153" spans="1:9" x14ac:dyDescent="0.3">
      <c r="A153" s="58" t="s">
        <v>282</v>
      </c>
      <c r="B153" s="58" t="s">
        <v>368</v>
      </c>
      <c r="C153" s="58" t="s">
        <v>359</v>
      </c>
      <c r="D153" s="58" t="s">
        <v>364</v>
      </c>
      <c r="G153" s="10" t="s">
        <v>282</v>
      </c>
      <c r="H153" s="60" t="s">
        <v>390</v>
      </c>
      <c r="I153" s="60" t="b">
        <f t="shared" si="2"/>
        <v>1</v>
      </c>
    </row>
    <row r="154" spans="1:9" x14ac:dyDescent="0.3">
      <c r="A154" s="58" t="s">
        <v>283</v>
      </c>
      <c r="B154" s="58" t="s">
        <v>368</v>
      </c>
      <c r="C154" s="58" t="s">
        <v>369</v>
      </c>
      <c r="D154" s="58" t="s">
        <v>364</v>
      </c>
      <c r="G154" s="10" t="s">
        <v>283</v>
      </c>
      <c r="H154" s="60" t="s">
        <v>390</v>
      </c>
      <c r="I154" s="60" t="b">
        <f t="shared" si="2"/>
        <v>1</v>
      </c>
    </row>
    <row r="155" spans="1:9" x14ac:dyDescent="0.3">
      <c r="A155" s="58" t="s">
        <v>284</v>
      </c>
      <c r="B155" s="58" t="s">
        <v>368</v>
      </c>
      <c r="C155" s="58" t="s">
        <v>359</v>
      </c>
      <c r="D155" s="58" t="s">
        <v>364</v>
      </c>
      <c r="G155" s="10" t="s">
        <v>284</v>
      </c>
      <c r="H155" s="60" t="s">
        <v>390</v>
      </c>
      <c r="I155" s="60" t="b">
        <f t="shared" si="2"/>
        <v>1</v>
      </c>
    </row>
    <row r="156" spans="1:9" x14ac:dyDescent="0.3">
      <c r="A156" s="58" t="s">
        <v>285</v>
      </c>
      <c r="B156" s="58" t="s">
        <v>368</v>
      </c>
      <c r="C156" s="58" t="s">
        <v>359</v>
      </c>
      <c r="D156" s="58" t="s">
        <v>364</v>
      </c>
      <c r="G156" s="10" t="s">
        <v>285</v>
      </c>
      <c r="H156" s="60" t="s">
        <v>390</v>
      </c>
      <c r="I156" s="60" t="b">
        <f t="shared" si="2"/>
        <v>1</v>
      </c>
    </row>
    <row r="157" spans="1:9" x14ac:dyDescent="0.3">
      <c r="A157" s="58" t="s">
        <v>286</v>
      </c>
      <c r="B157" s="58" t="s">
        <v>368</v>
      </c>
      <c r="C157" s="58" t="s">
        <v>359</v>
      </c>
      <c r="D157" s="58" t="s">
        <v>364</v>
      </c>
      <c r="G157" s="10" t="s">
        <v>286</v>
      </c>
      <c r="H157" s="60" t="s">
        <v>390</v>
      </c>
      <c r="I157" s="60" t="b">
        <f t="shared" si="2"/>
        <v>1</v>
      </c>
    </row>
    <row r="158" spans="1:9" x14ac:dyDescent="0.3">
      <c r="A158" s="58" t="s">
        <v>287</v>
      </c>
      <c r="B158" s="58" t="s">
        <v>368</v>
      </c>
      <c r="C158" s="58" t="s">
        <v>359</v>
      </c>
      <c r="D158" s="58" t="s">
        <v>364</v>
      </c>
      <c r="G158" s="10" t="s">
        <v>287</v>
      </c>
      <c r="H158" s="60" t="s">
        <v>390</v>
      </c>
      <c r="I158" s="60" t="b">
        <f t="shared" si="2"/>
        <v>1</v>
      </c>
    </row>
    <row r="159" spans="1:9" x14ac:dyDescent="0.3">
      <c r="A159" s="58" t="s">
        <v>288</v>
      </c>
      <c r="B159" s="58" t="s">
        <v>368</v>
      </c>
      <c r="C159" s="58" t="s">
        <v>359</v>
      </c>
      <c r="D159" s="58" t="s">
        <v>364</v>
      </c>
      <c r="G159" s="10" t="s">
        <v>288</v>
      </c>
      <c r="H159" s="60" t="s">
        <v>390</v>
      </c>
      <c r="I159" s="60" t="b">
        <f t="shared" si="2"/>
        <v>1</v>
      </c>
    </row>
    <row r="160" spans="1:9" x14ac:dyDescent="0.3">
      <c r="A160" s="58" t="s">
        <v>289</v>
      </c>
      <c r="B160" s="58" t="s">
        <v>368</v>
      </c>
      <c r="C160" s="58" t="s">
        <v>359</v>
      </c>
      <c r="D160" s="58" t="s">
        <v>364</v>
      </c>
      <c r="G160" s="10" t="s">
        <v>289</v>
      </c>
      <c r="H160" s="60" t="s">
        <v>390</v>
      </c>
      <c r="I160" s="60" t="b">
        <f t="shared" si="2"/>
        <v>1</v>
      </c>
    </row>
    <row r="161" spans="1:9" x14ac:dyDescent="0.3">
      <c r="A161" s="58" t="s">
        <v>290</v>
      </c>
      <c r="B161" s="58" t="s">
        <v>368</v>
      </c>
      <c r="C161" s="58" t="s">
        <v>359</v>
      </c>
      <c r="D161" s="58" t="s">
        <v>364</v>
      </c>
      <c r="G161" s="10" t="s">
        <v>290</v>
      </c>
      <c r="H161" s="60" t="s">
        <v>390</v>
      </c>
      <c r="I161" s="60" t="b">
        <f t="shared" si="2"/>
        <v>1</v>
      </c>
    </row>
    <row r="162" spans="1:9" x14ac:dyDescent="0.3">
      <c r="A162" s="58" t="s">
        <v>291</v>
      </c>
      <c r="B162" s="58" t="s">
        <v>368</v>
      </c>
      <c r="C162" s="58" t="s">
        <v>359</v>
      </c>
      <c r="D162" s="58" t="s">
        <v>364</v>
      </c>
      <c r="G162" s="10" t="s">
        <v>291</v>
      </c>
      <c r="H162" s="60" t="s">
        <v>390</v>
      </c>
      <c r="I162" s="60" t="b">
        <f t="shared" si="2"/>
        <v>1</v>
      </c>
    </row>
    <row r="163" spans="1:9" x14ac:dyDescent="0.3">
      <c r="A163" s="58" t="s">
        <v>292</v>
      </c>
      <c r="B163" s="58" t="s">
        <v>368</v>
      </c>
      <c r="C163" s="58" t="s">
        <v>359</v>
      </c>
      <c r="D163" s="58" t="s">
        <v>364</v>
      </c>
      <c r="G163" s="10" t="s">
        <v>292</v>
      </c>
      <c r="H163" s="60" t="s">
        <v>390</v>
      </c>
      <c r="I163" s="60" t="b">
        <f t="shared" si="2"/>
        <v>1</v>
      </c>
    </row>
    <row r="164" spans="1:9" x14ac:dyDescent="0.3">
      <c r="A164" s="58" t="s">
        <v>293</v>
      </c>
      <c r="B164" s="58" t="s">
        <v>368</v>
      </c>
      <c r="C164" s="58" t="s">
        <v>359</v>
      </c>
      <c r="D164" s="58" t="s">
        <v>364</v>
      </c>
      <c r="G164" s="10" t="s">
        <v>293</v>
      </c>
      <c r="H164" s="60" t="s">
        <v>390</v>
      </c>
      <c r="I164" s="60" t="b">
        <f t="shared" si="2"/>
        <v>1</v>
      </c>
    </row>
    <row r="165" spans="1:9" x14ac:dyDescent="0.3">
      <c r="A165" s="58" t="s">
        <v>294</v>
      </c>
      <c r="B165" s="58" t="s">
        <v>368</v>
      </c>
      <c r="C165" s="58" t="s">
        <v>359</v>
      </c>
      <c r="D165" s="58" t="s">
        <v>364</v>
      </c>
      <c r="G165" s="10" t="s">
        <v>294</v>
      </c>
      <c r="H165" s="60" t="s">
        <v>390</v>
      </c>
      <c r="I165" s="60" t="b">
        <f t="shared" si="2"/>
        <v>1</v>
      </c>
    </row>
    <row r="166" spans="1:9" x14ac:dyDescent="0.3">
      <c r="A166" s="58" t="s">
        <v>295</v>
      </c>
      <c r="B166" s="58" t="s">
        <v>368</v>
      </c>
      <c r="C166" s="58" t="s">
        <v>359</v>
      </c>
      <c r="D166" s="58" t="s">
        <v>364</v>
      </c>
      <c r="G166" s="10" t="s">
        <v>295</v>
      </c>
      <c r="H166" s="60" t="s">
        <v>390</v>
      </c>
      <c r="I166" s="60" t="b">
        <f t="shared" si="2"/>
        <v>1</v>
      </c>
    </row>
    <row r="167" spans="1:9" x14ac:dyDescent="0.3">
      <c r="A167" s="58" t="s">
        <v>296</v>
      </c>
      <c r="B167" s="58" t="s">
        <v>368</v>
      </c>
      <c r="C167" s="58" t="s">
        <v>359</v>
      </c>
      <c r="D167" s="58" t="s">
        <v>364</v>
      </c>
      <c r="G167" s="10" t="s">
        <v>296</v>
      </c>
      <c r="H167" s="60" t="s">
        <v>390</v>
      </c>
      <c r="I167" s="60" t="b">
        <f t="shared" si="2"/>
        <v>1</v>
      </c>
    </row>
    <row r="168" spans="1:9" x14ac:dyDescent="0.3">
      <c r="A168" s="58" t="s">
        <v>297</v>
      </c>
      <c r="B168" s="58" t="s">
        <v>368</v>
      </c>
      <c r="C168" s="58" t="s">
        <v>359</v>
      </c>
      <c r="D168" s="58" t="s">
        <v>364</v>
      </c>
      <c r="G168" s="10" t="s">
        <v>297</v>
      </c>
      <c r="H168" s="60" t="s">
        <v>390</v>
      </c>
      <c r="I168" s="60" t="b">
        <f t="shared" si="2"/>
        <v>1</v>
      </c>
    </row>
    <row r="169" spans="1:9" x14ac:dyDescent="0.3">
      <c r="A169" s="58" t="s">
        <v>298</v>
      </c>
      <c r="B169" s="58" t="s">
        <v>368</v>
      </c>
      <c r="C169" s="58" t="s">
        <v>359</v>
      </c>
      <c r="D169" s="58" t="s">
        <v>364</v>
      </c>
      <c r="G169" s="10" t="s">
        <v>298</v>
      </c>
      <c r="H169" s="60" t="s">
        <v>390</v>
      </c>
      <c r="I169" s="60" t="b">
        <f t="shared" si="2"/>
        <v>1</v>
      </c>
    </row>
    <row r="170" spans="1:9" x14ac:dyDescent="0.3">
      <c r="A170" s="58" t="s">
        <v>299</v>
      </c>
      <c r="B170" s="58" t="s">
        <v>368</v>
      </c>
      <c r="C170" s="58" t="s">
        <v>359</v>
      </c>
      <c r="D170" s="58" t="s">
        <v>364</v>
      </c>
      <c r="G170" s="10" t="s">
        <v>299</v>
      </c>
      <c r="H170" s="60" t="s">
        <v>390</v>
      </c>
      <c r="I170" s="60" t="b">
        <f t="shared" si="2"/>
        <v>1</v>
      </c>
    </row>
    <row r="171" spans="1:9" x14ac:dyDescent="0.3">
      <c r="A171" s="58" t="s">
        <v>300</v>
      </c>
      <c r="B171" s="58" t="s">
        <v>368</v>
      </c>
      <c r="C171" s="58" t="s">
        <v>359</v>
      </c>
      <c r="D171" s="58" t="s">
        <v>364</v>
      </c>
      <c r="G171" s="10" t="s">
        <v>300</v>
      </c>
      <c r="H171" s="60" t="s">
        <v>390</v>
      </c>
      <c r="I171" s="60" t="b">
        <f t="shared" si="2"/>
        <v>1</v>
      </c>
    </row>
    <row r="172" spans="1:9" x14ac:dyDescent="0.3">
      <c r="A172" s="58" t="s">
        <v>301</v>
      </c>
      <c r="B172" s="58" t="s">
        <v>368</v>
      </c>
      <c r="C172" s="58" t="s">
        <v>359</v>
      </c>
      <c r="D172" s="58" t="s">
        <v>364</v>
      </c>
      <c r="G172" s="10" t="s">
        <v>301</v>
      </c>
      <c r="H172" s="60" t="s">
        <v>390</v>
      </c>
      <c r="I172" s="60" t="b">
        <f t="shared" si="2"/>
        <v>1</v>
      </c>
    </row>
    <row r="173" spans="1:9" x14ac:dyDescent="0.3">
      <c r="A173" s="58" t="s">
        <v>302</v>
      </c>
      <c r="B173" s="58" t="s">
        <v>368</v>
      </c>
      <c r="C173" s="58" t="s">
        <v>359</v>
      </c>
      <c r="D173" s="58" t="s">
        <v>364</v>
      </c>
      <c r="G173" s="10" t="s">
        <v>302</v>
      </c>
      <c r="H173" s="60" t="s">
        <v>390</v>
      </c>
      <c r="I173" s="60" t="b">
        <f t="shared" si="2"/>
        <v>1</v>
      </c>
    </row>
    <row r="174" spans="1:9" x14ac:dyDescent="0.3">
      <c r="A174" s="58" t="s">
        <v>303</v>
      </c>
      <c r="B174" s="58" t="s">
        <v>368</v>
      </c>
      <c r="C174" s="58" t="s">
        <v>359</v>
      </c>
      <c r="D174" s="58" t="s">
        <v>364</v>
      </c>
      <c r="G174" s="10" t="s">
        <v>303</v>
      </c>
      <c r="H174" s="60" t="s">
        <v>390</v>
      </c>
      <c r="I174" s="60" t="b">
        <f t="shared" si="2"/>
        <v>1</v>
      </c>
    </row>
    <row r="175" spans="1:9" x14ac:dyDescent="0.3">
      <c r="A175" s="58" t="s">
        <v>373</v>
      </c>
      <c r="B175" s="58" t="s">
        <v>368</v>
      </c>
      <c r="C175" s="58" t="s">
        <v>359</v>
      </c>
      <c r="D175" s="58" t="s">
        <v>364</v>
      </c>
      <c r="G175" s="61" t="s">
        <v>373</v>
      </c>
      <c r="H175" s="60" t="s">
        <v>390</v>
      </c>
      <c r="I175" s="60" t="b">
        <f t="shared" si="2"/>
        <v>1</v>
      </c>
    </row>
    <row r="176" spans="1:9" x14ac:dyDescent="0.3">
      <c r="A176" s="58" t="s">
        <v>304</v>
      </c>
      <c r="B176" s="58" t="s">
        <v>368</v>
      </c>
      <c r="C176" s="58" t="s">
        <v>369</v>
      </c>
      <c r="D176" s="58" t="s">
        <v>364</v>
      </c>
      <c r="G176" s="10" t="s">
        <v>304</v>
      </c>
      <c r="H176" s="60" t="s">
        <v>390</v>
      </c>
      <c r="I176" s="60" t="b">
        <f t="shared" si="2"/>
        <v>1</v>
      </c>
    </row>
    <row r="177" spans="1:9" x14ac:dyDescent="0.3">
      <c r="A177" s="58" t="s">
        <v>305</v>
      </c>
      <c r="B177" s="58" t="s">
        <v>368</v>
      </c>
      <c r="C177" s="58" t="s">
        <v>369</v>
      </c>
      <c r="D177" s="58" t="s">
        <v>364</v>
      </c>
      <c r="G177" s="10" t="s">
        <v>305</v>
      </c>
      <c r="H177" s="60" t="s">
        <v>390</v>
      </c>
      <c r="I177" s="60" t="b">
        <f t="shared" si="2"/>
        <v>1</v>
      </c>
    </row>
    <row r="178" spans="1:9" x14ac:dyDescent="0.3">
      <c r="A178" s="58" t="s">
        <v>306</v>
      </c>
      <c r="B178" s="58" t="s">
        <v>368</v>
      </c>
      <c r="C178" s="58" t="s">
        <v>369</v>
      </c>
      <c r="D178" s="58" t="s">
        <v>364</v>
      </c>
      <c r="G178" s="10" t="s">
        <v>306</v>
      </c>
      <c r="H178" s="60" t="s">
        <v>390</v>
      </c>
      <c r="I178" s="60" t="b">
        <f t="shared" si="2"/>
        <v>1</v>
      </c>
    </row>
    <row r="179" spans="1:9" x14ac:dyDescent="0.3">
      <c r="A179" s="58" t="s">
        <v>307</v>
      </c>
      <c r="B179" s="58" t="s">
        <v>368</v>
      </c>
      <c r="C179" s="58" t="s">
        <v>369</v>
      </c>
      <c r="D179" s="58" t="s">
        <v>364</v>
      </c>
      <c r="G179" s="10" t="s">
        <v>307</v>
      </c>
      <c r="H179" s="60" t="s">
        <v>390</v>
      </c>
      <c r="I179" s="60" t="b">
        <f t="shared" si="2"/>
        <v>1</v>
      </c>
    </row>
    <row r="180" spans="1:9" x14ac:dyDescent="0.3">
      <c r="A180" s="58" t="s">
        <v>308</v>
      </c>
      <c r="B180" s="58" t="s">
        <v>368</v>
      </c>
      <c r="C180" s="58" t="s">
        <v>369</v>
      </c>
      <c r="D180" s="58" t="s">
        <v>364</v>
      </c>
      <c r="G180" s="10" t="s">
        <v>308</v>
      </c>
      <c r="H180" s="60" t="s">
        <v>390</v>
      </c>
      <c r="I180" s="60" t="b">
        <f t="shared" si="2"/>
        <v>1</v>
      </c>
    </row>
    <row r="181" spans="1:9" x14ac:dyDescent="0.3">
      <c r="A181" s="58" t="s">
        <v>309</v>
      </c>
      <c r="B181" s="58" t="s">
        <v>368</v>
      </c>
      <c r="C181" s="58" t="s">
        <v>369</v>
      </c>
      <c r="D181" s="58" t="s">
        <v>364</v>
      </c>
      <c r="G181" s="10" t="s">
        <v>309</v>
      </c>
      <c r="H181" s="60" t="s">
        <v>390</v>
      </c>
      <c r="I181" s="60" t="b">
        <f t="shared" si="2"/>
        <v>1</v>
      </c>
    </row>
    <row r="182" spans="1:9" x14ac:dyDescent="0.3">
      <c r="A182" s="58" t="s">
        <v>310</v>
      </c>
      <c r="B182" s="58" t="s">
        <v>368</v>
      </c>
      <c r="C182" s="58" t="s">
        <v>369</v>
      </c>
      <c r="D182" s="58" t="s">
        <v>364</v>
      </c>
      <c r="G182" s="10" t="s">
        <v>310</v>
      </c>
      <c r="H182" s="60" t="s">
        <v>390</v>
      </c>
      <c r="I182" s="60" t="b">
        <f t="shared" si="2"/>
        <v>1</v>
      </c>
    </row>
    <row r="183" spans="1:9" x14ac:dyDescent="0.3">
      <c r="A183" s="58" t="s">
        <v>311</v>
      </c>
      <c r="B183" s="58" t="s">
        <v>368</v>
      </c>
      <c r="C183" s="58" t="s">
        <v>369</v>
      </c>
      <c r="D183" s="58" t="s">
        <v>364</v>
      </c>
      <c r="G183" s="10" t="s">
        <v>311</v>
      </c>
      <c r="H183" s="60" t="s">
        <v>390</v>
      </c>
      <c r="I183" s="60" t="b">
        <f t="shared" si="2"/>
        <v>1</v>
      </c>
    </row>
    <row r="184" spans="1:9" x14ac:dyDescent="0.3">
      <c r="A184" s="58" t="s">
        <v>312</v>
      </c>
      <c r="B184" s="58" t="s">
        <v>368</v>
      </c>
      <c r="C184" s="58" t="s">
        <v>359</v>
      </c>
      <c r="D184" s="58" t="s">
        <v>364</v>
      </c>
      <c r="G184" s="10" t="s">
        <v>312</v>
      </c>
      <c r="H184" s="60" t="s">
        <v>390</v>
      </c>
      <c r="I184" s="60" t="b">
        <f t="shared" si="2"/>
        <v>1</v>
      </c>
    </row>
    <row r="185" spans="1:9" x14ac:dyDescent="0.3">
      <c r="A185" s="58" t="s">
        <v>313</v>
      </c>
      <c r="B185" s="58" t="s">
        <v>368</v>
      </c>
      <c r="C185" s="58" t="s">
        <v>359</v>
      </c>
      <c r="D185" s="58" t="s">
        <v>364</v>
      </c>
      <c r="G185" s="10" t="s">
        <v>313</v>
      </c>
      <c r="H185" s="60" t="s">
        <v>390</v>
      </c>
      <c r="I185" s="60" t="b">
        <f t="shared" si="2"/>
        <v>1</v>
      </c>
    </row>
    <row r="186" spans="1:9" x14ac:dyDescent="0.3">
      <c r="A186" s="58" t="s">
        <v>314</v>
      </c>
      <c r="B186" s="58" t="s">
        <v>368</v>
      </c>
      <c r="C186" s="58" t="s">
        <v>369</v>
      </c>
      <c r="D186" s="58" t="s">
        <v>364</v>
      </c>
      <c r="G186" s="10" t="s">
        <v>314</v>
      </c>
      <c r="H186" s="60" t="s">
        <v>390</v>
      </c>
      <c r="I186" s="60" t="b">
        <f t="shared" si="2"/>
        <v>1</v>
      </c>
    </row>
    <row r="187" spans="1:9" x14ac:dyDescent="0.3">
      <c r="A187" s="58" t="s">
        <v>315</v>
      </c>
      <c r="B187" s="58" t="s">
        <v>368</v>
      </c>
      <c r="C187" s="58" t="s">
        <v>369</v>
      </c>
      <c r="D187" s="58" t="s">
        <v>364</v>
      </c>
      <c r="G187" s="10" t="s">
        <v>315</v>
      </c>
      <c r="H187" s="60" t="s">
        <v>390</v>
      </c>
      <c r="I187" s="60" t="b">
        <f t="shared" si="2"/>
        <v>1</v>
      </c>
    </row>
    <row r="188" spans="1:9" x14ac:dyDescent="0.3">
      <c r="A188" s="58" t="s">
        <v>316</v>
      </c>
      <c r="B188" s="58" t="s">
        <v>368</v>
      </c>
      <c r="C188" s="58" t="s">
        <v>369</v>
      </c>
      <c r="D188" s="58" t="s">
        <v>364</v>
      </c>
      <c r="G188" s="10" t="s">
        <v>316</v>
      </c>
      <c r="H188" s="60" t="s">
        <v>390</v>
      </c>
      <c r="I188" s="60" t="b">
        <f t="shared" si="2"/>
        <v>1</v>
      </c>
    </row>
    <row r="189" spans="1:9" x14ac:dyDescent="0.3">
      <c r="A189" s="58" t="s">
        <v>317</v>
      </c>
      <c r="B189" s="58" t="s">
        <v>368</v>
      </c>
      <c r="C189" s="58" t="s">
        <v>369</v>
      </c>
      <c r="D189" s="58" t="s">
        <v>364</v>
      </c>
      <c r="G189" s="10" t="s">
        <v>317</v>
      </c>
      <c r="H189" s="60" t="s">
        <v>390</v>
      </c>
      <c r="I189" s="60" t="b">
        <f t="shared" si="2"/>
        <v>1</v>
      </c>
    </row>
    <row r="190" spans="1:9" x14ac:dyDescent="0.3">
      <c r="A190" s="58" t="s">
        <v>318</v>
      </c>
      <c r="B190" s="58" t="s">
        <v>368</v>
      </c>
      <c r="C190" s="58" t="s">
        <v>369</v>
      </c>
      <c r="D190" s="58" t="s">
        <v>364</v>
      </c>
      <c r="G190" s="10" t="s">
        <v>318</v>
      </c>
      <c r="H190" s="60" t="s">
        <v>390</v>
      </c>
      <c r="I190" s="60" t="b">
        <f t="shared" si="2"/>
        <v>1</v>
      </c>
    </row>
    <row r="191" spans="1:9" x14ac:dyDescent="0.3">
      <c r="A191" s="58" t="s">
        <v>319</v>
      </c>
      <c r="B191" s="58" t="s">
        <v>368</v>
      </c>
      <c r="C191" s="58" t="s">
        <v>369</v>
      </c>
      <c r="D191" s="58" t="s">
        <v>364</v>
      </c>
      <c r="G191" s="10" t="s">
        <v>319</v>
      </c>
      <c r="H191" s="60" t="s">
        <v>390</v>
      </c>
      <c r="I191" s="60" t="b">
        <f t="shared" si="2"/>
        <v>1</v>
      </c>
    </row>
    <row r="192" spans="1:9" x14ac:dyDescent="0.3">
      <c r="A192" s="58" t="s">
        <v>320</v>
      </c>
      <c r="B192" s="58" t="s">
        <v>368</v>
      </c>
      <c r="C192" s="58" t="s">
        <v>369</v>
      </c>
      <c r="D192" s="58" t="s">
        <v>364</v>
      </c>
      <c r="G192" s="10" t="s">
        <v>320</v>
      </c>
      <c r="H192" s="60" t="s">
        <v>390</v>
      </c>
      <c r="I192" s="60" t="b">
        <f t="shared" si="2"/>
        <v>1</v>
      </c>
    </row>
    <row r="193" spans="1:9" x14ac:dyDescent="0.3">
      <c r="A193" s="58" t="s">
        <v>321</v>
      </c>
      <c r="B193" s="58" t="s">
        <v>368</v>
      </c>
      <c r="C193" s="58" t="s">
        <v>369</v>
      </c>
      <c r="D193" s="58" t="s">
        <v>364</v>
      </c>
      <c r="G193" s="10" t="s">
        <v>321</v>
      </c>
      <c r="H193" s="60" t="s">
        <v>390</v>
      </c>
      <c r="I193" s="60" t="b">
        <f t="shared" si="2"/>
        <v>1</v>
      </c>
    </row>
    <row r="194" spans="1:9" x14ac:dyDescent="0.3">
      <c r="A194" s="58" t="s">
        <v>374</v>
      </c>
      <c r="B194" s="58" t="s">
        <v>368</v>
      </c>
      <c r="C194" s="58" t="s">
        <v>369</v>
      </c>
      <c r="D194" s="58" t="s">
        <v>364</v>
      </c>
      <c r="G194" s="61" t="s">
        <v>374</v>
      </c>
      <c r="H194" s="60" t="s">
        <v>390</v>
      </c>
      <c r="I194" s="60" t="b">
        <f t="shared" si="2"/>
        <v>1</v>
      </c>
    </row>
    <row r="195" spans="1:9" x14ac:dyDescent="0.3">
      <c r="A195" s="58" t="s">
        <v>375</v>
      </c>
      <c r="B195" s="58" t="s">
        <v>368</v>
      </c>
      <c r="C195" s="58" t="s">
        <v>369</v>
      </c>
      <c r="D195" s="58" t="s">
        <v>364</v>
      </c>
      <c r="G195" s="61" t="s">
        <v>375</v>
      </c>
      <c r="H195" s="60" t="s">
        <v>390</v>
      </c>
      <c r="I195" s="60" t="b">
        <f t="shared" ref="I195:I258" si="3">EXACT(G195,A195)</f>
        <v>1</v>
      </c>
    </row>
    <row r="196" spans="1:9" x14ac:dyDescent="0.3">
      <c r="A196" s="58" t="s">
        <v>322</v>
      </c>
      <c r="B196" s="58" t="s">
        <v>368</v>
      </c>
      <c r="C196" s="58" t="s">
        <v>359</v>
      </c>
      <c r="D196" s="58" t="s">
        <v>364</v>
      </c>
      <c r="G196" s="10" t="s">
        <v>322</v>
      </c>
      <c r="H196" s="60" t="s">
        <v>390</v>
      </c>
      <c r="I196" s="60" t="b">
        <f t="shared" si="3"/>
        <v>1</v>
      </c>
    </row>
    <row r="197" spans="1:9" x14ac:dyDescent="0.3">
      <c r="A197" s="58" t="s">
        <v>323</v>
      </c>
      <c r="B197" s="58" t="s">
        <v>368</v>
      </c>
      <c r="C197" s="58" t="s">
        <v>359</v>
      </c>
      <c r="D197" s="58" t="s">
        <v>364</v>
      </c>
      <c r="G197" s="10" t="s">
        <v>323</v>
      </c>
      <c r="H197" s="60" t="s">
        <v>390</v>
      </c>
      <c r="I197" s="60" t="b">
        <f t="shared" si="3"/>
        <v>1</v>
      </c>
    </row>
    <row r="198" spans="1:9" x14ac:dyDescent="0.3">
      <c r="A198" s="58" t="s">
        <v>324</v>
      </c>
      <c r="B198" s="58" t="s">
        <v>368</v>
      </c>
      <c r="C198" s="58" t="s">
        <v>359</v>
      </c>
      <c r="D198" s="58" t="s">
        <v>364</v>
      </c>
      <c r="G198" s="10" t="s">
        <v>324</v>
      </c>
      <c r="H198" s="60" t="s">
        <v>390</v>
      </c>
      <c r="I198" s="60" t="b">
        <f t="shared" si="3"/>
        <v>1</v>
      </c>
    </row>
    <row r="199" spans="1:9" x14ac:dyDescent="0.3">
      <c r="A199" s="58" t="s">
        <v>325</v>
      </c>
      <c r="B199" s="58" t="s">
        <v>368</v>
      </c>
      <c r="C199" s="58" t="s">
        <v>369</v>
      </c>
      <c r="D199" s="58" t="s">
        <v>364</v>
      </c>
      <c r="G199" s="10" t="s">
        <v>325</v>
      </c>
      <c r="H199" s="60" t="s">
        <v>390</v>
      </c>
      <c r="I199" s="60" t="b">
        <f t="shared" si="3"/>
        <v>1</v>
      </c>
    </row>
    <row r="200" spans="1:9" x14ac:dyDescent="0.3">
      <c r="A200" s="58" t="s">
        <v>326</v>
      </c>
      <c r="B200" s="58" t="s">
        <v>368</v>
      </c>
      <c r="C200" s="58" t="s">
        <v>369</v>
      </c>
      <c r="D200" s="58" t="s">
        <v>364</v>
      </c>
      <c r="G200" s="10" t="s">
        <v>326</v>
      </c>
      <c r="H200" s="60" t="s">
        <v>390</v>
      </c>
      <c r="I200" s="60" t="b">
        <f t="shared" si="3"/>
        <v>1</v>
      </c>
    </row>
    <row r="201" spans="1:9" x14ac:dyDescent="0.3">
      <c r="A201" s="58" t="s">
        <v>327</v>
      </c>
      <c r="B201" s="58" t="s">
        <v>368</v>
      </c>
      <c r="C201" s="58" t="s">
        <v>369</v>
      </c>
      <c r="D201" s="58" t="s">
        <v>364</v>
      </c>
      <c r="G201" s="10" t="s">
        <v>327</v>
      </c>
      <c r="H201" s="60" t="s">
        <v>390</v>
      </c>
      <c r="I201" s="60" t="b">
        <f t="shared" si="3"/>
        <v>1</v>
      </c>
    </row>
    <row r="202" spans="1:9" x14ac:dyDescent="0.3">
      <c r="A202" s="58" t="s">
        <v>328</v>
      </c>
      <c r="B202" s="58" t="s">
        <v>368</v>
      </c>
      <c r="C202" s="58" t="s">
        <v>369</v>
      </c>
      <c r="D202" s="58" t="s">
        <v>364</v>
      </c>
      <c r="G202" s="10" t="s">
        <v>328</v>
      </c>
      <c r="H202" s="60" t="s">
        <v>390</v>
      </c>
      <c r="I202" s="60" t="b">
        <f t="shared" si="3"/>
        <v>1</v>
      </c>
    </row>
    <row r="203" spans="1:9" x14ac:dyDescent="0.3">
      <c r="A203" s="58" t="s">
        <v>329</v>
      </c>
      <c r="B203" s="58" t="s">
        <v>368</v>
      </c>
      <c r="C203" s="58" t="s">
        <v>369</v>
      </c>
      <c r="D203" s="58" t="s">
        <v>364</v>
      </c>
      <c r="G203" s="10" t="s">
        <v>329</v>
      </c>
      <c r="H203" s="60" t="s">
        <v>390</v>
      </c>
      <c r="I203" s="60" t="b">
        <f t="shared" si="3"/>
        <v>1</v>
      </c>
    </row>
    <row r="204" spans="1:9" x14ac:dyDescent="0.3">
      <c r="A204" s="58" t="s">
        <v>330</v>
      </c>
      <c r="B204" s="58" t="s">
        <v>368</v>
      </c>
      <c r="C204" s="58" t="s">
        <v>359</v>
      </c>
      <c r="D204" s="58" t="s">
        <v>364</v>
      </c>
      <c r="G204" s="10" t="s">
        <v>330</v>
      </c>
      <c r="H204" s="60" t="s">
        <v>390</v>
      </c>
      <c r="I204" s="60" t="b">
        <f t="shared" si="3"/>
        <v>1</v>
      </c>
    </row>
    <row r="205" spans="1:9" x14ac:dyDescent="0.3">
      <c r="A205" s="58" t="s">
        <v>331</v>
      </c>
      <c r="B205" s="58" t="s">
        <v>368</v>
      </c>
      <c r="C205" s="58" t="s">
        <v>369</v>
      </c>
      <c r="D205" s="58" t="s">
        <v>364</v>
      </c>
      <c r="G205" s="10" t="s">
        <v>331</v>
      </c>
      <c r="H205" s="60" t="s">
        <v>390</v>
      </c>
      <c r="I205" s="60" t="b">
        <f t="shared" si="3"/>
        <v>1</v>
      </c>
    </row>
    <row r="206" spans="1:9" x14ac:dyDescent="0.3">
      <c r="A206" s="58" t="s">
        <v>118</v>
      </c>
      <c r="B206" s="58" t="s">
        <v>376</v>
      </c>
      <c r="C206" s="58" t="s">
        <v>359</v>
      </c>
      <c r="D206" s="58" t="s">
        <v>360</v>
      </c>
      <c r="G206" s="10" t="s">
        <v>118</v>
      </c>
      <c r="H206" s="60" t="s">
        <v>396</v>
      </c>
      <c r="I206" s="60" t="b">
        <f t="shared" si="3"/>
        <v>1</v>
      </c>
    </row>
    <row r="207" spans="1:9" x14ac:dyDescent="0.3">
      <c r="A207" s="58" t="s">
        <v>119</v>
      </c>
      <c r="B207" s="58" t="s">
        <v>376</v>
      </c>
      <c r="C207" s="58" t="s">
        <v>359</v>
      </c>
      <c r="D207" s="58" t="s">
        <v>360</v>
      </c>
      <c r="G207" s="10" t="s">
        <v>119</v>
      </c>
      <c r="H207" s="60" t="s">
        <v>396</v>
      </c>
      <c r="I207" s="60" t="b">
        <f t="shared" si="3"/>
        <v>1</v>
      </c>
    </row>
    <row r="208" spans="1:9" x14ac:dyDescent="0.3">
      <c r="A208" s="58" t="s">
        <v>120</v>
      </c>
      <c r="B208" s="58" t="s">
        <v>376</v>
      </c>
      <c r="C208" s="58" t="s">
        <v>359</v>
      </c>
      <c r="D208" s="58" t="s">
        <v>360</v>
      </c>
      <c r="G208" s="10" t="s">
        <v>120</v>
      </c>
      <c r="H208" s="60" t="s">
        <v>396</v>
      </c>
      <c r="I208" s="60" t="b">
        <f t="shared" si="3"/>
        <v>1</v>
      </c>
    </row>
    <row r="209" spans="1:9" x14ac:dyDescent="0.3">
      <c r="A209" s="58" t="s">
        <v>121</v>
      </c>
      <c r="B209" s="58" t="s">
        <v>376</v>
      </c>
      <c r="C209" s="58" t="s">
        <v>359</v>
      </c>
      <c r="D209" s="58" t="s">
        <v>360</v>
      </c>
      <c r="G209" s="10" t="s">
        <v>121</v>
      </c>
      <c r="H209" s="60" t="s">
        <v>396</v>
      </c>
      <c r="I209" s="60" t="b">
        <f t="shared" si="3"/>
        <v>1</v>
      </c>
    </row>
    <row r="210" spans="1:9" x14ac:dyDescent="0.3">
      <c r="A210" s="58" t="s">
        <v>122</v>
      </c>
      <c r="B210" s="58" t="s">
        <v>376</v>
      </c>
      <c r="C210" s="58" t="s">
        <v>359</v>
      </c>
      <c r="D210" s="58" t="s">
        <v>360</v>
      </c>
      <c r="G210" s="10" t="s">
        <v>122</v>
      </c>
      <c r="H210" s="60" t="s">
        <v>396</v>
      </c>
      <c r="I210" s="60" t="b">
        <f t="shared" si="3"/>
        <v>1</v>
      </c>
    </row>
    <row r="211" spans="1:9" x14ac:dyDescent="0.3">
      <c r="A211" s="58" t="s">
        <v>123</v>
      </c>
      <c r="B211" s="58" t="s">
        <v>376</v>
      </c>
      <c r="C211" s="58" t="s">
        <v>359</v>
      </c>
      <c r="D211" s="58" t="s">
        <v>360</v>
      </c>
      <c r="G211" s="10" t="s">
        <v>123</v>
      </c>
      <c r="H211" s="60" t="s">
        <v>396</v>
      </c>
      <c r="I211" s="60" t="b">
        <f t="shared" si="3"/>
        <v>1</v>
      </c>
    </row>
    <row r="212" spans="1:9" x14ac:dyDescent="0.3">
      <c r="A212" s="58" t="s">
        <v>124</v>
      </c>
      <c r="B212" s="58" t="s">
        <v>376</v>
      </c>
      <c r="C212" s="58" t="s">
        <v>359</v>
      </c>
      <c r="D212" s="58" t="s">
        <v>360</v>
      </c>
      <c r="G212" s="10" t="s">
        <v>124</v>
      </c>
      <c r="H212" s="60" t="s">
        <v>396</v>
      </c>
      <c r="I212" s="60" t="b">
        <f t="shared" si="3"/>
        <v>1</v>
      </c>
    </row>
    <row r="213" spans="1:9" x14ac:dyDescent="0.3">
      <c r="A213" s="58" t="s">
        <v>125</v>
      </c>
      <c r="B213" s="58" t="s">
        <v>376</v>
      </c>
      <c r="C213" s="58" t="s">
        <v>359</v>
      </c>
      <c r="D213" s="58" t="s">
        <v>360</v>
      </c>
      <c r="G213" s="10" t="s">
        <v>125</v>
      </c>
      <c r="H213" s="60" t="s">
        <v>396</v>
      </c>
      <c r="I213" s="60" t="b">
        <f t="shared" si="3"/>
        <v>1</v>
      </c>
    </row>
    <row r="214" spans="1:9" x14ac:dyDescent="0.3">
      <c r="A214" s="58" t="s">
        <v>126</v>
      </c>
      <c r="B214" s="58" t="s">
        <v>376</v>
      </c>
      <c r="C214" s="58" t="s">
        <v>359</v>
      </c>
      <c r="D214" s="58" t="s">
        <v>360</v>
      </c>
      <c r="G214" s="10" t="s">
        <v>126</v>
      </c>
      <c r="H214" s="60" t="s">
        <v>396</v>
      </c>
      <c r="I214" s="60" t="b">
        <f t="shared" si="3"/>
        <v>1</v>
      </c>
    </row>
    <row r="215" spans="1:9" x14ac:dyDescent="0.3">
      <c r="A215" s="58" t="s">
        <v>127</v>
      </c>
      <c r="B215" s="58" t="s">
        <v>376</v>
      </c>
      <c r="C215" s="58" t="s">
        <v>359</v>
      </c>
      <c r="D215" s="58" t="s">
        <v>360</v>
      </c>
      <c r="G215" s="10" t="s">
        <v>127</v>
      </c>
      <c r="H215" s="60" t="s">
        <v>396</v>
      </c>
      <c r="I215" s="60" t="b">
        <f t="shared" si="3"/>
        <v>1</v>
      </c>
    </row>
    <row r="216" spans="1:9" x14ac:dyDescent="0.3">
      <c r="A216" s="58" t="s">
        <v>128</v>
      </c>
      <c r="B216" s="58" t="s">
        <v>376</v>
      </c>
      <c r="C216" s="58" t="s">
        <v>359</v>
      </c>
      <c r="D216" s="58" t="s">
        <v>360</v>
      </c>
      <c r="G216" s="10" t="s">
        <v>128</v>
      </c>
      <c r="H216" s="60" t="s">
        <v>396</v>
      </c>
      <c r="I216" s="60" t="b">
        <f t="shared" si="3"/>
        <v>1</v>
      </c>
    </row>
    <row r="217" spans="1:9" x14ac:dyDescent="0.3">
      <c r="A217" s="58" t="s">
        <v>129</v>
      </c>
      <c r="B217" s="58" t="s">
        <v>376</v>
      </c>
      <c r="C217" s="58" t="s">
        <v>359</v>
      </c>
      <c r="D217" s="58" t="s">
        <v>360</v>
      </c>
      <c r="G217" s="10" t="s">
        <v>129</v>
      </c>
      <c r="H217" s="60" t="s">
        <v>396</v>
      </c>
      <c r="I217" s="60" t="b">
        <f t="shared" si="3"/>
        <v>1</v>
      </c>
    </row>
    <row r="218" spans="1:9" x14ac:dyDescent="0.3">
      <c r="A218" s="58" t="s">
        <v>130</v>
      </c>
      <c r="B218" s="58" t="s">
        <v>376</v>
      </c>
      <c r="C218" s="58" t="s">
        <v>359</v>
      </c>
      <c r="D218" s="58" t="s">
        <v>360</v>
      </c>
      <c r="G218" s="10" t="s">
        <v>130</v>
      </c>
      <c r="H218" s="60" t="s">
        <v>396</v>
      </c>
      <c r="I218" s="60" t="b">
        <f t="shared" si="3"/>
        <v>1</v>
      </c>
    </row>
    <row r="219" spans="1:9" x14ac:dyDescent="0.3">
      <c r="A219" s="58" t="s">
        <v>131</v>
      </c>
      <c r="B219" s="58" t="s">
        <v>376</v>
      </c>
      <c r="C219" s="58" t="s">
        <v>359</v>
      </c>
      <c r="D219" s="58" t="s">
        <v>360</v>
      </c>
      <c r="G219" s="10" t="s">
        <v>131</v>
      </c>
      <c r="H219" s="60" t="s">
        <v>396</v>
      </c>
      <c r="I219" s="60" t="b">
        <f t="shared" si="3"/>
        <v>1</v>
      </c>
    </row>
    <row r="220" spans="1:9" x14ac:dyDescent="0.3">
      <c r="A220" s="58" t="s">
        <v>132</v>
      </c>
      <c r="B220" s="58" t="s">
        <v>376</v>
      </c>
      <c r="C220" s="58" t="s">
        <v>359</v>
      </c>
      <c r="D220" s="58" t="s">
        <v>360</v>
      </c>
      <c r="G220" s="10" t="s">
        <v>132</v>
      </c>
      <c r="H220" s="60" t="s">
        <v>396</v>
      </c>
      <c r="I220" s="60" t="b">
        <f t="shared" si="3"/>
        <v>1</v>
      </c>
    </row>
    <row r="221" spans="1:9" x14ac:dyDescent="0.3">
      <c r="A221" s="58" t="s">
        <v>133</v>
      </c>
      <c r="B221" s="58" t="s">
        <v>376</v>
      </c>
      <c r="C221" s="58" t="s">
        <v>359</v>
      </c>
      <c r="D221" s="58" t="s">
        <v>360</v>
      </c>
      <c r="G221" s="10" t="s">
        <v>133</v>
      </c>
      <c r="H221" s="60" t="s">
        <v>396</v>
      </c>
      <c r="I221" s="60" t="b">
        <f t="shared" si="3"/>
        <v>1</v>
      </c>
    </row>
    <row r="222" spans="1:9" x14ac:dyDescent="0.3">
      <c r="A222" s="58" t="s">
        <v>134</v>
      </c>
      <c r="B222" s="58" t="s">
        <v>376</v>
      </c>
      <c r="C222" s="58" t="s">
        <v>359</v>
      </c>
      <c r="D222" s="58" t="s">
        <v>360</v>
      </c>
      <c r="G222" s="10" t="s">
        <v>134</v>
      </c>
      <c r="H222" s="60" t="s">
        <v>396</v>
      </c>
      <c r="I222" s="60" t="b">
        <f t="shared" si="3"/>
        <v>1</v>
      </c>
    </row>
    <row r="223" spans="1:9" x14ac:dyDescent="0.3">
      <c r="A223" s="58" t="s">
        <v>135</v>
      </c>
      <c r="B223" s="58" t="s">
        <v>376</v>
      </c>
      <c r="C223" s="58" t="s">
        <v>359</v>
      </c>
      <c r="D223" s="58" t="s">
        <v>360</v>
      </c>
      <c r="G223" s="10" t="s">
        <v>135</v>
      </c>
      <c r="H223" s="60" t="s">
        <v>396</v>
      </c>
      <c r="I223" s="60" t="b">
        <f t="shared" si="3"/>
        <v>1</v>
      </c>
    </row>
    <row r="224" spans="1:9" x14ac:dyDescent="0.3">
      <c r="A224" s="58" t="s">
        <v>136</v>
      </c>
      <c r="B224" s="58" t="s">
        <v>376</v>
      </c>
      <c r="C224" s="58" t="s">
        <v>359</v>
      </c>
      <c r="D224" s="58" t="s">
        <v>360</v>
      </c>
      <c r="G224" s="10" t="s">
        <v>136</v>
      </c>
      <c r="H224" s="60" t="s">
        <v>396</v>
      </c>
      <c r="I224" s="60" t="b">
        <f t="shared" si="3"/>
        <v>1</v>
      </c>
    </row>
    <row r="225" spans="1:9" x14ac:dyDescent="0.3">
      <c r="A225" s="58" t="s">
        <v>137</v>
      </c>
      <c r="B225" s="58" t="s">
        <v>376</v>
      </c>
      <c r="C225" s="58" t="s">
        <v>359</v>
      </c>
      <c r="D225" s="58" t="s">
        <v>360</v>
      </c>
      <c r="G225" s="10" t="s">
        <v>137</v>
      </c>
      <c r="H225" s="60" t="s">
        <v>396</v>
      </c>
      <c r="I225" s="60" t="b">
        <f t="shared" si="3"/>
        <v>1</v>
      </c>
    </row>
    <row r="226" spans="1:9" x14ac:dyDescent="0.3">
      <c r="A226" s="58" t="s">
        <v>138</v>
      </c>
      <c r="B226" s="58" t="s">
        <v>376</v>
      </c>
      <c r="C226" s="58" t="s">
        <v>359</v>
      </c>
      <c r="D226" s="58" t="s">
        <v>360</v>
      </c>
      <c r="G226" s="10" t="s">
        <v>138</v>
      </c>
      <c r="H226" s="60" t="s">
        <v>396</v>
      </c>
      <c r="I226" s="60" t="b">
        <f t="shared" si="3"/>
        <v>1</v>
      </c>
    </row>
    <row r="227" spans="1:9" x14ac:dyDescent="0.3">
      <c r="A227" s="58" t="s">
        <v>139</v>
      </c>
      <c r="B227" s="58" t="s">
        <v>376</v>
      </c>
      <c r="C227" s="58" t="s">
        <v>359</v>
      </c>
      <c r="D227" s="58" t="s">
        <v>360</v>
      </c>
      <c r="G227" s="10" t="s">
        <v>139</v>
      </c>
      <c r="H227" s="60" t="s">
        <v>396</v>
      </c>
      <c r="I227" s="60" t="b">
        <f t="shared" si="3"/>
        <v>1</v>
      </c>
    </row>
    <row r="228" spans="1:9" x14ac:dyDescent="0.3">
      <c r="A228" s="58" t="s">
        <v>140</v>
      </c>
      <c r="B228" s="58" t="s">
        <v>376</v>
      </c>
      <c r="C228" s="58" t="s">
        <v>359</v>
      </c>
      <c r="D228" s="58" t="s">
        <v>360</v>
      </c>
      <c r="G228" s="10" t="s">
        <v>140</v>
      </c>
      <c r="H228" s="60" t="s">
        <v>396</v>
      </c>
      <c r="I228" s="60" t="b">
        <f t="shared" si="3"/>
        <v>1</v>
      </c>
    </row>
    <row r="229" spans="1:9" x14ac:dyDescent="0.3">
      <c r="A229" s="58" t="s">
        <v>141</v>
      </c>
      <c r="B229" s="58" t="s">
        <v>376</v>
      </c>
      <c r="C229" s="58" t="s">
        <v>359</v>
      </c>
      <c r="D229" s="58" t="s">
        <v>360</v>
      </c>
      <c r="G229" s="10" t="s">
        <v>141</v>
      </c>
      <c r="H229" s="60" t="s">
        <v>396</v>
      </c>
      <c r="I229" s="60" t="b">
        <f t="shared" si="3"/>
        <v>1</v>
      </c>
    </row>
    <row r="230" spans="1:9" x14ac:dyDescent="0.3">
      <c r="A230" s="58" t="s">
        <v>142</v>
      </c>
      <c r="B230" s="58" t="s">
        <v>376</v>
      </c>
      <c r="C230" s="58" t="s">
        <v>359</v>
      </c>
      <c r="D230" s="58" t="s">
        <v>360</v>
      </c>
      <c r="G230" s="10" t="s">
        <v>142</v>
      </c>
      <c r="H230" s="60" t="s">
        <v>396</v>
      </c>
      <c r="I230" s="60" t="b">
        <f t="shared" si="3"/>
        <v>1</v>
      </c>
    </row>
    <row r="231" spans="1:9" x14ac:dyDescent="0.3">
      <c r="A231" s="58" t="s">
        <v>143</v>
      </c>
      <c r="B231" s="58" t="s">
        <v>376</v>
      </c>
      <c r="C231" s="58" t="s">
        <v>359</v>
      </c>
      <c r="D231" s="58" t="s">
        <v>360</v>
      </c>
      <c r="G231" s="10" t="s">
        <v>143</v>
      </c>
      <c r="H231" s="60" t="s">
        <v>396</v>
      </c>
      <c r="I231" s="60" t="b">
        <f t="shared" si="3"/>
        <v>1</v>
      </c>
    </row>
    <row r="232" spans="1:9" x14ac:dyDescent="0.3">
      <c r="A232" s="58" t="s">
        <v>144</v>
      </c>
      <c r="B232" s="58" t="s">
        <v>376</v>
      </c>
      <c r="C232" s="58" t="s">
        <v>359</v>
      </c>
      <c r="D232" s="58" t="s">
        <v>360</v>
      </c>
      <c r="G232" s="10" t="s">
        <v>144</v>
      </c>
      <c r="H232" s="60" t="s">
        <v>396</v>
      </c>
      <c r="I232" s="60" t="b">
        <f t="shared" si="3"/>
        <v>1</v>
      </c>
    </row>
    <row r="233" spans="1:9" x14ac:dyDescent="0.3">
      <c r="A233" s="58" t="s">
        <v>145</v>
      </c>
      <c r="B233" s="58" t="s">
        <v>376</v>
      </c>
      <c r="C233" s="58" t="s">
        <v>359</v>
      </c>
      <c r="D233" s="58" t="s">
        <v>360</v>
      </c>
      <c r="G233" s="10" t="s">
        <v>145</v>
      </c>
      <c r="H233" s="60" t="s">
        <v>396</v>
      </c>
      <c r="I233" s="60" t="b">
        <f t="shared" si="3"/>
        <v>1</v>
      </c>
    </row>
    <row r="234" spans="1:9" x14ac:dyDescent="0.3">
      <c r="A234" s="58" t="s">
        <v>146</v>
      </c>
      <c r="B234" s="58" t="s">
        <v>376</v>
      </c>
      <c r="C234" s="58" t="s">
        <v>359</v>
      </c>
      <c r="D234" s="58" t="s">
        <v>360</v>
      </c>
      <c r="G234" s="10" t="s">
        <v>146</v>
      </c>
      <c r="H234" s="60" t="s">
        <v>396</v>
      </c>
      <c r="I234" s="60" t="b">
        <f t="shared" si="3"/>
        <v>1</v>
      </c>
    </row>
    <row r="235" spans="1:9" x14ac:dyDescent="0.3">
      <c r="A235" s="58" t="s">
        <v>147</v>
      </c>
      <c r="B235" s="58" t="s">
        <v>376</v>
      </c>
      <c r="C235" s="58" t="s">
        <v>359</v>
      </c>
      <c r="D235" s="58" t="s">
        <v>360</v>
      </c>
      <c r="G235" s="10" t="s">
        <v>147</v>
      </c>
      <c r="H235" s="60" t="s">
        <v>396</v>
      </c>
      <c r="I235" s="60" t="b">
        <f t="shared" si="3"/>
        <v>1</v>
      </c>
    </row>
    <row r="236" spans="1:9" x14ac:dyDescent="0.3">
      <c r="A236" s="58" t="s">
        <v>148</v>
      </c>
      <c r="B236" s="58" t="s">
        <v>376</v>
      </c>
      <c r="C236" s="58" t="s">
        <v>359</v>
      </c>
      <c r="D236" s="58" t="s">
        <v>360</v>
      </c>
      <c r="G236" s="10" t="s">
        <v>148</v>
      </c>
      <c r="H236" s="60" t="s">
        <v>396</v>
      </c>
      <c r="I236" s="60" t="b">
        <f t="shared" si="3"/>
        <v>1</v>
      </c>
    </row>
    <row r="237" spans="1:9" x14ac:dyDescent="0.3">
      <c r="A237" s="58" t="s">
        <v>149</v>
      </c>
      <c r="B237" s="58" t="s">
        <v>376</v>
      </c>
      <c r="C237" s="58" t="s">
        <v>359</v>
      </c>
      <c r="D237" s="58" t="s">
        <v>360</v>
      </c>
      <c r="G237" s="10" t="s">
        <v>149</v>
      </c>
      <c r="H237" s="60" t="s">
        <v>396</v>
      </c>
      <c r="I237" s="60" t="b">
        <f t="shared" si="3"/>
        <v>1</v>
      </c>
    </row>
    <row r="238" spans="1:9" x14ac:dyDescent="0.3">
      <c r="A238" s="58" t="s">
        <v>150</v>
      </c>
      <c r="B238" s="58" t="s">
        <v>376</v>
      </c>
      <c r="C238" s="58" t="s">
        <v>359</v>
      </c>
      <c r="D238" s="58" t="s">
        <v>360</v>
      </c>
      <c r="G238" s="10" t="s">
        <v>150</v>
      </c>
      <c r="H238" s="60" t="s">
        <v>396</v>
      </c>
      <c r="I238" s="60" t="b">
        <f t="shared" si="3"/>
        <v>1</v>
      </c>
    </row>
    <row r="239" spans="1:9" x14ac:dyDescent="0.3">
      <c r="A239" s="58" t="s">
        <v>151</v>
      </c>
      <c r="B239" s="58" t="s">
        <v>376</v>
      </c>
      <c r="C239" s="58" t="s">
        <v>359</v>
      </c>
      <c r="D239" s="58" t="s">
        <v>360</v>
      </c>
      <c r="G239" s="10" t="s">
        <v>151</v>
      </c>
      <c r="H239" s="60" t="s">
        <v>396</v>
      </c>
      <c r="I239" s="60" t="b">
        <f t="shared" si="3"/>
        <v>1</v>
      </c>
    </row>
    <row r="240" spans="1:9" x14ac:dyDescent="0.3">
      <c r="A240" s="58" t="s">
        <v>152</v>
      </c>
      <c r="B240" s="58" t="s">
        <v>376</v>
      </c>
      <c r="C240" s="58" t="s">
        <v>359</v>
      </c>
      <c r="D240" s="58" t="s">
        <v>360</v>
      </c>
      <c r="G240" s="10" t="s">
        <v>152</v>
      </c>
      <c r="H240" s="60" t="s">
        <v>396</v>
      </c>
      <c r="I240" s="60" t="b">
        <f t="shared" si="3"/>
        <v>1</v>
      </c>
    </row>
    <row r="241" spans="1:9" x14ac:dyDescent="0.3">
      <c r="A241" s="58" t="s">
        <v>153</v>
      </c>
      <c r="B241" s="58" t="s">
        <v>376</v>
      </c>
      <c r="C241" s="58" t="s">
        <v>359</v>
      </c>
      <c r="D241" s="58" t="s">
        <v>360</v>
      </c>
      <c r="G241" s="10" t="s">
        <v>153</v>
      </c>
      <c r="H241" s="60" t="s">
        <v>396</v>
      </c>
      <c r="I241" s="60" t="b">
        <f t="shared" si="3"/>
        <v>1</v>
      </c>
    </row>
    <row r="242" spans="1:9" x14ac:dyDescent="0.3">
      <c r="A242" s="58" t="s">
        <v>154</v>
      </c>
      <c r="B242" s="58" t="s">
        <v>376</v>
      </c>
      <c r="C242" s="58" t="s">
        <v>359</v>
      </c>
      <c r="D242" s="58" t="s">
        <v>360</v>
      </c>
      <c r="G242" s="10" t="s">
        <v>154</v>
      </c>
      <c r="H242" s="60" t="s">
        <v>396</v>
      </c>
      <c r="I242" s="60" t="b">
        <f t="shared" si="3"/>
        <v>1</v>
      </c>
    </row>
    <row r="243" spans="1:9" x14ac:dyDescent="0.3">
      <c r="A243" s="58" t="s">
        <v>155</v>
      </c>
      <c r="B243" s="58" t="s">
        <v>376</v>
      </c>
      <c r="C243" s="58" t="s">
        <v>359</v>
      </c>
      <c r="D243" s="58" t="s">
        <v>360</v>
      </c>
      <c r="G243" s="10" t="s">
        <v>155</v>
      </c>
      <c r="H243" s="60" t="s">
        <v>396</v>
      </c>
      <c r="I243" s="60" t="b">
        <f t="shared" si="3"/>
        <v>1</v>
      </c>
    </row>
    <row r="244" spans="1:9" x14ac:dyDescent="0.3">
      <c r="A244" s="58" t="s">
        <v>156</v>
      </c>
      <c r="B244" s="58" t="s">
        <v>376</v>
      </c>
      <c r="C244" s="58" t="s">
        <v>359</v>
      </c>
      <c r="D244" s="58" t="s">
        <v>360</v>
      </c>
      <c r="G244" s="10" t="s">
        <v>156</v>
      </c>
      <c r="H244" s="60" t="s">
        <v>396</v>
      </c>
      <c r="I244" s="60" t="b">
        <f t="shared" si="3"/>
        <v>1</v>
      </c>
    </row>
    <row r="245" spans="1:9" x14ac:dyDescent="0.3">
      <c r="A245" s="58" t="s">
        <v>157</v>
      </c>
      <c r="B245" s="58" t="s">
        <v>376</v>
      </c>
      <c r="C245" s="58" t="s">
        <v>359</v>
      </c>
      <c r="D245" s="58" t="s">
        <v>360</v>
      </c>
      <c r="G245" s="10" t="s">
        <v>157</v>
      </c>
      <c r="H245" s="60" t="s">
        <v>396</v>
      </c>
      <c r="I245" s="60" t="b">
        <f t="shared" si="3"/>
        <v>1</v>
      </c>
    </row>
    <row r="246" spans="1:9" x14ac:dyDescent="0.3">
      <c r="A246" s="58" t="s">
        <v>158</v>
      </c>
      <c r="B246" s="58" t="s">
        <v>376</v>
      </c>
      <c r="C246" s="58" t="s">
        <v>359</v>
      </c>
      <c r="D246" s="58" t="s">
        <v>360</v>
      </c>
      <c r="G246" s="10" t="s">
        <v>158</v>
      </c>
      <c r="H246" s="60" t="s">
        <v>396</v>
      </c>
      <c r="I246" s="60" t="b">
        <f t="shared" si="3"/>
        <v>1</v>
      </c>
    </row>
    <row r="247" spans="1:9" x14ac:dyDescent="0.3">
      <c r="A247" s="58" t="s">
        <v>159</v>
      </c>
      <c r="B247" s="58" t="s">
        <v>376</v>
      </c>
      <c r="C247" s="58" t="s">
        <v>359</v>
      </c>
      <c r="D247" s="58" t="s">
        <v>360</v>
      </c>
      <c r="G247" s="10" t="s">
        <v>159</v>
      </c>
      <c r="H247" s="60" t="s">
        <v>396</v>
      </c>
      <c r="I247" s="60" t="b">
        <f t="shared" si="3"/>
        <v>1</v>
      </c>
    </row>
    <row r="248" spans="1:9" x14ac:dyDescent="0.3">
      <c r="A248" s="58" t="s">
        <v>160</v>
      </c>
      <c r="B248" s="58" t="s">
        <v>376</v>
      </c>
      <c r="C248" s="58" t="s">
        <v>359</v>
      </c>
      <c r="D248" s="58" t="s">
        <v>360</v>
      </c>
      <c r="G248" s="10" t="s">
        <v>160</v>
      </c>
      <c r="H248" s="60" t="s">
        <v>396</v>
      </c>
      <c r="I248" s="60" t="b">
        <f t="shared" si="3"/>
        <v>1</v>
      </c>
    </row>
    <row r="249" spans="1:9" x14ac:dyDescent="0.3">
      <c r="A249" s="58" t="s">
        <v>161</v>
      </c>
      <c r="B249" s="58" t="s">
        <v>376</v>
      </c>
      <c r="C249" s="58" t="s">
        <v>359</v>
      </c>
      <c r="D249" s="58" t="s">
        <v>360</v>
      </c>
      <c r="G249" s="10" t="s">
        <v>161</v>
      </c>
      <c r="H249" s="60" t="s">
        <v>396</v>
      </c>
      <c r="I249" s="60" t="b">
        <f t="shared" si="3"/>
        <v>1</v>
      </c>
    </row>
    <row r="250" spans="1:9" x14ac:dyDescent="0.3">
      <c r="A250" s="58" t="s">
        <v>162</v>
      </c>
      <c r="B250" s="58" t="s">
        <v>376</v>
      </c>
      <c r="C250" s="58" t="s">
        <v>359</v>
      </c>
      <c r="D250" s="58" t="s">
        <v>360</v>
      </c>
      <c r="G250" s="10" t="s">
        <v>162</v>
      </c>
      <c r="H250" s="60" t="s">
        <v>396</v>
      </c>
      <c r="I250" s="60" t="b">
        <f t="shared" si="3"/>
        <v>1</v>
      </c>
    </row>
    <row r="251" spans="1:9" x14ac:dyDescent="0.3">
      <c r="A251" s="58" t="s">
        <v>227</v>
      </c>
      <c r="B251" s="58" t="s">
        <v>376</v>
      </c>
      <c r="C251" s="58" t="s">
        <v>359</v>
      </c>
      <c r="D251" s="58" t="s">
        <v>364</v>
      </c>
      <c r="G251" s="25" t="s">
        <v>227</v>
      </c>
      <c r="H251" s="60" t="s">
        <v>397</v>
      </c>
      <c r="I251" s="60" t="b">
        <f t="shared" si="3"/>
        <v>1</v>
      </c>
    </row>
    <row r="252" spans="1:9" x14ac:dyDescent="0.3">
      <c r="A252" s="58" t="s">
        <v>228</v>
      </c>
      <c r="B252" s="58" t="s">
        <v>376</v>
      </c>
      <c r="C252" s="58" t="s">
        <v>359</v>
      </c>
      <c r="D252" s="58" t="s">
        <v>364</v>
      </c>
      <c r="G252" s="25" t="s">
        <v>228</v>
      </c>
      <c r="H252" s="60" t="s">
        <v>397</v>
      </c>
      <c r="I252" s="60" t="b">
        <f t="shared" si="3"/>
        <v>1</v>
      </c>
    </row>
    <row r="253" spans="1:9" x14ac:dyDescent="0.3">
      <c r="A253" s="58" t="s">
        <v>229</v>
      </c>
      <c r="B253" s="58" t="s">
        <v>376</v>
      </c>
      <c r="C253" s="58" t="s">
        <v>359</v>
      </c>
      <c r="D253" s="58" t="s">
        <v>364</v>
      </c>
      <c r="G253" s="25" t="s">
        <v>229</v>
      </c>
      <c r="H253" s="60" t="s">
        <v>397</v>
      </c>
      <c r="I253" s="60" t="b">
        <f t="shared" si="3"/>
        <v>1</v>
      </c>
    </row>
    <row r="254" spans="1:9" x14ac:dyDescent="0.3">
      <c r="A254" s="58" t="s">
        <v>230</v>
      </c>
      <c r="B254" s="58" t="s">
        <v>376</v>
      </c>
      <c r="C254" s="58" t="s">
        <v>359</v>
      </c>
      <c r="D254" s="58" t="s">
        <v>364</v>
      </c>
      <c r="G254" s="25" t="s">
        <v>230</v>
      </c>
      <c r="H254" s="60" t="s">
        <v>397</v>
      </c>
      <c r="I254" s="60" t="b">
        <f t="shared" si="3"/>
        <v>1</v>
      </c>
    </row>
    <row r="255" spans="1:9" x14ac:dyDescent="0.3">
      <c r="A255" s="58" t="s">
        <v>231</v>
      </c>
      <c r="B255" s="58" t="s">
        <v>376</v>
      </c>
      <c r="C255" s="58" t="s">
        <v>359</v>
      </c>
      <c r="D255" s="58" t="s">
        <v>364</v>
      </c>
      <c r="G255" s="25" t="s">
        <v>231</v>
      </c>
      <c r="H255" s="60" t="s">
        <v>397</v>
      </c>
      <c r="I255" s="60" t="b">
        <f t="shared" si="3"/>
        <v>1</v>
      </c>
    </row>
    <row r="256" spans="1:9" x14ac:dyDescent="0.3">
      <c r="A256" s="58" t="s">
        <v>232</v>
      </c>
      <c r="B256" s="58" t="s">
        <v>376</v>
      </c>
      <c r="C256" s="58" t="s">
        <v>359</v>
      </c>
      <c r="D256" s="58" t="s">
        <v>364</v>
      </c>
      <c r="G256" s="25" t="s">
        <v>232</v>
      </c>
      <c r="H256" s="60" t="s">
        <v>397</v>
      </c>
      <c r="I256" s="60" t="b">
        <f t="shared" si="3"/>
        <v>1</v>
      </c>
    </row>
    <row r="257" spans="1:9" x14ac:dyDescent="0.3">
      <c r="A257" s="58" t="s">
        <v>233</v>
      </c>
      <c r="B257" s="58" t="s">
        <v>376</v>
      </c>
      <c r="C257" s="58" t="s">
        <v>359</v>
      </c>
      <c r="D257" s="58" t="s">
        <v>364</v>
      </c>
      <c r="G257" s="25" t="s">
        <v>233</v>
      </c>
      <c r="H257" s="60" t="s">
        <v>397</v>
      </c>
      <c r="I257" s="60" t="b">
        <f t="shared" si="3"/>
        <v>1</v>
      </c>
    </row>
    <row r="258" spans="1:9" x14ac:dyDescent="0.3">
      <c r="A258" s="58" t="s">
        <v>234</v>
      </c>
      <c r="B258" s="58" t="s">
        <v>376</v>
      </c>
      <c r="C258" s="58" t="s">
        <v>359</v>
      </c>
      <c r="D258" s="58" t="s">
        <v>364</v>
      </c>
      <c r="G258" s="25" t="s">
        <v>234</v>
      </c>
      <c r="H258" s="60" t="s">
        <v>397</v>
      </c>
      <c r="I258" s="60" t="b">
        <f t="shared" si="3"/>
        <v>1</v>
      </c>
    </row>
    <row r="259" spans="1:9" x14ac:dyDescent="0.3">
      <c r="A259" s="58" t="s">
        <v>235</v>
      </c>
      <c r="B259" s="58" t="s">
        <v>376</v>
      </c>
      <c r="C259" s="58" t="s">
        <v>359</v>
      </c>
      <c r="D259" s="58" t="s">
        <v>364</v>
      </c>
      <c r="G259" s="25" t="s">
        <v>235</v>
      </c>
      <c r="H259" s="60" t="s">
        <v>397</v>
      </c>
      <c r="I259" s="60" t="b">
        <f t="shared" ref="I259:I290" si="4">EXACT(G259,A259)</f>
        <v>1</v>
      </c>
    </row>
    <row r="260" spans="1:9" x14ac:dyDescent="0.3">
      <c r="A260" s="58" t="s">
        <v>236</v>
      </c>
      <c r="B260" s="58" t="s">
        <v>376</v>
      </c>
      <c r="C260" s="58" t="s">
        <v>359</v>
      </c>
      <c r="D260" s="58" t="s">
        <v>364</v>
      </c>
      <c r="G260" s="25" t="s">
        <v>236</v>
      </c>
      <c r="H260" s="60" t="s">
        <v>397</v>
      </c>
      <c r="I260" s="60" t="b">
        <f t="shared" si="4"/>
        <v>1</v>
      </c>
    </row>
    <row r="261" spans="1:9" x14ac:dyDescent="0.3">
      <c r="A261" s="58" t="s">
        <v>237</v>
      </c>
      <c r="B261" s="58" t="s">
        <v>376</v>
      </c>
      <c r="C261" s="58" t="s">
        <v>359</v>
      </c>
      <c r="D261" s="58" t="s">
        <v>364</v>
      </c>
      <c r="G261" s="25" t="s">
        <v>237</v>
      </c>
      <c r="H261" s="60" t="s">
        <v>397</v>
      </c>
      <c r="I261" s="60" t="b">
        <f t="shared" si="4"/>
        <v>1</v>
      </c>
    </row>
    <row r="262" spans="1:9" x14ac:dyDescent="0.3">
      <c r="A262" s="58" t="s">
        <v>238</v>
      </c>
      <c r="B262" s="58" t="s">
        <v>376</v>
      </c>
      <c r="C262" s="58" t="s">
        <v>359</v>
      </c>
      <c r="D262" s="58" t="s">
        <v>364</v>
      </c>
      <c r="G262" s="25" t="s">
        <v>238</v>
      </c>
      <c r="H262" s="60" t="s">
        <v>397</v>
      </c>
      <c r="I262" s="60" t="b">
        <f t="shared" si="4"/>
        <v>1</v>
      </c>
    </row>
    <row r="263" spans="1:9" x14ac:dyDescent="0.3">
      <c r="A263" s="58" t="s">
        <v>239</v>
      </c>
      <c r="B263" s="58" t="s">
        <v>376</v>
      </c>
      <c r="C263" s="58" t="s">
        <v>359</v>
      </c>
      <c r="D263" s="58" t="s">
        <v>364</v>
      </c>
      <c r="G263" s="25" t="s">
        <v>239</v>
      </c>
      <c r="H263" s="60" t="s">
        <v>397</v>
      </c>
      <c r="I263" s="60" t="b">
        <f t="shared" si="4"/>
        <v>1</v>
      </c>
    </row>
    <row r="264" spans="1:9" x14ac:dyDescent="0.3">
      <c r="A264" s="58" t="s">
        <v>240</v>
      </c>
      <c r="B264" s="58" t="s">
        <v>376</v>
      </c>
      <c r="C264" s="58" t="s">
        <v>359</v>
      </c>
      <c r="D264" s="58" t="s">
        <v>364</v>
      </c>
      <c r="G264" s="25" t="s">
        <v>240</v>
      </c>
      <c r="H264" s="60" t="s">
        <v>397</v>
      </c>
      <c r="I264" s="60" t="b">
        <f t="shared" si="4"/>
        <v>1</v>
      </c>
    </row>
    <row r="265" spans="1:9" x14ac:dyDescent="0.3">
      <c r="A265" s="58" t="s">
        <v>241</v>
      </c>
      <c r="B265" s="58" t="s">
        <v>376</v>
      </c>
      <c r="C265" s="58" t="s">
        <v>359</v>
      </c>
      <c r="D265" s="58" t="s">
        <v>364</v>
      </c>
      <c r="G265" s="25" t="s">
        <v>241</v>
      </c>
      <c r="H265" s="60" t="s">
        <v>397</v>
      </c>
      <c r="I265" s="60" t="b">
        <f t="shared" si="4"/>
        <v>1</v>
      </c>
    </row>
    <row r="266" spans="1:9" x14ac:dyDescent="0.3">
      <c r="A266" s="58" t="s">
        <v>242</v>
      </c>
      <c r="B266" s="58" t="s">
        <v>376</v>
      </c>
      <c r="C266" s="58" t="s">
        <v>359</v>
      </c>
      <c r="D266" s="58" t="s">
        <v>364</v>
      </c>
      <c r="G266" s="25" t="s">
        <v>242</v>
      </c>
      <c r="H266" s="60" t="s">
        <v>397</v>
      </c>
      <c r="I266" s="60" t="b">
        <f t="shared" si="4"/>
        <v>1</v>
      </c>
    </row>
    <row r="267" spans="1:9" x14ac:dyDescent="0.3">
      <c r="A267" s="58" t="s">
        <v>243</v>
      </c>
      <c r="B267" s="58" t="s">
        <v>376</v>
      </c>
      <c r="C267" s="58" t="s">
        <v>359</v>
      </c>
      <c r="D267" s="58" t="s">
        <v>364</v>
      </c>
      <c r="G267" s="25" t="s">
        <v>243</v>
      </c>
      <c r="H267" s="60" t="s">
        <v>397</v>
      </c>
      <c r="I267" s="60" t="b">
        <f t="shared" si="4"/>
        <v>1</v>
      </c>
    </row>
    <row r="268" spans="1:9" x14ac:dyDescent="0.3">
      <c r="A268" s="58" t="s">
        <v>244</v>
      </c>
      <c r="B268" s="58" t="s">
        <v>376</v>
      </c>
      <c r="C268" s="58" t="s">
        <v>359</v>
      </c>
      <c r="D268" s="58" t="s">
        <v>364</v>
      </c>
      <c r="G268" s="25" t="s">
        <v>244</v>
      </c>
      <c r="H268" s="60" t="s">
        <v>397</v>
      </c>
      <c r="I268" s="60" t="b">
        <f t="shared" si="4"/>
        <v>1</v>
      </c>
    </row>
    <row r="269" spans="1:9" x14ac:dyDescent="0.3">
      <c r="A269" s="58" t="s">
        <v>245</v>
      </c>
      <c r="B269" s="58" t="s">
        <v>376</v>
      </c>
      <c r="C269" s="58" t="s">
        <v>359</v>
      </c>
      <c r="D269" s="58" t="s">
        <v>364</v>
      </c>
      <c r="G269" s="25" t="s">
        <v>245</v>
      </c>
      <c r="H269" s="60" t="s">
        <v>397</v>
      </c>
      <c r="I269" s="60" t="b">
        <f t="shared" si="4"/>
        <v>1</v>
      </c>
    </row>
    <row r="270" spans="1:9" x14ac:dyDescent="0.3">
      <c r="A270" s="58" t="s">
        <v>246</v>
      </c>
      <c r="B270" s="58" t="s">
        <v>376</v>
      </c>
      <c r="C270" s="58" t="s">
        <v>359</v>
      </c>
      <c r="D270" s="58" t="s">
        <v>364</v>
      </c>
      <c r="G270" s="25" t="s">
        <v>246</v>
      </c>
      <c r="H270" s="60" t="s">
        <v>397</v>
      </c>
      <c r="I270" s="60" t="b">
        <f t="shared" si="4"/>
        <v>1</v>
      </c>
    </row>
    <row r="271" spans="1:9" x14ac:dyDescent="0.3">
      <c r="A271" s="58" t="s">
        <v>247</v>
      </c>
      <c r="B271" s="58" t="s">
        <v>376</v>
      </c>
      <c r="C271" s="58" t="s">
        <v>359</v>
      </c>
      <c r="D271" s="58" t="s">
        <v>364</v>
      </c>
      <c r="G271" s="25" t="s">
        <v>247</v>
      </c>
      <c r="H271" s="60" t="s">
        <v>397</v>
      </c>
      <c r="I271" s="60" t="b">
        <f t="shared" si="4"/>
        <v>1</v>
      </c>
    </row>
    <row r="272" spans="1:9" x14ac:dyDescent="0.3">
      <c r="A272" s="58" t="s">
        <v>248</v>
      </c>
      <c r="B272" s="58" t="s">
        <v>376</v>
      </c>
      <c r="C272" s="58" t="s">
        <v>359</v>
      </c>
      <c r="D272" s="58" t="s">
        <v>364</v>
      </c>
      <c r="G272" s="25" t="s">
        <v>248</v>
      </c>
      <c r="H272" s="60" t="s">
        <v>397</v>
      </c>
      <c r="I272" s="60" t="b">
        <f t="shared" si="4"/>
        <v>1</v>
      </c>
    </row>
    <row r="273" spans="1:9" x14ac:dyDescent="0.3">
      <c r="A273" s="58" t="s">
        <v>249</v>
      </c>
      <c r="B273" s="58" t="s">
        <v>376</v>
      </c>
      <c r="C273" s="58" t="s">
        <v>359</v>
      </c>
      <c r="D273" s="58" t="s">
        <v>364</v>
      </c>
      <c r="G273" s="25" t="s">
        <v>249</v>
      </c>
      <c r="H273" s="60" t="s">
        <v>397</v>
      </c>
      <c r="I273" s="60" t="b">
        <f t="shared" si="4"/>
        <v>1</v>
      </c>
    </row>
    <row r="274" spans="1:9" x14ac:dyDescent="0.3">
      <c r="A274" s="58" t="s">
        <v>250</v>
      </c>
      <c r="B274" s="58" t="s">
        <v>376</v>
      </c>
      <c r="C274" s="58" t="s">
        <v>359</v>
      </c>
      <c r="D274" s="58" t="s">
        <v>364</v>
      </c>
      <c r="G274" s="25" t="s">
        <v>250</v>
      </c>
      <c r="H274" s="60" t="s">
        <v>397</v>
      </c>
      <c r="I274" s="60" t="b">
        <f t="shared" si="4"/>
        <v>1</v>
      </c>
    </row>
    <row r="275" spans="1:9" x14ac:dyDescent="0.3">
      <c r="A275" s="58" t="s">
        <v>251</v>
      </c>
      <c r="B275" s="58" t="s">
        <v>376</v>
      </c>
      <c r="C275" s="58" t="s">
        <v>359</v>
      </c>
      <c r="D275" s="58" t="s">
        <v>364</v>
      </c>
      <c r="G275" s="25" t="s">
        <v>251</v>
      </c>
      <c r="H275" s="60" t="s">
        <v>397</v>
      </c>
      <c r="I275" s="60" t="b">
        <f t="shared" si="4"/>
        <v>1</v>
      </c>
    </row>
    <row r="276" spans="1:9" x14ac:dyDescent="0.3">
      <c r="A276" s="58" t="s">
        <v>252</v>
      </c>
      <c r="B276" s="58" t="s">
        <v>376</v>
      </c>
      <c r="C276" s="58" t="s">
        <v>359</v>
      </c>
      <c r="D276" s="58" t="s">
        <v>364</v>
      </c>
      <c r="G276" s="25" t="s">
        <v>252</v>
      </c>
      <c r="H276" s="60" t="s">
        <v>397</v>
      </c>
      <c r="I276" s="60" t="b">
        <f t="shared" si="4"/>
        <v>1</v>
      </c>
    </row>
    <row r="277" spans="1:9" x14ac:dyDescent="0.3">
      <c r="A277" s="58" t="s">
        <v>253</v>
      </c>
      <c r="B277" s="58" t="s">
        <v>376</v>
      </c>
      <c r="C277" s="58" t="s">
        <v>359</v>
      </c>
      <c r="D277" s="58" t="s">
        <v>364</v>
      </c>
      <c r="G277" s="25" t="s">
        <v>253</v>
      </c>
      <c r="H277" s="60" t="s">
        <v>397</v>
      </c>
      <c r="I277" s="60" t="b">
        <f t="shared" si="4"/>
        <v>1</v>
      </c>
    </row>
    <row r="278" spans="1:9" x14ac:dyDescent="0.3">
      <c r="A278" s="58" t="s">
        <v>254</v>
      </c>
      <c r="B278" s="58" t="s">
        <v>376</v>
      </c>
      <c r="C278" s="58" t="s">
        <v>359</v>
      </c>
      <c r="D278" s="58" t="s">
        <v>364</v>
      </c>
      <c r="G278" s="25" t="s">
        <v>254</v>
      </c>
      <c r="H278" s="60" t="s">
        <v>397</v>
      </c>
      <c r="I278" s="60" t="b">
        <f t="shared" si="4"/>
        <v>1</v>
      </c>
    </row>
    <row r="279" spans="1:9" x14ac:dyDescent="0.3">
      <c r="A279" s="58" t="s">
        <v>255</v>
      </c>
      <c r="B279" s="58" t="s">
        <v>376</v>
      </c>
      <c r="C279" s="58" t="s">
        <v>359</v>
      </c>
      <c r="D279" s="58" t="s">
        <v>364</v>
      </c>
      <c r="G279" s="25" t="s">
        <v>255</v>
      </c>
      <c r="H279" s="60" t="s">
        <v>397</v>
      </c>
      <c r="I279" s="60" t="b">
        <f t="shared" si="4"/>
        <v>1</v>
      </c>
    </row>
    <row r="280" spans="1:9" x14ac:dyDescent="0.3">
      <c r="A280" s="58" t="s">
        <v>256</v>
      </c>
      <c r="B280" s="58" t="s">
        <v>376</v>
      </c>
      <c r="C280" s="58" t="s">
        <v>359</v>
      </c>
      <c r="D280" s="58" t="s">
        <v>364</v>
      </c>
      <c r="G280" s="25" t="s">
        <v>256</v>
      </c>
      <c r="H280" s="60" t="s">
        <v>397</v>
      </c>
      <c r="I280" s="60" t="b">
        <f t="shared" si="4"/>
        <v>1</v>
      </c>
    </row>
    <row r="281" spans="1:9" x14ac:dyDescent="0.3">
      <c r="A281" s="58" t="s">
        <v>257</v>
      </c>
      <c r="B281" s="58" t="s">
        <v>376</v>
      </c>
      <c r="C281" s="58" t="s">
        <v>359</v>
      </c>
      <c r="D281" s="58" t="s">
        <v>364</v>
      </c>
      <c r="G281" s="25" t="s">
        <v>257</v>
      </c>
      <c r="H281" s="60" t="s">
        <v>397</v>
      </c>
      <c r="I281" s="60" t="b">
        <f t="shared" si="4"/>
        <v>1</v>
      </c>
    </row>
    <row r="282" spans="1:9" x14ac:dyDescent="0.3">
      <c r="A282" s="58" t="s">
        <v>258</v>
      </c>
      <c r="B282" s="58" t="s">
        <v>376</v>
      </c>
      <c r="C282" s="58" t="s">
        <v>359</v>
      </c>
      <c r="D282" s="58" t="s">
        <v>364</v>
      </c>
      <c r="G282" s="25" t="s">
        <v>258</v>
      </c>
      <c r="H282" s="60" t="s">
        <v>397</v>
      </c>
      <c r="I282" s="60" t="b">
        <f t="shared" si="4"/>
        <v>1</v>
      </c>
    </row>
    <row r="283" spans="1:9" x14ac:dyDescent="0.3">
      <c r="A283" s="58" t="s">
        <v>259</v>
      </c>
      <c r="B283" s="58" t="s">
        <v>376</v>
      </c>
      <c r="C283" s="58" t="s">
        <v>359</v>
      </c>
      <c r="D283" s="58" t="s">
        <v>364</v>
      </c>
      <c r="G283" s="25" t="s">
        <v>259</v>
      </c>
      <c r="H283" s="60" t="s">
        <v>397</v>
      </c>
      <c r="I283" s="60" t="b">
        <f t="shared" si="4"/>
        <v>1</v>
      </c>
    </row>
    <row r="284" spans="1:9" x14ac:dyDescent="0.3">
      <c r="A284" s="58" t="s">
        <v>260</v>
      </c>
      <c r="B284" s="58" t="s">
        <v>376</v>
      </c>
      <c r="C284" s="58" t="s">
        <v>359</v>
      </c>
      <c r="D284" s="58" t="s">
        <v>364</v>
      </c>
      <c r="G284" s="25" t="s">
        <v>260</v>
      </c>
      <c r="H284" s="60" t="s">
        <v>397</v>
      </c>
      <c r="I284" s="60" t="b">
        <f t="shared" si="4"/>
        <v>1</v>
      </c>
    </row>
    <row r="285" spans="1:9" x14ac:dyDescent="0.3">
      <c r="A285" s="58" t="s">
        <v>261</v>
      </c>
      <c r="B285" s="58" t="s">
        <v>376</v>
      </c>
      <c r="C285" s="58" t="s">
        <v>359</v>
      </c>
      <c r="D285" s="58" t="s">
        <v>364</v>
      </c>
      <c r="G285" s="25" t="s">
        <v>261</v>
      </c>
      <c r="H285" s="60" t="s">
        <v>397</v>
      </c>
      <c r="I285" s="60" t="b">
        <f t="shared" si="4"/>
        <v>1</v>
      </c>
    </row>
    <row r="286" spans="1:9" x14ac:dyDescent="0.3">
      <c r="A286" s="58" t="s">
        <v>262</v>
      </c>
      <c r="B286" s="58" t="s">
        <v>376</v>
      </c>
      <c r="C286" s="58" t="s">
        <v>359</v>
      </c>
      <c r="D286" s="58" t="s">
        <v>364</v>
      </c>
      <c r="G286" s="25" t="s">
        <v>262</v>
      </c>
      <c r="H286" s="60" t="s">
        <v>397</v>
      </c>
      <c r="I286" s="60" t="b">
        <f t="shared" si="4"/>
        <v>1</v>
      </c>
    </row>
    <row r="287" spans="1:9" x14ac:dyDescent="0.3">
      <c r="A287" s="58" t="s">
        <v>263</v>
      </c>
      <c r="B287" s="58" t="s">
        <v>376</v>
      </c>
      <c r="C287" s="58" t="s">
        <v>359</v>
      </c>
      <c r="D287" s="58" t="s">
        <v>364</v>
      </c>
      <c r="G287" s="25" t="s">
        <v>263</v>
      </c>
      <c r="H287" s="60" t="s">
        <v>397</v>
      </c>
      <c r="I287" s="60" t="b">
        <f t="shared" si="4"/>
        <v>1</v>
      </c>
    </row>
    <row r="288" spans="1:9" x14ac:dyDescent="0.3">
      <c r="A288" s="58" t="s">
        <v>264</v>
      </c>
      <c r="B288" s="58" t="s">
        <v>376</v>
      </c>
      <c r="C288" s="58" t="s">
        <v>359</v>
      </c>
      <c r="D288" s="58" t="s">
        <v>364</v>
      </c>
      <c r="G288" s="25" t="s">
        <v>264</v>
      </c>
      <c r="H288" s="60" t="s">
        <v>397</v>
      </c>
      <c r="I288" s="60" t="b">
        <f t="shared" si="4"/>
        <v>1</v>
      </c>
    </row>
    <row r="289" spans="1:9" x14ac:dyDescent="0.3">
      <c r="A289" s="58" t="s">
        <v>265</v>
      </c>
      <c r="B289" s="58" t="s">
        <v>376</v>
      </c>
      <c r="C289" s="58" t="s">
        <v>359</v>
      </c>
      <c r="D289" s="58" t="s">
        <v>364</v>
      </c>
      <c r="G289" s="25" t="s">
        <v>265</v>
      </c>
      <c r="H289" s="60" t="s">
        <v>397</v>
      </c>
      <c r="I289" s="60" t="b">
        <f t="shared" si="4"/>
        <v>1</v>
      </c>
    </row>
    <row r="290" spans="1:9" x14ac:dyDescent="0.3">
      <c r="A290" s="58" t="s">
        <v>377</v>
      </c>
      <c r="B290" s="58" t="s">
        <v>378</v>
      </c>
      <c r="C290" s="58" t="s">
        <v>359</v>
      </c>
      <c r="D290" s="58" t="s">
        <v>360</v>
      </c>
      <c r="G290" s="62" t="s">
        <v>377</v>
      </c>
      <c r="H290" t="s">
        <v>392</v>
      </c>
      <c r="I290" s="60" t="b">
        <f t="shared" si="4"/>
        <v>1</v>
      </c>
    </row>
    <row r="291" spans="1:9" x14ac:dyDescent="0.3">
      <c r="A291" s="58" t="s">
        <v>49</v>
      </c>
      <c r="B291" s="58" t="s">
        <v>378</v>
      </c>
      <c r="C291" s="58" t="s">
        <v>359</v>
      </c>
      <c r="D291" s="58" t="s">
        <v>360</v>
      </c>
      <c r="G291" s="25" t="s">
        <v>49</v>
      </c>
      <c r="H291" s="60" t="s">
        <v>392</v>
      </c>
      <c r="I291" s="60" t="b">
        <f t="shared" ref="I291:I327" si="5">EXACT(G291,A291)</f>
        <v>1</v>
      </c>
    </row>
    <row r="292" spans="1:9" x14ac:dyDescent="0.3">
      <c r="A292" s="58" t="s">
        <v>50</v>
      </c>
      <c r="B292" s="58" t="s">
        <v>378</v>
      </c>
      <c r="C292" s="58" t="s">
        <v>359</v>
      </c>
      <c r="D292" s="58" t="s">
        <v>360</v>
      </c>
      <c r="G292" s="25" t="s">
        <v>50</v>
      </c>
      <c r="H292" s="60" t="s">
        <v>392</v>
      </c>
      <c r="I292" s="60" t="b">
        <f t="shared" si="5"/>
        <v>1</v>
      </c>
    </row>
    <row r="293" spans="1:9" x14ac:dyDescent="0.3">
      <c r="A293" s="58" t="s">
        <v>379</v>
      </c>
      <c r="B293" s="58" t="s">
        <v>378</v>
      </c>
      <c r="C293" s="58" t="s">
        <v>359</v>
      </c>
      <c r="D293" s="58" t="s">
        <v>364</v>
      </c>
      <c r="G293" s="62" t="s">
        <v>379</v>
      </c>
      <c r="H293" s="60" t="s">
        <v>393</v>
      </c>
      <c r="I293" s="60" t="b">
        <f t="shared" si="5"/>
        <v>1</v>
      </c>
    </row>
    <row r="294" spans="1:9" x14ac:dyDescent="0.3">
      <c r="A294" s="58" t="s">
        <v>51</v>
      </c>
      <c r="B294" s="58" t="s">
        <v>378</v>
      </c>
      <c r="C294" s="58" t="s">
        <v>359</v>
      </c>
      <c r="D294" s="58" t="s">
        <v>364</v>
      </c>
      <c r="G294" s="25" t="s">
        <v>51</v>
      </c>
      <c r="H294" s="60" t="s">
        <v>393</v>
      </c>
      <c r="I294" s="60" t="b">
        <f t="shared" si="5"/>
        <v>1</v>
      </c>
    </row>
    <row r="295" spans="1:9" x14ac:dyDescent="0.3">
      <c r="A295" s="58" t="s">
        <v>52</v>
      </c>
      <c r="B295" s="58" t="s">
        <v>378</v>
      </c>
      <c r="C295" s="58" t="s">
        <v>359</v>
      </c>
      <c r="D295" s="58" t="s">
        <v>364</v>
      </c>
      <c r="G295" s="25" t="s">
        <v>52</v>
      </c>
      <c r="H295" s="60" t="s">
        <v>393</v>
      </c>
      <c r="I295" s="60" t="b">
        <f t="shared" si="5"/>
        <v>1</v>
      </c>
    </row>
    <row r="296" spans="1:9" x14ac:dyDescent="0.3">
      <c r="A296" s="58" t="s">
        <v>11</v>
      </c>
      <c r="B296" s="58" t="s">
        <v>380</v>
      </c>
      <c r="C296" s="58" t="s">
        <v>359</v>
      </c>
      <c r="D296" s="58" t="s">
        <v>360</v>
      </c>
      <c r="G296" s="25" t="s">
        <v>11</v>
      </c>
      <c r="H296" t="s">
        <v>388</v>
      </c>
      <c r="I296" s="60" t="b">
        <f t="shared" si="5"/>
        <v>1</v>
      </c>
    </row>
    <row r="297" spans="1:9" x14ac:dyDescent="0.3">
      <c r="A297" s="58" t="s">
        <v>12</v>
      </c>
      <c r="B297" s="58" t="s">
        <v>380</v>
      </c>
      <c r="C297" s="58" t="s">
        <v>359</v>
      </c>
      <c r="D297" s="58" t="s">
        <v>360</v>
      </c>
      <c r="G297" s="25" t="s">
        <v>12</v>
      </c>
      <c r="H297" s="60" t="s">
        <v>388</v>
      </c>
      <c r="I297" s="60" t="b">
        <f t="shared" si="5"/>
        <v>1</v>
      </c>
    </row>
    <row r="298" spans="1:9" x14ac:dyDescent="0.3">
      <c r="A298" s="58" t="s">
        <v>13</v>
      </c>
      <c r="B298" s="58" t="s">
        <v>380</v>
      </c>
      <c r="C298" s="58" t="s">
        <v>359</v>
      </c>
      <c r="D298" s="58" t="s">
        <v>360</v>
      </c>
      <c r="G298" s="25" t="s">
        <v>13</v>
      </c>
      <c r="H298" s="60" t="s">
        <v>388</v>
      </c>
      <c r="I298" s="60" t="b">
        <f t="shared" si="5"/>
        <v>1</v>
      </c>
    </row>
    <row r="299" spans="1:9" x14ac:dyDescent="0.3">
      <c r="A299" s="58" t="s">
        <v>14</v>
      </c>
      <c r="B299" s="58" t="s">
        <v>380</v>
      </c>
      <c r="C299" s="58" t="s">
        <v>359</v>
      </c>
      <c r="D299" s="58" t="s">
        <v>360</v>
      </c>
      <c r="G299" s="25" t="s">
        <v>14</v>
      </c>
      <c r="H299" s="60" t="s">
        <v>388</v>
      </c>
      <c r="I299" s="60" t="b">
        <f t="shared" si="5"/>
        <v>1</v>
      </c>
    </row>
    <row r="300" spans="1:9" x14ac:dyDescent="0.3">
      <c r="A300" s="58" t="s">
        <v>15</v>
      </c>
      <c r="B300" s="58" t="s">
        <v>380</v>
      </c>
      <c r="C300" s="58" t="s">
        <v>359</v>
      </c>
      <c r="D300" s="58" t="s">
        <v>360</v>
      </c>
      <c r="G300" s="25" t="s">
        <v>15</v>
      </c>
      <c r="H300" s="60" t="s">
        <v>388</v>
      </c>
      <c r="I300" s="60" t="b">
        <f t="shared" si="5"/>
        <v>1</v>
      </c>
    </row>
    <row r="301" spans="1:9" x14ac:dyDescent="0.3">
      <c r="A301" s="58" t="s">
        <v>16</v>
      </c>
      <c r="B301" s="58" t="s">
        <v>380</v>
      </c>
      <c r="C301" s="58" t="s">
        <v>359</v>
      </c>
      <c r="D301" s="58" t="s">
        <v>360</v>
      </c>
      <c r="G301" s="25" t="s">
        <v>16</v>
      </c>
      <c r="H301" s="60" t="s">
        <v>388</v>
      </c>
      <c r="I301" s="60" t="b">
        <f t="shared" si="5"/>
        <v>1</v>
      </c>
    </row>
    <row r="302" spans="1:9" x14ac:dyDescent="0.3">
      <c r="A302" s="58" t="s">
        <v>17</v>
      </c>
      <c r="B302" s="58" t="s">
        <v>380</v>
      </c>
      <c r="C302" s="58" t="s">
        <v>359</v>
      </c>
      <c r="D302" s="58" t="s">
        <v>360</v>
      </c>
      <c r="G302" s="25" t="s">
        <v>17</v>
      </c>
      <c r="H302" s="60" t="s">
        <v>388</v>
      </c>
      <c r="I302" s="60" t="b">
        <f t="shared" si="5"/>
        <v>1</v>
      </c>
    </row>
    <row r="303" spans="1:9" x14ac:dyDescent="0.3">
      <c r="A303" s="58" t="s">
        <v>18</v>
      </c>
      <c r="B303" s="58" t="s">
        <v>380</v>
      </c>
      <c r="C303" s="58" t="s">
        <v>359</v>
      </c>
      <c r="D303" s="58" t="s">
        <v>360</v>
      </c>
      <c r="G303" s="25" t="s">
        <v>18</v>
      </c>
      <c r="H303" s="60" t="s">
        <v>388</v>
      </c>
      <c r="I303" s="60" t="b">
        <f t="shared" si="5"/>
        <v>1</v>
      </c>
    </row>
    <row r="304" spans="1:9" x14ac:dyDescent="0.3">
      <c r="A304" s="58" t="s">
        <v>19</v>
      </c>
      <c r="B304" s="58" t="s">
        <v>380</v>
      </c>
      <c r="C304" s="58" t="s">
        <v>359</v>
      </c>
      <c r="D304" s="58" t="s">
        <v>360</v>
      </c>
      <c r="G304" s="25" t="s">
        <v>19</v>
      </c>
      <c r="H304" s="60" t="s">
        <v>388</v>
      </c>
      <c r="I304" s="60" t="b">
        <f t="shared" si="5"/>
        <v>1</v>
      </c>
    </row>
    <row r="305" spans="1:9" x14ac:dyDescent="0.3">
      <c r="A305" s="58" t="s">
        <v>20</v>
      </c>
      <c r="B305" s="58" t="s">
        <v>380</v>
      </c>
      <c r="C305" s="58" t="s">
        <v>359</v>
      </c>
      <c r="D305" s="58" t="s">
        <v>360</v>
      </c>
      <c r="G305" s="25" t="s">
        <v>20</v>
      </c>
      <c r="H305" s="60" t="s">
        <v>388</v>
      </c>
      <c r="I305" s="60" t="b">
        <f t="shared" si="5"/>
        <v>1</v>
      </c>
    </row>
    <row r="306" spans="1:9" x14ac:dyDescent="0.3">
      <c r="A306" s="58" t="s">
        <v>21</v>
      </c>
      <c r="B306" s="58" t="s">
        <v>380</v>
      </c>
      <c r="C306" s="58" t="s">
        <v>359</v>
      </c>
      <c r="D306" s="58" t="s">
        <v>360</v>
      </c>
      <c r="G306" s="25" t="s">
        <v>21</v>
      </c>
      <c r="H306" s="60" t="s">
        <v>388</v>
      </c>
      <c r="I306" s="60" t="b">
        <f t="shared" si="5"/>
        <v>1</v>
      </c>
    </row>
    <row r="307" spans="1:9" x14ac:dyDescent="0.3">
      <c r="A307" s="58" t="s">
        <v>22</v>
      </c>
      <c r="B307" s="58" t="s">
        <v>380</v>
      </c>
      <c r="C307" s="58" t="s">
        <v>369</v>
      </c>
      <c r="D307" s="58" t="s">
        <v>360</v>
      </c>
      <c r="G307" s="25" t="s">
        <v>22</v>
      </c>
      <c r="H307" s="60" t="s">
        <v>388</v>
      </c>
      <c r="I307" s="60" t="b">
        <f t="shared" si="5"/>
        <v>1</v>
      </c>
    </row>
    <row r="308" spans="1:9" x14ac:dyDescent="0.3">
      <c r="A308" s="58" t="s">
        <v>23</v>
      </c>
      <c r="B308" s="58" t="s">
        <v>380</v>
      </c>
      <c r="C308" s="58" t="s">
        <v>369</v>
      </c>
      <c r="D308" s="58" t="s">
        <v>360</v>
      </c>
      <c r="G308" s="25" t="s">
        <v>23</v>
      </c>
      <c r="H308" s="60" t="s">
        <v>388</v>
      </c>
      <c r="I308" s="60" t="b">
        <f t="shared" si="5"/>
        <v>1</v>
      </c>
    </row>
    <row r="309" spans="1:9" x14ac:dyDescent="0.3">
      <c r="A309" s="58" t="s">
        <v>24</v>
      </c>
      <c r="B309" s="58" t="s">
        <v>380</v>
      </c>
      <c r="C309" s="58" t="s">
        <v>359</v>
      </c>
      <c r="D309" s="58" t="s">
        <v>360</v>
      </c>
      <c r="G309" s="25" t="s">
        <v>24</v>
      </c>
      <c r="H309" s="60" t="s">
        <v>388</v>
      </c>
      <c r="I309" s="60" t="b">
        <f t="shared" si="5"/>
        <v>1</v>
      </c>
    </row>
    <row r="310" spans="1:9" x14ac:dyDescent="0.3">
      <c r="A310" s="58" t="s">
        <v>25</v>
      </c>
      <c r="B310" s="58" t="s">
        <v>380</v>
      </c>
      <c r="C310" s="58" t="s">
        <v>359</v>
      </c>
      <c r="D310" s="58" t="s">
        <v>360</v>
      </c>
      <c r="G310" s="25" t="s">
        <v>25</v>
      </c>
      <c r="H310" s="60" t="s">
        <v>388</v>
      </c>
      <c r="I310" s="60" t="b">
        <f t="shared" si="5"/>
        <v>1</v>
      </c>
    </row>
    <row r="311" spans="1:9" x14ac:dyDescent="0.3">
      <c r="A311" s="58" t="s">
        <v>26</v>
      </c>
      <c r="B311" s="58" t="s">
        <v>380</v>
      </c>
      <c r="C311" s="58" t="s">
        <v>359</v>
      </c>
      <c r="D311" s="58" t="s">
        <v>360</v>
      </c>
      <c r="G311" s="25" t="s">
        <v>26</v>
      </c>
      <c r="H311" s="60" t="s">
        <v>388</v>
      </c>
      <c r="I311" s="60" t="b">
        <f t="shared" si="5"/>
        <v>1</v>
      </c>
    </row>
    <row r="312" spans="1:9" x14ac:dyDescent="0.3">
      <c r="A312" s="58" t="s">
        <v>30</v>
      </c>
      <c r="B312" s="58" t="s">
        <v>380</v>
      </c>
      <c r="C312" s="58" t="s">
        <v>359</v>
      </c>
      <c r="D312" s="58" t="s">
        <v>364</v>
      </c>
      <c r="G312" s="25" t="s">
        <v>30</v>
      </c>
      <c r="H312" t="s">
        <v>389</v>
      </c>
      <c r="I312" s="60" t="b">
        <f t="shared" si="5"/>
        <v>1</v>
      </c>
    </row>
    <row r="313" spans="1:9" x14ac:dyDescent="0.3">
      <c r="A313" s="58" t="s">
        <v>31</v>
      </c>
      <c r="B313" s="58" t="s">
        <v>380</v>
      </c>
      <c r="C313" s="58" t="s">
        <v>359</v>
      </c>
      <c r="D313" s="58" t="s">
        <v>364</v>
      </c>
      <c r="G313" s="25" t="s">
        <v>31</v>
      </c>
      <c r="H313" s="60" t="s">
        <v>389</v>
      </c>
      <c r="I313" s="60" t="b">
        <f t="shared" si="5"/>
        <v>1</v>
      </c>
    </row>
    <row r="314" spans="1:9" x14ac:dyDescent="0.3">
      <c r="A314" s="58" t="s">
        <v>32</v>
      </c>
      <c r="B314" s="58" t="s">
        <v>380</v>
      </c>
      <c r="C314" s="58" t="s">
        <v>359</v>
      </c>
      <c r="D314" s="58" t="s">
        <v>364</v>
      </c>
      <c r="G314" s="25" t="s">
        <v>32</v>
      </c>
      <c r="H314" s="60" t="s">
        <v>389</v>
      </c>
      <c r="I314" s="60" t="b">
        <f t="shared" si="5"/>
        <v>1</v>
      </c>
    </row>
    <row r="315" spans="1:9" x14ac:dyDescent="0.3">
      <c r="A315" s="58" t="s">
        <v>33</v>
      </c>
      <c r="B315" s="58" t="s">
        <v>380</v>
      </c>
      <c r="C315" s="58" t="s">
        <v>359</v>
      </c>
      <c r="D315" s="58" t="s">
        <v>364</v>
      </c>
      <c r="G315" s="25" t="s">
        <v>33</v>
      </c>
      <c r="H315" s="60" t="s">
        <v>389</v>
      </c>
      <c r="I315" s="60" t="b">
        <f t="shared" si="5"/>
        <v>1</v>
      </c>
    </row>
    <row r="316" spans="1:9" x14ac:dyDescent="0.3">
      <c r="A316" s="58" t="s">
        <v>34</v>
      </c>
      <c r="B316" s="58" t="s">
        <v>380</v>
      </c>
      <c r="C316" s="58" t="s">
        <v>359</v>
      </c>
      <c r="D316" s="58" t="s">
        <v>364</v>
      </c>
      <c r="G316" s="25" t="s">
        <v>34</v>
      </c>
      <c r="H316" s="60" t="s">
        <v>389</v>
      </c>
      <c r="I316" s="60" t="b">
        <f t="shared" si="5"/>
        <v>1</v>
      </c>
    </row>
    <row r="317" spans="1:9" x14ac:dyDescent="0.3">
      <c r="A317" s="58" t="s">
        <v>35</v>
      </c>
      <c r="B317" s="58" t="s">
        <v>380</v>
      </c>
      <c r="C317" s="58" t="s">
        <v>359</v>
      </c>
      <c r="D317" s="58" t="s">
        <v>364</v>
      </c>
      <c r="G317" s="25" t="s">
        <v>35</v>
      </c>
      <c r="H317" s="60" t="s">
        <v>389</v>
      </c>
      <c r="I317" s="60" t="b">
        <f t="shared" si="5"/>
        <v>1</v>
      </c>
    </row>
    <row r="318" spans="1:9" x14ac:dyDescent="0.3">
      <c r="A318" s="58" t="s">
        <v>36</v>
      </c>
      <c r="B318" s="58" t="s">
        <v>380</v>
      </c>
      <c r="C318" s="58" t="s">
        <v>359</v>
      </c>
      <c r="D318" s="58" t="s">
        <v>364</v>
      </c>
      <c r="G318" s="25" t="s">
        <v>36</v>
      </c>
      <c r="H318" s="60" t="s">
        <v>389</v>
      </c>
      <c r="I318" s="60" t="b">
        <f t="shared" si="5"/>
        <v>1</v>
      </c>
    </row>
    <row r="319" spans="1:9" x14ac:dyDescent="0.3">
      <c r="A319" s="58" t="s">
        <v>37</v>
      </c>
      <c r="B319" s="58" t="s">
        <v>380</v>
      </c>
      <c r="C319" s="58" t="s">
        <v>359</v>
      </c>
      <c r="D319" s="58" t="s">
        <v>364</v>
      </c>
      <c r="G319" s="25" t="s">
        <v>37</v>
      </c>
      <c r="H319" s="60" t="s">
        <v>389</v>
      </c>
      <c r="I319" s="60" t="b">
        <f t="shared" si="5"/>
        <v>1</v>
      </c>
    </row>
    <row r="320" spans="1:9" x14ac:dyDescent="0.3">
      <c r="A320" s="58" t="s">
        <v>38</v>
      </c>
      <c r="B320" s="58" t="s">
        <v>380</v>
      </c>
      <c r="C320" s="58" t="s">
        <v>359</v>
      </c>
      <c r="D320" s="58" t="s">
        <v>364</v>
      </c>
      <c r="G320" s="25" t="s">
        <v>38</v>
      </c>
      <c r="H320" s="60" t="s">
        <v>389</v>
      </c>
      <c r="I320" s="60" t="b">
        <f t="shared" si="5"/>
        <v>1</v>
      </c>
    </row>
    <row r="321" spans="1:9" x14ac:dyDescent="0.3">
      <c r="A321" s="58" t="s">
        <v>39</v>
      </c>
      <c r="B321" s="58" t="s">
        <v>380</v>
      </c>
      <c r="C321" s="58" t="s">
        <v>359</v>
      </c>
      <c r="D321" s="58" t="s">
        <v>364</v>
      </c>
      <c r="G321" s="25" t="s">
        <v>39</v>
      </c>
      <c r="H321" s="60" t="s">
        <v>389</v>
      </c>
      <c r="I321" s="60" t="b">
        <f t="shared" si="5"/>
        <v>1</v>
      </c>
    </row>
    <row r="322" spans="1:9" x14ac:dyDescent="0.3">
      <c r="A322" s="58" t="s">
        <v>40</v>
      </c>
      <c r="B322" s="58" t="s">
        <v>380</v>
      </c>
      <c r="C322" s="58" t="s">
        <v>359</v>
      </c>
      <c r="D322" s="58" t="s">
        <v>364</v>
      </c>
      <c r="G322" s="25" t="s">
        <v>40</v>
      </c>
      <c r="H322" s="60" t="s">
        <v>389</v>
      </c>
      <c r="I322" s="60" t="b">
        <f t="shared" si="5"/>
        <v>1</v>
      </c>
    </row>
    <row r="323" spans="1:9" x14ac:dyDescent="0.3">
      <c r="A323" s="58" t="s">
        <v>41</v>
      </c>
      <c r="B323" s="58" t="s">
        <v>380</v>
      </c>
      <c r="C323" s="58" t="s">
        <v>369</v>
      </c>
      <c r="D323" s="58" t="s">
        <v>364</v>
      </c>
      <c r="G323" s="25" t="s">
        <v>41</v>
      </c>
      <c r="H323" s="60" t="s">
        <v>389</v>
      </c>
      <c r="I323" s="60" t="b">
        <f t="shared" si="5"/>
        <v>1</v>
      </c>
    </row>
    <row r="324" spans="1:9" x14ac:dyDescent="0.3">
      <c r="A324" s="58" t="s">
        <v>42</v>
      </c>
      <c r="B324" s="58" t="s">
        <v>380</v>
      </c>
      <c r="C324" s="58" t="s">
        <v>369</v>
      </c>
      <c r="D324" s="58" t="s">
        <v>364</v>
      </c>
      <c r="G324" s="25" t="s">
        <v>42</v>
      </c>
      <c r="H324" s="60" t="s">
        <v>389</v>
      </c>
      <c r="I324" s="60" t="b">
        <f t="shared" si="5"/>
        <v>1</v>
      </c>
    </row>
    <row r="325" spans="1:9" x14ac:dyDescent="0.3">
      <c r="A325" s="58" t="s">
        <v>43</v>
      </c>
      <c r="B325" s="58" t="s">
        <v>380</v>
      </c>
      <c r="C325" s="58" t="s">
        <v>359</v>
      </c>
      <c r="D325" s="58" t="s">
        <v>364</v>
      </c>
      <c r="G325" s="25" t="s">
        <v>43</v>
      </c>
      <c r="H325" s="60" t="s">
        <v>389</v>
      </c>
      <c r="I325" s="60" t="b">
        <f t="shared" si="5"/>
        <v>1</v>
      </c>
    </row>
    <row r="326" spans="1:9" x14ac:dyDescent="0.3">
      <c r="A326" s="58" t="s">
        <v>44</v>
      </c>
      <c r="B326" s="58" t="s">
        <v>380</v>
      </c>
      <c r="C326" s="58" t="s">
        <v>359</v>
      </c>
      <c r="D326" s="58" t="s">
        <v>364</v>
      </c>
      <c r="G326" s="25" t="s">
        <v>44</v>
      </c>
      <c r="H326" s="60" t="s">
        <v>389</v>
      </c>
      <c r="I326" s="60" t="b">
        <f t="shared" si="5"/>
        <v>1</v>
      </c>
    </row>
    <row r="327" spans="1:9" x14ac:dyDescent="0.3">
      <c r="A327" s="58" t="s">
        <v>45</v>
      </c>
      <c r="B327" s="58" t="s">
        <v>380</v>
      </c>
      <c r="C327" s="58" t="s">
        <v>359</v>
      </c>
      <c r="D327" s="58" t="s">
        <v>364</v>
      </c>
      <c r="G327" s="25" t="s">
        <v>45</v>
      </c>
      <c r="H327" s="60" t="s">
        <v>389</v>
      </c>
      <c r="I327" s="60" t="b">
        <f t="shared" si="5"/>
        <v>1</v>
      </c>
    </row>
  </sheetData>
  <sortState xmlns:xlrd2="http://schemas.microsoft.com/office/spreadsheetml/2017/richdata2" ref="A2:E327">
    <sortCondition ref="B2:B327"/>
  </sortState>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1:O25"/>
  <sheetViews>
    <sheetView showRowColHeaders="0" workbookViewId="0">
      <selection activeCell="B2" sqref="B2:E3"/>
    </sheetView>
  </sheetViews>
  <sheetFormatPr defaultColWidth="9.109375" defaultRowHeight="14.4" x14ac:dyDescent="0.3"/>
  <cols>
    <col min="1" max="1" width="1.6640625" style="96" customWidth="1"/>
    <col min="2" max="16384" width="9.109375" style="96"/>
  </cols>
  <sheetData>
    <row r="1" spans="2:15" ht="15" thickBot="1" x14ac:dyDescent="0.35"/>
    <row r="2" spans="2:15" ht="15" customHeight="1" x14ac:dyDescent="0.3">
      <c r="B2" s="163" t="s">
        <v>347</v>
      </c>
      <c r="C2" s="164"/>
      <c r="D2" s="164"/>
      <c r="E2" s="165"/>
    </row>
    <row r="3" spans="2:15" ht="15.75" customHeight="1" thickBot="1" x14ac:dyDescent="0.35">
      <c r="B3" s="166"/>
      <c r="C3" s="167"/>
      <c r="D3" s="167"/>
      <c r="E3" s="168"/>
    </row>
    <row r="5" spans="2:15" x14ac:dyDescent="0.3">
      <c r="B5" s="169" t="s">
        <v>398</v>
      </c>
      <c r="C5" s="169"/>
      <c r="D5" s="169"/>
      <c r="E5" s="169"/>
      <c r="F5" s="169"/>
      <c r="G5" s="169"/>
      <c r="H5" s="169"/>
      <c r="I5" s="169"/>
      <c r="J5" s="169"/>
      <c r="K5" s="169"/>
      <c r="L5" s="169"/>
      <c r="M5" s="169"/>
      <c r="N5" s="169"/>
    </row>
    <row r="7" spans="2:15" ht="15" customHeight="1" x14ac:dyDescent="0.3">
      <c r="B7" s="170" t="s">
        <v>399</v>
      </c>
      <c r="C7" s="170"/>
      <c r="D7" s="170"/>
      <c r="E7" s="170"/>
      <c r="F7" s="170"/>
      <c r="G7" s="170"/>
      <c r="H7" s="170"/>
      <c r="I7" s="170"/>
      <c r="J7" s="170"/>
      <c r="K7" s="170"/>
      <c r="L7" s="170"/>
      <c r="M7" s="170"/>
      <c r="N7" s="170"/>
      <c r="O7" s="170"/>
    </row>
    <row r="8" spans="2:15" x14ac:dyDescent="0.3">
      <c r="B8" s="170"/>
      <c r="C8" s="170"/>
      <c r="D8" s="170"/>
      <c r="E8" s="170"/>
      <c r="F8" s="170"/>
      <c r="G8" s="170"/>
      <c r="H8" s="170"/>
      <c r="I8" s="170"/>
      <c r="J8" s="170"/>
      <c r="K8" s="170"/>
      <c r="L8" s="170"/>
      <c r="M8" s="170"/>
      <c r="N8" s="170"/>
      <c r="O8" s="170"/>
    </row>
    <row r="9" spans="2:15" x14ac:dyDescent="0.3">
      <c r="B9" s="170"/>
      <c r="C9" s="170"/>
      <c r="D9" s="170"/>
      <c r="E9" s="170"/>
      <c r="F9" s="170"/>
      <c r="G9" s="170"/>
      <c r="H9" s="170"/>
      <c r="I9" s="170"/>
      <c r="J9" s="170"/>
      <c r="K9" s="170"/>
      <c r="L9" s="170"/>
      <c r="M9" s="170"/>
      <c r="N9" s="170"/>
      <c r="O9" s="170"/>
    </row>
    <row r="10" spans="2:15" x14ac:dyDescent="0.3">
      <c r="B10" s="170"/>
      <c r="C10" s="170"/>
      <c r="D10" s="170"/>
      <c r="E10" s="170"/>
      <c r="F10" s="170"/>
      <c r="G10" s="170"/>
      <c r="H10" s="170"/>
      <c r="I10" s="170"/>
      <c r="J10" s="170"/>
      <c r="K10" s="170"/>
      <c r="L10" s="170"/>
      <c r="M10" s="170"/>
      <c r="N10" s="170"/>
      <c r="O10" s="170"/>
    </row>
    <row r="11" spans="2:15" x14ac:dyDescent="0.3">
      <c r="B11" s="170"/>
      <c r="C11" s="170"/>
      <c r="D11" s="170"/>
      <c r="E11" s="170"/>
      <c r="F11" s="170"/>
      <c r="G11" s="170"/>
      <c r="H11" s="170"/>
      <c r="I11" s="170"/>
      <c r="J11" s="170"/>
      <c r="K11" s="170"/>
      <c r="L11" s="170"/>
      <c r="M11" s="170"/>
      <c r="N11" s="170"/>
      <c r="O11" s="170"/>
    </row>
    <row r="12" spans="2:15" x14ac:dyDescent="0.3">
      <c r="B12" s="170"/>
      <c r="C12" s="170"/>
      <c r="D12" s="170"/>
      <c r="E12" s="170"/>
      <c r="F12" s="170"/>
      <c r="G12" s="170"/>
      <c r="H12" s="170"/>
      <c r="I12" s="170"/>
      <c r="J12" s="170"/>
      <c r="K12" s="170"/>
      <c r="L12" s="170"/>
      <c r="M12" s="170"/>
      <c r="N12" s="170"/>
      <c r="O12" s="170"/>
    </row>
    <row r="13" spans="2:15" x14ac:dyDescent="0.3">
      <c r="B13" s="170"/>
      <c r="C13" s="170"/>
      <c r="D13" s="170"/>
      <c r="E13" s="170"/>
      <c r="F13" s="170"/>
      <c r="G13" s="170"/>
      <c r="H13" s="170"/>
      <c r="I13" s="170"/>
      <c r="J13" s="170"/>
      <c r="K13" s="170"/>
      <c r="L13" s="170"/>
      <c r="M13" s="170"/>
      <c r="N13" s="170"/>
      <c r="O13" s="170"/>
    </row>
    <row r="14" spans="2:15" x14ac:dyDescent="0.3">
      <c r="B14" s="170"/>
      <c r="C14" s="170"/>
      <c r="D14" s="170"/>
      <c r="E14" s="170"/>
      <c r="F14" s="170"/>
      <c r="G14" s="170"/>
      <c r="H14" s="170"/>
      <c r="I14" s="170"/>
      <c r="J14" s="170"/>
      <c r="K14" s="170"/>
      <c r="L14" s="170"/>
      <c r="M14" s="170"/>
      <c r="N14" s="170"/>
      <c r="O14" s="170"/>
    </row>
    <row r="15" spans="2:15" x14ac:dyDescent="0.3">
      <c r="B15" s="170"/>
      <c r="C15" s="170"/>
      <c r="D15" s="170"/>
      <c r="E15" s="170"/>
      <c r="F15" s="170"/>
      <c r="G15" s="170"/>
      <c r="H15" s="170"/>
      <c r="I15" s="170"/>
      <c r="J15" s="170"/>
      <c r="K15" s="170"/>
      <c r="L15" s="170"/>
      <c r="M15" s="170"/>
      <c r="N15" s="170"/>
      <c r="O15" s="170"/>
    </row>
    <row r="16" spans="2:15" x14ac:dyDescent="0.3">
      <c r="B16" s="170"/>
      <c r="C16" s="170"/>
      <c r="D16" s="170"/>
      <c r="E16" s="170"/>
      <c r="F16" s="170"/>
      <c r="G16" s="170"/>
      <c r="H16" s="170"/>
      <c r="I16" s="170"/>
      <c r="J16" s="170"/>
      <c r="K16" s="170"/>
      <c r="L16" s="170"/>
      <c r="M16" s="170"/>
      <c r="N16" s="170"/>
      <c r="O16" s="170"/>
    </row>
    <row r="17" spans="2:15" x14ac:dyDescent="0.3">
      <c r="B17" s="170"/>
      <c r="C17" s="170"/>
      <c r="D17" s="170"/>
      <c r="E17" s="170"/>
      <c r="F17" s="170"/>
      <c r="G17" s="170"/>
      <c r="H17" s="170"/>
      <c r="I17" s="170"/>
      <c r="J17" s="170"/>
      <c r="K17" s="170"/>
      <c r="L17" s="170"/>
      <c r="M17" s="170"/>
      <c r="N17" s="170"/>
      <c r="O17" s="170"/>
    </row>
    <row r="18" spans="2:15" x14ac:dyDescent="0.3">
      <c r="B18" s="170"/>
      <c r="C18" s="170"/>
      <c r="D18" s="170"/>
      <c r="E18" s="170"/>
      <c r="F18" s="170"/>
      <c r="G18" s="170"/>
      <c r="H18" s="170"/>
      <c r="I18" s="170"/>
      <c r="J18" s="170"/>
      <c r="K18" s="170"/>
      <c r="L18" s="170"/>
      <c r="M18" s="170"/>
      <c r="N18" s="170"/>
      <c r="O18" s="170"/>
    </row>
    <row r="19" spans="2:15" x14ac:dyDescent="0.3">
      <c r="B19" s="170"/>
      <c r="C19" s="170"/>
      <c r="D19" s="170"/>
      <c r="E19" s="170"/>
      <c r="F19" s="170"/>
      <c r="G19" s="170"/>
      <c r="H19" s="170"/>
      <c r="I19" s="170"/>
      <c r="J19" s="170"/>
      <c r="K19" s="170"/>
      <c r="L19" s="170"/>
      <c r="M19" s="170"/>
      <c r="N19" s="170"/>
      <c r="O19" s="170"/>
    </row>
    <row r="20" spans="2:15" x14ac:dyDescent="0.3">
      <c r="B20" s="170"/>
      <c r="C20" s="170"/>
      <c r="D20" s="170"/>
      <c r="E20" s="170"/>
      <c r="F20" s="170"/>
      <c r="G20" s="170"/>
      <c r="H20" s="170"/>
      <c r="I20" s="170"/>
      <c r="J20" s="170"/>
      <c r="K20" s="170"/>
      <c r="L20" s="170"/>
      <c r="M20" s="170"/>
      <c r="N20" s="170"/>
      <c r="O20" s="170"/>
    </row>
    <row r="21" spans="2:15" x14ac:dyDescent="0.3">
      <c r="B21" s="97"/>
      <c r="C21" s="97"/>
      <c r="D21" s="97"/>
      <c r="E21" s="97"/>
      <c r="F21" s="97"/>
      <c r="G21" s="97"/>
      <c r="H21" s="97"/>
      <c r="I21" s="97"/>
      <c r="J21" s="97"/>
      <c r="K21" s="97"/>
      <c r="L21" s="97"/>
      <c r="M21" s="97"/>
      <c r="N21" s="97"/>
      <c r="O21" s="97"/>
    </row>
    <row r="22" spans="2:15" ht="15" customHeight="1" x14ac:dyDescent="0.3">
      <c r="B22" s="171" t="s">
        <v>400</v>
      </c>
      <c r="C22" s="171"/>
      <c r="D22" s="171"/>
      <c r="E22" s="171"/>
      <c r="F22" s="171"/>
      <c r="G22" s="171"/>
      <c r="H22" s="171"/>
      <c r="I22" s="171"/>
      <c r="J22" s="171"/>
      <c r="K22" s="171"/>
      <c r="L22" s="171"/>
      <c r="M22" s="171"/>
      <c r="N22" s="171"/>
      <c r="O22" s="171"/>
    </row>
    <row r="23" spans="2:15" x14ac:dyDescent="0.3">
      <c r="B23" s="171"/>
      <c r="C23" s="171"/>
      <c r="D23" s="171"/>
      <c r="E23" s="171"/>
      <c r="F23" s="171"/>
      <c r="G23" s="171"/>
      <c r="H23" s="171"/>
      <c r="I23" s="171"/>
      <c r="J23" s="171"/>
      <c r="K23" s="171"/>
      <c r="L23" s="171"/>
      <c r="M23" s="171"/>
      <c r="N23" s="171"/>
      <c r="O23" s="171"/>
    </row>
    <row r="24" spans="2:15" x14ac:dyDescent="0.3">
      <c r="B24" s="171"/>
      <c r="C24" s="171"/>
      <c r="D24" s="171"/>
      <c r="E24" s="171"/>
      <c r="F24" s="171"/>
      <c r="G24" s="171"/>
      <c r="H24" s="171"/>
      <c r="I24" s="171"/>
      <c r="J24" s="171"/>
      <c r="K24" s="171"/>
      <c r="L24" s="171"/>
      <c r="M24" s="171"/>
      <c r="N24" s="171"/>
      <c r="O24" s="171"/>
    </row>
    <row r="25" spans="2:15" x14ac:dyDescent="0.3">
      <c r="B25" s="97"/>
      <c r="C25" s="97"/>
      <c r="D25" s="97"/>
      <c r="E25" s="97"/>
      <c r="F25" s="97"/>
      <c r="G25" s="97"/>
      <c r="H25" s="97"/>
      <c r="I25" s="97"/>
      <c r="J25" s="97"/>
      <c r="K25" s="97"/>
      <c r="L25" s="97"/>
      <c r="M25" s="97"/>
      <c r="N25" s="97"/>
      <c r="O25" s="97"/>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xr:uid="{00000000-0004-0000-0F00-000000000000}"/>
    <hyperlink ref="B2" location="Index!A1" display="Back To Index" xr:uid="{00000000-0004-0000-0F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0DD88-B23B-4760-AC78-B6120EFC51A8}">
  <sheetPr codeName="Sheet20"/>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1670</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1281</v>
      </c>
      <c r="B8" s="64">
        <f>VLOOKUP($A8,'Return Data'!$B$7:$R$2700,3,0)</f>
        <v>44174</v>
      </c>
      <c r="C8" s="65">
        <f>VLOOKUP($A8,'Return Data'!$B$7:$R$2700,4,0)</f>
        <v>24.7485</v>
      </c>
      <c r="D8" s="65">
        <f>VLOOKUP($A8,'Return Data'!$B$7:$R$2700,10,0)</f>
        <v>15.1286</v>
      </c>
      <c r="E8" s="66">
        <f t="shared" ref="E8:E16" si="0">RANK(D8,D$8:D$16,0)</f>
        <v>2</v>
      </c>
      <c r="F8" s="65">
        <f>VLOOKUP($A8,'Return Data'!$B$7:$R$2700,11,0)</f>
        <v>26.9818</v>
      </c>
      <c r="G8" s="66">
        <f t="shared" ref="G8:G14" si="1">RANK(F8,F$8:F$16,0)</f>
        <v>2</v>
      </c>
      <c r="H8" s="65">
        <f>VLOOKUP($A8,'Return Data'!$B$7:$R$2700,12,0)</f>
        <v>21.201499999999999</v>
      </c>
      <c r="I8" s="66">
        <f t="shared" ref="I8:I14" si="2">RANK(H8,H$8:H$16,0)</f>
        <v>3</v>
      </c>
      <c r="J8" s="65">
        <f>VLOOKUP($A8,'Return Data'!$B$7:$R$2700,13,0)</f>
        <v>17.665099999999999</v>
      </c>
      <c r="K8" s="66">
        <f t="shared" ref="K8:K14" si="3">RANK(J8,J$8:J$16,0)</f>
        <v>3</v>
      </c>
      <c r="L8" s="65">
        <f>VLOOKUP($A8,'Return Data'!$B$7:$R$2700,17,0)</f>
        <v>16.214200000000002</v>
      </c>
      <c r="M8" s="66">
        <f t="shared" ref="M8:M14" si="4">RANK(L8,L$8:L$16,0)</f>
        <v>2</v>
      </c>
      <c r="N8" s="65">
        <f>VLOOKUP($A8,'Return Data'!$B$7:$R$2700,14,0)</f>
        <v>11.286899999999999</v>
      </c>
      <c r="O8" s="66">
        <f t="shared" ref="O8:O14" si="5">RANK(N8,N$8:N$16,0)</f>
        <v>2</v>
      </c>
      <c r="P8" s="65">
        <f>VLOOKUP($A8,'Return Data'!$B$7:$R$2700,15,0)</f>
        <v>11.067600000000001</v>
      </c>
      <c r="Q8" s="66">
        <f t="shared" ref="Q8:Q14" si="6">RANK(P8,P$8:P$16,0)</f>
        <v>3</v>
      </c>
      <c r="R8" s="65">
        <f>VLOOKUP($A8,'Return Data'!$B$7:$R$2700,16,0)</f>
        <v>9.1926000000000005</v>
      </c>
      <c r="S8" s="67">
        <f t="shared" ref="S8:S16" si="7">RANK(R8,R$8:R$16,0)</f>
        <v>6</v>
      </c>
    </row>
    <row r="9" spans="1:20" x14ac:dyDescent="0.3">
      <c r="A9" s="63" t="s">
        <v>1282</v>
      </c>
      <c r="B9" s="64">
        <f>VLOOKUP($A9,'Return Data'!$B$7:$R$2700,3,0)</f>
        <v>44174</v>
      </c>
      <c r="C9" s="65">
        <f>VLOOKUP($A9,'Return Data'!$B$7:$R$2700,4,0)</f>
        <v>20.9025</v>
      </c>
      <c r="D9" s="65">
        <f>VLOOKUP($A9,'Return Data'!$B$7:$R$2700,10,0)</f>
        <v>12.516400000000001</v>
      </c>
      <c r="E9" s="66">
        <f t="shared" si="0"/>
        <v>6</v>
      </c>
      <c r="F9" s="65">
        <f>VLOOKUP($A9,'Return Data'!$B$7:$R$2700,11,0)</f>
        <v>22.193999999999999</v>
      </c>
      <c r="G9" s="66">
        <f t="shared" si="1"/>
        <v>6</v>
      </c>
      <c r="H9" s="65">
        <f>VLOOKUP($A9,'Return Data'!$B$7:$R$2700,12,0)</f>
        <v>17.47</v>
      </c>
      <c r="I9" s="66">
        <f t="shared" si="2"/>
        <v>6</v>
      </c>
      <c r="J9" s="65">
        <f>VLOOKUP($A9,'Return Data'!$B$7:$R$2700,13,0)</f>
        <v>12.1313</v>
      </c>
      <c r="K9" s="66">
        <f t="shared" si="3"/>
        <v>7</v>
      </c>
      <c r="L9" s="65">
        <f>VLOOKUP($A9,'Return Data'!$B$7:$R$2700,17,0)</f>
        <v>10.317</v>
      </c>
      <c r="M9" s="66">
        <f t="shared" si="4"/>
        <v>6</v>
      </c>
      <c r="N9" s="65">
        <f>VLOOKUP($A9,'Return Data'!$B$7:$R$2700,14,0)</f>
        <v>7.6753999999999998</v>
      </c>
      <c r="O9" s="66">
        <f t="shared" si="5"/>
        <v>6</v>
      </c>
      <c r="P9" s="65">
        <f>VLOOKUP($A9,'Return Data'!$B$7:$R$2700,15,0)</f>
        <v>7.7766999999999999</v>
      </c>
      <c r="Q9" s="66">
        <f t="shared" si="6"/>
        <v>8</v>
      </c>
      <c r="R9" s="65">
        <f>VLOOKUP($A9,'Return Data'!$B$7:$R$2700,16,0)</f>
        <v>7.9076000000000004</v>
      </c>
      <c r="S9" s="67">
        <f t="shared" si="7"/>
        <v>9</v>
      </c>
    </row>
    <row r="10" spans="1:20" x14ac:dyDescent="0.3">
      <c r="A10" s="63" t="s">
        <v>1284</v>
      </c>
      <c r="B10" s="64">
        <f>VLOOKUP($A10,'Return Data'!$B$7:$R$2700,3,0)</f>
        <v>44174</v>
      </c>
      <c r="C10" s="65">
        <f>VLOOKUP($A10,'Return Data'!$B$7:$R$2700,4,0)</f>
        <v>38.683999999999997</v>
      </c>
      <c r="D10" s="65">
        <f>VLOOKUP($A10,'Return Data'!$B$7:$R$2700,10,0)</f>
        <v>9.3788</v>
      </c>
      <c r="E10" s="66">
        <f t="shared" si="0"/>
        <v>7</v>
      </c>
      <c r="F10" s="65">
        <f>VLOOKUP($A10,'Return Data'!$B$7:$R$2700,11,0)</f>
        <v>23.468800000000002</v>
      </c>
      <c r="G10" s="66">
        <f t="shared" si="1"/>
        <v>4</v>
      </c>
      <c r="H10" s="65">
        <f>VLOOKUP($A10,'Return Data'!$B$7:$R$2700,12,0)</f>
        <v>20.7743</v>
      </c>
      <c r="I10" s="66">
        <f t="shared" si="2"/>
        <v>4</v>
      </c>
      <c r="J10" s="65">
        <f>VLOOKUP($A10,'Return Data'!$B$7:$R$2700,13,0)</f>
        <v>18.6189</v>
      </c>
      <c r="K10" s="66">
        <f t="shared" si="3"/>
        <v>2</v>
      </c>
      <c r="L10" s="65">
        <f>VLOOKUP($A10,'Return Data'!$B$7:$R$2700,17,0)</f>
        <v>13.379</v>
      </c>
      <c r="M10" s="66">
        <f t="shared" si="4"/>
        <v>3</v>
      </c>
      <c r="N10" s="65">
        <f>VLOOKUP($A10,'Return Data'!$B$7:$R$2700,14,0)</f>
        <v>7.6787999999999998</v>
      </c>
      <c r="O10" s="66">
        <f t="shared" si="5"/>
        <v>5</v>
      </c>
      <c r="P10" s="65">
        <f>VLOOKUP($A10,'Return Data'!$B$7:$R$2700,15,0)</f>
        <v>8.7750000000000004</v>
      </c>
      <c r="Q10" s="66">
        <f t="shared" si="6"/>
        <v>6</v>
      </c>
      <c r="R10" s="65">
        <f>VLOOKUP($A10,'Return Data'!$B$7:$R$2700,16,0)</f>
        <v>9.2301000000000002</v>
      </c>
      <c r="S10" s="67">
        <f t="shared" si="7"/>
        <v>5</v>
      </c>
    </row>
    <row r="11" spans="1:20" x14ac:dyDescent="0.3">
      <c r="A11" s="63" t="s">
        <v>1286</v>
      </c>
      <c r="B11" s="64">
        <f>VLOOKUP($A11,'Return Data'!$B$7:$R$2700,3,0)</f>
        <v>44174</v>
      </c>
      <c r="C11" s="65">
        <f>VLOOKUP($A11,'Return Data'!$B$7:$R$2700,4,0)</f>
        <v>298.80509999999998</v>
      </c>
      <c r="D11" s="65">
        <f>VLOOKUP($A11,'Return Data'!$B$7:$R$2700,10,0)</f>
        <v>13.571</v>
      </c>
      <c r="E11" s="66">
        <f t="shared" si="0"/>
        <v>4</v>
      </c>
      <c r="F11" s="65">
        <f>VLOOKUP($A11,'Return Data'!$B$7:$R$2700,11,0)</f>
        <v>19.259499999999999</v>
      </c>
      <c r="G11" s="66">
        <f t="shared" si="1"/>
        <v>7</v>
      </c>
      <c r="H11" s="65">
        <f>VLOOKUP($A11,'Return Data'!$B$7:$R$2700,12,0)</f>
        <v>22.655200000000001</v>
      </c>
      <c r="I11" s="66">
        <f t="shared" si="2"/>
        <v>2</v>
      </c>
      <c r="J11" s="65">
        <f>VLOOKUP($A11,'Return Data'!$B$7:$R$2700,13,0)</f>
        <v>10.7316</v>
      </c>
      <c r="K11" s="66">
        <f t="shared" si="3"/>
        <v>8</v>
      </c>
      <c r="L11" s="65">
        <f>VLOOKUP($A11,'Return Data'!$B$7:$R$2700,17,0)</f>
        <v>9.7081</v>
      </c>
      <c r="M11" s="66">
        <f t="shared" si="4"/>
        <v>7</v>
      </c>
      <c r="N11" s="65">
        <f>VLOOKUP($A11,'Return Data'!$B$7:$R$2700,14,0)</f>
        <v>4.9640000000000004</v>
      </c>
      <c r="O11" s="66">
        <f t="shared" si="5"/>
        <v>8</v>
      </c>
      <c r="P11" s="65">
        <f>VLOOKUP($A11,'Return Data'!$B$7:$R$2700,15,0)</f>
        <v>11.209</v>
      </c>
      <c r="Q11" s="66">
        <f t="shared" si="6"/>
        <v>2</v>
      </c>
      <c r="R11" s="65">
        <f>VLOOKUP($A11,'Return Data'!$B$7:$R$2700,16,0)</f>
        <v>20.6204</v>
      </c>
      <c r="S11" s="67">
        <f t="shared" si="7"/>
        <v>2</v>
      </c>
    </row>
    <row r="12" spans="1:20" x14ac:dyDescent="0.3">
      <c r="A12" s="63" t="s">
        <v>1288</v>
      </c>
      <c r="B12" s="64">
        <f>VLOOKUP($A12,'Return Data'!$B$7:$R$2700,3,0)</f>
        <v>44174</v>
      </c>
      <c r="C12" s="65">
        <f>VLOOKUP($A12,'Return Data'!$B$7:$R$2700,4,0)</f>
        <v>50.876300000000001</v>
      </c>
      <c r="D12" s="65">
        <f>VLOOKUP($A12,'Return Data'!$B$7:$R$2700,10,0)</f>
        <v>12.9124</v>
      </c>
      <c r="E12" s="66">
        <f t="shared" si="0"/>
        <v>5</v>
      </c>
      <c r="F12" s="65">
        <f>VLOOKUP($A12,'Return Data'!$B$7:$R$2700,11,0)</f>
        <v>47.190600000000003</v>
      </c>
      <c r="G12" s="66">
        <f t="shared" si="1"/>
        <v>1</v>
      </c>
      <c r="H12" s="65">
        <f>VLOOKUP($A12,'Return Data'!$B$7:$R$2700,12,0)</f>
        <v>35.347499999999997</v>
      </c>
      <c r="I12" s="66">
        <f t="shared" si="2"/>
        <v>1</v>
      </c>
      <c r="J12" s="65">
        <f>VLOOKUP($A12,'Return Data'!$B$7:$R$2700,13,0)</f>
        <v>26.987300000000001</v>
      </c>
      <c r="K12" s="66">
        <f t="shared" si="3"/>
        <v>1</v>
      </c>
      <c r="L12" s="65">
        <f>VLOOKUP($A12,'Return Data'!$B$7:$R$2700,17,0)</f>
        <v>18.816099999999999</v>
      </c>
      <c r="M12" s="66">
        <f t="shared" si="4"/>
        <v>1</v>
      </c>
      <c r="N12" s="65">
        <f>VLOOKUP($A12,'Return Data'!$B$7:$R$2700,14,0)</f>
        <v>13.4483</v>
      </c>
      <c r="O12" s="66">
        <f t="shared" si="5"/>
        <v>1</v>
      </c>
      <c r="P12" s="65">
        <f>VLOOKUP($A12,'Return Data'!$B$7:$R$2700,15,0)</f>
        <v>11.2316</v>
      </c>
      <c r="Q12" s="66">
        <f t="shared" si="6"/>
        <v>1</v>
      </c>
      <c r="R12" s="65">
        <f>VLOOKUP($A12,'Return Data'!$B$7:$R$2700,16,0)</f>
        <v>8.5916999999999994</v>
      </c>
      <c r="S12" s="67">
        <f t="shared" si="7"/>
        <v>7</v>
      </c>
    </row>
    <row r="13" spans="1:20" x14ac:dyDescent="0.3">
      <c r="A13" s="63" t="s">
        <v>1699</v>
      </c>
      <c r="B13" s="64">
        <f>VLOOKUP($A13,'Return Data'!$B$7:$R$2700,3,0)</f>
        <v>44174</v>
      </c>
      <c r="C13" s="65">
        <f>VLOOKUP($A13,'Return Data'!$B$7:$R$2700,4,0)</f>
        <v>21.5274</v>
      </c>
      <c r="D13" s="65">
        <f>VLOOKUP($A13,'Return Data'!$B$7:$R$2700,10,0)</f>
        <v>24.517900000000001</v>
      </c>
      <c r="E13" s="66">
        <f t="shared" si="0"/>
        <v>1</v>
      </c>
      <c r="F13" s="65">
        <f>VLOOKUP($A13,'Return Data'!$B$7:$R$2700,11,0)</f>
        <v>24.200800000000001</v>
      </c>
      <c r="G13" s="66">
        <f t="shared" si="1"/>
        <v>3</v>
      </c>
      <c r="H13" s="65">
        <f>VLOOKUP($A13,'Return Data'!$B$7:$R$2700,12,0)</f>
        <v>19.3767</v>
      </c>
      <c r="I13" s="66">
        <f t="shared" si="2"/>
        <v>5</v>
      </c>
      <c r="J13" s="65">
        <f>VLOOKUP($A13,'Return Data'!$B$7:$R$2700,13,0)</f>
        <v>13.578200000000001</v>
      </c>
      <c r="K13" s="66">
        <f t="shared" si="3"/>
        <v>5</v>
      </c>
      <c r="L13" s="65">
        <f>VLOOKUP($A13,'Return Data'!$B$7:$R$2700,17,0)</f>
        <v>10.3324</v>
      </c>
      <c r="M13" s="66">
        <f t="shared" si="4"/>
        <v>5</v>
      </c>
      <c r="N13" s="65">
        <f>VLOOKUP($A13,'Return Data'!$B$7:$R$2700,14,0)</f>
        <v>8.5030999999999999</v>
      </c>
      <c r="O13" s="66">
        <f t="shared" si="5"/>
        <v>3</v>
      </c>
      <c r="P13" s="65">
        <f>VLOOKUP($A13,'Return Data'!$B$7:$R$2700,15,0)</f>
        <v>9.6562000000000001</v>
      </c>
      <c r="Q13" s="66">
        <f t="shared" si="6"/>
        <v>4</v>
      </c>
      <c r="R13" s="65">
        <f>VLOOKUP($A13,'Return Data'!$B$7:$R$2700,16,0)</f>
        <v>9.4733000000000001</v>
      </c>
      <c r="S13" s="67">
        <f t="shared" si="7"/>
        <v>4</v>
      </c>
    </row>
    <row r="14" spans="1:20" x14ac:dyDescent="0.3">
      <c r="A14" s="63" t="s">
        <v>1291</v>
      </c>
      <c r="B14" s="64">
        <f>VLOOKUP($A14,'Return Data'!$B$7:$R$2700,3,0)</f>
        <v>44174</v>
      </c>
      <c r="C14" s="65">
        <f>VLOOKUP($A14,'Return Data'!$B$7:$R$2700,4,0)</f>
        <v>32.430599999999998</v>
      </c>
      <c r="D14" s="65">
        <f>VLOOKUP($A14,'Return Data'!$B$7:$R$2700,10,0)</f>
        <v>7.0606999999999998</v>
      </c>
      <c r="E14" s="66">
        <f t="shared" si="0"/>
        <v>9</v>
      </c>
      <c r="F14" s="65">
        <f>VLOOKUP($A14,'Return Data'!$B$7:$R$2700,11,0)</f>
        <v>12.2597</v>
      </c>
      <c r="G14" s="66">
        <f t="shared" si="1"/>
        <v>9</v>
      </c>
      <c r="H14" s="65">
        <f>VLOOKUP($A14,'Return Data'!$B$7:$R$2700,12,0)</f>
        <v>15.3383</v>
      </c>
      <c r="I14" s="66">
        <f t="shared" si="2"/>
        <v>7</v>
      </c>
      <c r="J14" s="65">
        <f>VLOOKUP($A14,'Return Data'!$B$7:$R$2700,13,0)</f>
        <v>14.8018</v>
      </c>
      <c r="K14" s="66">
        <f t="shared" si="3"/>
        <v>4</v>
      </c>
      <c r="L14" s="65">
        <f>VLOOKUP($A14,'Return Data'!$B$7:$R$2700,17,0)</f>
        <v>12.4567</v>
      </c>
      <c r="M14" s="66">
        <f t="shared" si="4"/>
        <v>4</v>
      </c>
      <c r="N14" s="65">
        <f>VLOOKUP($A14,'Return Data'!$B$7:$R$2700,14,0)</f>
        <v>8.1171000000000006</v>
      </c>
      <c r="O14" s="66">
        <f t="shared" si="5"/>
        <v>4</v>
      </c>
      <c r="P14" s="65">
        <f>VLOOKUP($A14,'Return Data'!$B$7:$R$2700,15,0)</f>
        <v>8.8850999999999996</v>
      </c>
      <c r="Q14" s="66">
        <f t="shared" si="6"/>
        <v>5</v>
      </c>
      <c r="R14" s="65">
        <f>VLOOKUP($A14,'Return Data'!$B$7:$R$2700,16,0)</f>
        <v>8.1392000000000007</v>
      </c>
      <c r="S14" s="67">
        <f t="shared" si="7"/>
        <v>8</v>
      </c>
    </row>
    <row r="15" spans="1:20" x14ac:dyDescent="0.3">
      <c r="A15" s="63" t="s">
        <v>1293</v>
      </c>
      <c r="B15" s="64">
        <f>VLOOKUP($A15,'Return Data'!$B$7:$R$2700,3,0)</f>
        <v>44174</v>
      </c>
      <c r="C15" s="65">
        <f>VLOOKUP($A15,'Return Data'!$B$7:$R$2700,4,0)</f>
        <v>12.2536</v>
      </c>
      <c r="D15" s="65">
        <f>VLOOKUP($A15,'Return Data'!$B$7:$R$2700,10,0)</f>
        <v>13.729900000000001</v>
      </c>
      <c r="E15" s="66">
        <f t="shared" si="0"/>
        <v>3</v>
      </c>
      <c r="F15" s="65">
        <f>VLOOKUP($A15,'Return Data'!$B$7:$R$2700,11,0)</f>
        <v>23.206199999999999</v>
      </c>
      <c r="G15" s="66">
        <f t="shared" ref="G15" si="8">RANK(F15,F$8:F$16,0)</f>
        <v>5</v>
      </c>
      <c r="H15" s="65"/>
      <c r="I15" s="66"/>
      <c r="J15" s="65"/>
      <c r="K15" s="66"/>
      <c r="L15" s="65"/>
      <c r="M15" s="66"/>
      <c r="N15" s="65"/>
      <c r="O15" s="66"/>
      <c r="P15" s="65"/>
      <c r="Q15" s="66"/>
      <c r="R15" s="65">
        <f>VLOOKUP($A15,'Return Data'!$B$7:$R$2700,16,0)</f>
        <v>22.536000000000001</v>
      </c>
      <c r="S15" s="67">
        <f t="shared" si="7"/>
        <v>1</v>
      </c>
    </row>
    <row r="16" spans="1:20" x14ac:dyDescent="0.3">
      <c r="A16" s="63" t="s">
        <v>1295</v>
      </c>
      <c r="B16" s="64">
        <f>VLOOKUP($A16,'Return Data'!$B$7:$R$2700,3,0)</f>
        <v>44174</v>
      </c>
      <c r="C16" s="65">
        <f>VLOOKUP($A16,'Return Data'!$B$7:$R$2700,4,0)</f>
        <v>38.778399999999998</v>
      </c>
      <c r="D16" s="65">
        <f>VLOOKUP($A16,'Return Data'!$B$7:$R$2700,10,0)</f>
        <v>8.3559000000000001</v>
      </c>
      <c r="E16" s="66">
        <f t="shared" si="0"/>
        <v>8</v>
      </c>
      <c r="F16" s="65">
        <f>VLOOKUP($A16,'Return Data'!$B$7:$R$2700,11,0)</f>
        <v>18.459800000000001</v>
      </c>
      <c r="G16" s="66">
        <f>RANK(F16,F$8:F$16,0)</f>
        <v>8</v>
      </c>
      <c r="H16" s="65">
        <f>VLOOKUP($A16,'Return Data'!$B$7:$R$2700,12,0)</f>
        <v>15.085100000000001</v>
      </c>
      <c r="I16" s="66">
        <f>RANK(H16,H$8:H$16,0)</f>
        <v>8</v>
      </c>
      <c r="J16" s="65">
        <f>VLOOKUP($A16,'Return Data'!$B$7:$R$2700,13,0)</f>
        <v>12.195600000000001</v>
      </c>
      <c r="K16" s="66">
        <f>RANK(J16,J$8:J$16,0)</f>
        <v>6</v>
      </c>
      <c r="L16" s="65">
        <f>VLOOKUP($A16,'Return Data'!$B$7:$R$2700,17,0)</f>
        <v>8.5431000000000008</v>
      </c>
      <c r="M16" s="66">
        <f>RANK(L16,L$8:L$16,0)</f>
        <v>8</v>
      </c>
      <c r="N16" s="65">
        <f>VLOOKUP($A16,'Return Data'!$B$7:$R$2700,14,0)</f>
        <v>5.3205</v>
      </c>
      <c r="O16" s="66">
        <f>RANK(N16,N$8:N$16,0)</f>
        <v>7</v>
      </c>
      <c r="P16" s="65">
        <f>VLOOKUP($A16,'Return Data'!$B$7:$R$2700,15,0)</f>
        <v>8.2312999999999992</v>
      </c>
      <c r="Q16" s="66">
        <f>RANK(P16,P$8:P$16,0)</f>
        <v>7</v>
      </c>
      <c r="R16" s="65">
        <f>VLOOKUP($A16,'Return Data'!$B$7:$R$2700,16,0)</f>
        <v>11.9709</v>
      </c>
      <c r="S16" s="67">
        <f t="shared" si="7"/>
        <v>3</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13.019066666666667</v>
      </c>
      <c r="E18" s="74"/>
      <c r="F18" s="75">
        <f>AVERAGE(F8:F16)</f>
        <v>24.13568888888889</v>
      </c>
      <c r="G18" s="74"/>
      <c r="H18" s="75">
        <f>AVERAGE(H8:H16)</f>
        <v>20.906075000000001</v>
      </c>
      <c r="I18" s="74"/>
      <c r="J18" s="75">
        <f>AVERAGE(J8:J16)</f>
        <v>15.838725</v>
      </c>
      <c r="K18" s="74"/>
      <c r="L18" s="75">
        <f>AVERAGE(L8:L16)</f>
        <v>12.470825000000001</v>
      </c>
      <c r="M18" s="74"/>
      <c r="N18" s="75">
        <f>AVERAGE(N8:N16)</f>
        <v>8.3742625000000004</v>
      </c>
      <c r="O18" s="74"/>
      <c r="P18" s="75">
        <f>AVERAGE(P8:P16)</f>
        <v>9.6040624999999995</v>
      </c>
      <c r="Q18" s="74"/>
      <c r="R18" s="75">
        <f>AVERAGE(R8:R16)</f>
        <v>11.962422222222223</v>
      </c>
      <c r="S18" s="76"/>
    </row>
    <row r="19" spans="1:19" x14ac:dyDescent="0.3">
      <c r="A19" s="73" t="s">
        <v>28</v>
      </c>
      <c r="B19" s="74"/>
      <c r="C19" s="74"/>
      <c r="D19" s="75">
        <f>MIN(D8:D16)</f>
        <v>7.0606999999999998</v>
      </c>
      <c r="E19" s="74"/>
      <c r="F19" s="75">
        <f>MIN(F8:F16)</f>
        <v>12.2597</v>
      </c>
      <c r="G19" s="74"/>
      <c r="H19" s="75">
        <f>MIN(H8:H16)</f>
        <v>15.085100000000001</v>
      </c>
      <c r="I19" s="74"/>
      <c r="J19" s="75">
        <f>MIN(J8:J16)</f>
        <v>10.7316</v>
      </c>
      <c r="K19" s="74"/>
      <c r="L19" s="75">
        <f>MIN(L8:L16)</f>
        <v>8.5431000000000008</v>
      </c>
      <c r="M19" s="74"/>
      <c r="N19" s="75">
        <f>MIN(N8:N16)</f>
        <v>4.9640000000000004</v>
      </c>
      <c r="O19" s="74"/>
      <c r="P19" s="75">
        <f>MIN(P8:P16)</f>
        <v>7.7766999999999999</v>
      </c>
      <c r="Q19" s="74"/>
      <c r="R19" s="75">
        <f>MIN(R8:R16)</f>
        <v>7.9076000000000004</v>
      </c>
      <c r="S19" s="76"/>
    </row>
    <row r="20" spans="1:19" ht="15" thickBot="1" x14ac:dyDescent="0.35">
      <c r="A20" s="77" t="s">
        <v>29</v>
      </c>
      <c r="B20" s="78"/>
      <c r="C20" s="78"/>
      <c r="D20" s="79">
        <f>MAX(D8:D16)</f>
        <v>24.517900000000001</v>
      </c>
      <c r="E20" s="78"/>
      <c r="F20" s="79">
        <f>MAX(F8:F16)</f>
        <v>47.190600000000003</v>
      </c>
      <c r="G20" s="78"/>
      <c r="H20" s="79">
        <f>MAX(H8:H16)</f>
        <v>35.347499999999997</v>
      </c>
      <c r="I20" s="78"/>
      <c r="J20" s="79">
        <f>MAX(J8:J16)</f>
        <v>26.987300000000001</v>
      </c>
      <c r="K20" s="78"/>
      <c r="L20" s="79">
        <f>MAX(L8:L16)</f>
        <v>18.816099999999999</v>
      </c>
      <c r="M20" s="78"/>
      <c r="N20" s="79">
        <f>MAX(N8:N16)</f>
        <v>13.4483</v>
      </c>
      <c r="O20" s="78"/>
      <c r="P20" s="79">
        <f>MAX(P8:P16)</f>
        <v>11.2316</v>
      </c>
      <c r="Q20" s="78"/>
      <c r="R20" s="79">
        <f>MAX(R8:R16)</f>
        <v>22.536000000000001</v>
      </c>
      <c r="S20" s="80"/>
    </row>
    <row r="21" spans="1:19" x14ac:dyDescent="0.3">
      <c r="A21" s="112" t="s">
        <v>432</v>
      </c>
    </row>
    <row r="22" spans="1:19" x14ac:dyDescent="0.3">
      <c r="A22" s="14" t="s">
        <v>340</v>
      </c>
    </row>
  </sheetData>
  <sheetProtection algorithmName="SHA-512" hashValue="jrjIkxbW9E58+cPcAjueqL9o2+nXbBy3ITaQKU+v8sDCmaD4ht+GtYGnJPDHYc3zhYgU1sZT5DvPvmMxsXwpsQ==" saltValue="xszAjCYpiN9Zer1HVFHYw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93088E7-8D13-4033-A4B4-FB3BD13F0F0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1AC7C-FDA8-488D-8697-BD48DE1C5231}">
  <sheetPr codeName="Sheet21"/>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1669</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554</v>
      </c>
      <c r="B8" s="64">
        <f>VLOOKUP($A8,'Return Data'!$B$7:$R$2700,3,0)</f>
        <v>44174</v>
      </c>
      <c r="C8" s="65">
        <f>VLOOKUP($A8,'Return Data'!$B$7:$R$2700,4,0)</f>
        <v>67.819999999999993</v>
      </c>
      <c r="D8" s="65">
        <f>VLOOKUP($A8,'Return Data'!$B$7:$R$2700,10,0)</f>
        <v>14.4062</v>
      </c>
      <c r="E8" s="66">
        <f t="shared" ref="E8:E17" si="0">RANK(D8,D$8:D$17,0)</f>
        <v>2</v>
      </c>
      <c r="F8" s="65">
        <f>VLOOKUP($A8,'Return Data'!$B$7:$R$2700,11,0)</f>
        <v>23.3764</v>
      </c>
      <c r="G8" s="66">
        <f t="shared" ref="G8:G14" si="1">RANK(F8,F$8:F$17,0)</f>
        <v>3</v>
      </c>
      <c r="H8" s="65">
        <f>VLOOKUP($A8,'Return Data'!$B$7:$R$2700,12,0)</f>
        <v>21.9346</v>
      </c>
      <c r="I8" s="66">
        <f t="shared" ref="I8:I14" si="2">RANK(H8,H$8:H$17,0)</f>
        <v>3</v>
      </c>
      <c r="J8" s="65">
        <f>VLOOKUP($A8,'Return Data'!$B$7:$R$2700,13,0)</f>
        <v>16.369299999999999</v>
      </c>
      <c r="K8" s="66">
        <f>RANK(J8,J$8:J$17,0)</f>
        <v>2</v>
      </c>
      <c r="L8" s="65">
        <f>VLOOKUP($A8,'Return Data'!$B$7:$R$2700,17,0)</f>
        <v>12.714399999999999</v>
      </c>
      <c r="M8" s="66">
        <f>RANK(L8,L$8:L$17,0)</f>
        <v>3</v>
      </c>
      <c r="N8" s="65">
        <f>VLOOKUP($A8,'Return Data'!$B$7:$R$2700,14,0)</f>
        <v>8.8306000000000004</v>
      </c>
      <c r="O8" s="66">
        <f>RANK(N8,N$8:N$17,0)</f>
        <v>3</v>
      </c>
      <c r="P8" s="65">
        <f>VLOOKUP($A8,'Return Data'!$B$7:$R$2700,15,0)</f>
        <v>12.9175</v>
      </c>
      <c r="Q8" s="66">
        <f>RANK(P8,P$8:P$17,0)</f>
        <v>1</v>
      </c>
      <c r="R8" s="65">
        <f>VLOOKUP($A8,'Return Data'!$B$7:$R$2700,16,0)</f>
        <v>12.103</v>
      </c>
      <c r="S8" s="67">
        <f t="shared" ref="S8:S17" si="3">RANK(R8,R$8:R$17,0)</f>
        <v>6</v>
      </c>
    </row>
    <row r="9" spans="1:20" x14ac:dyDescent="0.3">
      <c r="A9" s="63" t="s">
        <v>556</v>
      </c>
      <c r="B9" s="64">
        <f>VLOOKUP($A9,'Return Data'!$B$7:$R$2700,3,0)</f>
        <v>44174</v>
      </c>
      <c r="C9" s="65">
        <f>VLOOKUP($A9,'Return Data'!$B$7:$R$2700,4,0)</f>
        <v>223.84200000000001</v>
      </c>
      <c r="D9" s="65">
        <f>VLOOKUP($A9,'Return Data'!$B$7:$R$2700,10,0)</f>
        <v>19.715699999999998</v>
      </c>
      <c r="E9" s="66">
        <f t="shared" si="0"/>
        <v>1</v>
      </c>
      <c r="F9" s="65">
        <f>VLOOKUP($A9,'Return Data'!$B$7:$R$2700,11,0)</f>
        <v>26.6633</v>
      </c>
      <c r="G9" s="66">
        <f t="shared" si="1"/>
        <v>1</v>
      </c>
      <c r="H9" s="65">
        <f>VLOOKUP($A9,'Return Data'!$B$7:$R$2700,12,0)</f>
        <v>22.549099999999999</v>
      </c>
      <c r="I9" s="66">
        <f t="shared" si="2"/>
        <v>2</v>
      </c>
      <c r="J9" s="65">
        <f>VLOOKUP($A9,'Return Data'!$B$7:$R$2700,13,0)</f>
        <v>8.8191000000000006</v>
      </c>
      <c r="K9" s="66">
        <f>RANK(J9,J$8:J$17,0)</f>
        <v>8</v>
      </c>
      <c r="L9" s="65">
        <f>VLOOKUP($A9,'Return Data'!$B$7:$R$2700,17,0)</f>
        <v>8.9483999999999995</v>
      </c>
      <c r="M9" s="66">
        <f>RANK(L9,L$8:L$17,0)</f>
        <v>7</v>
      </c>
      <c r="N9" s="65">
        <f>VLOOKUP($A9,'Return Data'!$B$7:$R$2700,14,0)</f>
        <v>4.4702000000000002</v>
      </c>
      <c r="O9" s="66">
        <f>RANK(N9,N$8:N$17,0)</f>
        <v>5</v>
      </c>
      <c r="P9" s="65">
        <f>VLOOKUP($A9,'Return Data'!$B$7:$R$2700,15,0)</f>
        <v>10.5486</v>
      </c>
      <c r="Q9" s="66">
        <f>RANK(P9,P$8:P$17,0)</f>
        <v>4</v>
      </c>
      <c r="R9" s="65">
        <f>VLOOKUP($A9,'Return Data'!$B$7:$R$2700,16,0)</f>
        <v>12.3</v>
      </c>
      <c r="S9" s="67">
        <f t="shared" si="3"/>
        <v>5</v>
      </c>
    </row>
    <row r="10" spans="1:20" x14ac:dyDescent="0.3">
      <c r="A10" s="63" t="s">
        <v>558</v>
      </c>
      <c r="B10" s="64">
        <f>VLOOKUP($A10,'Return Data'!$B$7:$R$2700,3,0)</f>
        <v>44174</v>
      </c>
      <c r="C10" s="65">
        <f>VLOOKUP($A10,'Return Data'!$B$7:$R$2700,4,0)</f>
        <v>45.62</v>
      </c>
      <c r="D10" s="65">
        <f>VLOOKUP($A10,'Return Data'!$B$7:$R$2700,10,0)</f>
        <v>11.3498</v>
      </c>
      <c r="E10" s="66">
        <f t="shared" si="0"/>
        <v>4</v>
      </c>
      <c r="F10" s="65">
        <f>VLOOKUP($A10,'Return Data'!$B$7:$R$2700,11,0)</f>
        <v>21.653300000000002</v>
      </c>
      <c r="G10" s="66">
        <f t="shared" si="1"/>
        <v>4</v>
      </c>
      <c r="H10" s="65">
        <f>VLOOKUP($A10,'Return Data'!$B$7:$R$2700,12,0)</f>
        <v>19.831900000000001</v>
      </c>
      <c r="I10" s="66">
        <f t="shared" si="2"/>
        <v>5</v>
      </c>
      <c r="J10" s="65">
        <f>VLOOKUP($A10,'Return Data'!$B$7:$R$2700,13,0)</f>
        <v>12.7812</v>
      </c>
      <c r="K10" s="66">
        <f>RANK(J10,J$8:J$17,0)</f>
        <v>6</v>
      </c>
      <c r="L10" s="65">
        <f>VLOOKUP($A10,'Return Data'!$B$7:$R$2700,17,0)</f>
        <v>12.3766</v>
      </c>
      <c r="M10" s="66">
        <f>RANK(L10,L$8:L$17,0)</f>
        <v>4</v>
      </c>
      <c r="N10" s="65">
        <f>VLOOKUP($A10,'Return Data'!$B$7:$R$2700,14,0)</f>
        <v>9.0416000000000007</v>
      </c>
      <c r="O10" s="66">
        <f>RANK(N10,N$8:N$17,0)</f>
        <v>1</v>
      </c>
      <c r="P10" s="65">
        <f>VLOOKUP($A10,'Return Data'!$B$7:$R$2700,15,0)</f>
        <v>11.6402</v>
      </c>
      <c r="Q10" s="66">
        <f>RANK(P10,P$8:P$17,0)</f>
        <v>2</v>
      </c>
      <c r="R10" s="65">
        <f>VLOOKUP($A10,'Return Data'!$B$7:$R$2700,16,0)</f>
        <v>12.993</v>
      </c>
      <c r="S10" s="67">
        <f t="shared" si="3"/>
        <v>3</v>
      </c>
    </row>
    <row r="11" spans="1:20" x14ac:dyDescent="0.3">
      <c r="A11" s="63" t="s">
        <v>559</v>
      </c>
      <c r="B11" s="64">
        <f>VLOOKUP($A11,'Return Data'!$B$7:$R$2700,3,0)</f>
        <v>44174</v>
      </c>
      <c r="C11" s="65">
        <f>VLOOKUP($A11,'Return Data'!$B$7:$R$2700,4,0)</f>
        <v>9.1882999999999999</v>
      </c>
      <c r="D11" s="65">
        <f>VLOOKUP($A11,'Return Data'!$B$7:$R$2700,10,0)</f>
        <v>6.8730000000000002</v>
      </c>
      <c r="E11" s="66">
        <f t="shared" si="0"/>
        <v>9</v>
      </c>
      <c r="F11" s="65">
        <f>VLOOKUP($A11,'Return Data'!$B$7:$R$2700,11,0)</f>
        <v>5.2412999999999998</v>
      </c>
      <c r="G11" s="66">
        <f t="shared" si="1"/>
        <v>10</v>
      </c>
      <c r="H11" s="65">
        <f>VLOOKUP($A11,'Return Data'!$B$7:$R$2700,12,0)</f>
        <v>-1.0543</v>
      </c>
      <c r="I11" s="66">
        <f t="shared" si="2"/>
        <v>9</v>
      </c>
      <c r="J11" s="65"/>
      <c r="K11" s="66"/>
      <c r="L11" s="65"/>
      <c r="M11" s="66"/>
      <c r="N11" s="65"/>
      <c r="O11" s="66"/>
      <c r="P11" s="65"/>
      <c r="Q11" s="66"/>
      <c r="R11" s="65">
        <f>VLOOKUP($A11,'Return Data'!$B$7:$R$2700,16,0)</f>
        <v>-8.1170000000000009</v>
      </c>
      <c r="S11" s="67">
        <f t="shared" si="3"/>
        <v>10</v>
      </c>
    </row>
    <row r="12" spans="1:20" x14ac:dyDescent="0.3">
      <c r="A12" s="63" t="s">
        <v>561</v>
      </c>
      <c r="B12" s="64">
        <f>VLOOKUP($A12,'Return Data'!$B$7:$R$2700,3,0)</f>
        <v>44174</v>
      </c>
      <c r="C12" s="65">
        <f>VLOOKUP($A12,'Return Data'!$B$7:$R$2700,4,0)</f>
        <v>12.898</v>
      </c>
      <c r="D12" s="65">
        <f>VLOOKUP($A12,'Return Data'!$B$7:$R$2700,10,0)</f>
        <v>8.8346999999999998</v>
      </c>
      <c r="E12" s="66">
        <f t="shared" si="0"/>
        <v>8</v>
      </c>
      <c r="F12" s="65">
        <f>VLOOKUP($A12,'Return Data'!$B$7:$R$2700,11,0)</f>
        <v>20.115500000000001</v>
      </c>
      <c r="G12" s="66">
        <f t="shared" si="1"/>
        <v>6</v>
      </c>
      <c r="H12" s="65">
        <f>VLOOKUP($A12,'Return Data'!$B$7:$R$2700,12,0)</f>
        <v>19.547699999999999</v>
      </c>
      <c r="I12" s="66">
        <f t="shared" si="2"/>
        <v>6</v>
      </c>
      <c r="J12" s="65">
        <f>VLOOKUP($A12,'Return Data'!$B$7:$R$2700,13,0)</f>
        <v>14.1416</v>
      </c>
      <c r="K12" s="66">
        <f>RANK(J12,J$8:J$17,0)</f>
        <v>4</v>
      </c>
      <c r="L12" s="65">
        <f>VLOOKUP($A12,'Return Data'!$B$7:$R$2700,17,0)</f>
        <v>13.862299999999999</v>
      </c>
      <c r="M12" s="66">
        <f>RANK(L12,L$8:L$17,0)</f>
        <v>2</v>
      </c>
      <c r="N12" s="65"/>
      <c r="O12" s="66"/>
      <c r="P12" s="65"/>
      <c r="Q12" s="66"/>
      <c r="R12" s="65">
        <f>VLOOKUP($A12,'Return Data'!$B$7:$R$2700,16,0)</f>
        <v>11.4198</v>
      </c>
      <c r="S12" s="67">
        <f t="shared" si="3"/>
        <v>8</v>
      </c>
    </row>
    <row r="13" spans="1:20" x14ac:dyDescent="0.3">
      <c r="A13" s="63" t="s">
        <v>563</v>
      </c>
      <c r="B13" s="64">
        <f>VLOOKUP($A13,'Return Data'!$B$7:$R$2700,3,0)</f>
        <v>44174</v>
      </c>
      <c r="C13" s="65">
        <f>VLOOKUP($A13,'Return Data'!$B$7:$R$2700,4,0)</f>
        <v>30.673999999999999</v>
      </c>
      <c r="D13" s="65">
        <f>VLOOKUP($A13,'Return Data'!$B$7:$R$2700,10,0)</f>
        <v>5.9806999999999997</v>
      </c>
      <c r="E13" s="66">
        <f t="shared" si="0"/>
        <v>10</v>
      </c>
      <c r="F13" s="65">
        <f>VLOOKUP($A13,'Return Data'!$B$7:$R$2700,11,0)</f>
        <v>14.1698</v>
      </c>
      <c r="G13" s="66">
        <f t="shared" si="1"/>
        <v>9</v>
      </c>
      <c r="H13" s="65">
        <f>VLOOKUP($A13,'Return Data'!$B$7:$R$2700,12,0)</f>
        <v>17.750499999999999</v>
      </c>
      <c r="I13" s="66">
        <f t="shared" si="2"/>
        <v>7</v>
      </c>
      <c r="J13" s="65">
        <f>VLOOKUP($A13,'Return Data'!$B$7:$R$2700,13,0)</f>
        <v>13.902699999999999</v>
      </c>
      <c r="K13" s="66">
        <f>RANK(J13,J$8:J$17,0)</f>
        <v>5</v>
      </c>
      <c r="L13" s="65">
        <f>VLOOKUP($A13,'Return Data'!$B$7:$R$2700,17,0)</f>
        <v>11.2349</v>
      </c>
      <c r="M13" s="66">
        <f>RANK(L13,L$8:L$17,0)</f>
        <v>5</v>
      </c>
      <c r="N13" s="65">
        <f>VLOOKUP($A13,'Return Data'!$B$7:$R$2700,14,0)</f>
        <v>9.0088000000000008</v>
      </c>
      <c r="O13" s="66">
        <f>RANK(N13,N$8:N$17,0)</f>
        <v>2</v>
      </c>
      <c r="P13" s="65">
        <f>VLOOKUP($A13,'Return Data'!$B$7:$R$2700,15,0)</f>
        <v>9.0861000000000001</v>
      </c>
      <c r="Q13" s="66">
        <f>RANK(P13,P$8:P$17,0)</f>
        <v>5</v>
      </c>
      <c r="R13" s="65">
        <f>VLOOKUP($A13,'Return Data'!$B$7:$R$2700,16,0)</f>
        <v>12.5098</v>
      </c>
      <c r="S13" s="67">
        <f t="shared" si="3"/>
        <v>4</v>
      </c>
    </row>
    <row r="14" spans="1:20" x14ac:dyDescent="0.3">
      <c r="A14" s="63" t="s">
        <v>566</v>
      </c>
      <c r="B14" s="64">
        <f>VLOOKUP($A14,'Return Data'!$B$7:$R$2700,3,0)</f>
        <v>44174</v>
      </c>
      <c r="C14" s="65">
        <f>VLOOKUP($A14,'Return Data'!$B$7:$R$2700,4,0)</f>
        <v>109.6217</v>
      </c>
      <c r="D14" s="65">
        <f>VLOOKUP($A14,'Return Data'!$B$7:$R$2700,10,0)</f>
        <v>10.9328</v>
      </c>
      <c r="E14" s="66">
        <f t="shared" si="0"/>
        <v>6</v>
      </c>
      <c r="F14" s="65">
        <f>VLOOKUP($A14,'Return Data'!$B$7:$R$2700,11,0)</f>
        <v>20.363800000000001</v>
      </c>
      <c r="G14" s="66">
        <f t="shared" si="1"/>
        <v>5</v>
      </c>
      <c r="H14" s="65">
        <f>VLOOKUP($A14,'Return Data'!$B$7:$R$2700,12,0)</f>
        <v>15.8253</v>
      </c>
      <c r="I14" s="66">
        <f t="shared" si="2"/>
        <v>8</v>
      </c>
      <c r="J14" s="65">
        <f>VLOOKUP($A14,'Return Data'!$B$7:$R$2700,13,0)</f>
        <v>11.958299999999999</v>
      </c>
      <c r="K14" s="66">
        <f>RANK(J14,J$8:J$17,0)</f>
        <v>7</v>
      </c>
      <c r="L14" s="65">
        <f>VLOOKUP($A14,'Return Data'!$B$7:$R$2700,17,0)</f>
        <v>10.931100000000001</v>
      </c>
      <c r="M14" s="66">
        <f>RANK(L14,L$8:L$17,0)</f>
        <v>6</v>
      </c>
      <c r="N14" s="65">
        <f>VLOOKUP($A14,'Return Data'!$B$7:$R$2700,14,0)</f>
        <v>8.0165000000000006</v>
      </c>
      <c r="O14" s="66">
        <f>RANK(N14,N$8:N$17,0)</f>
        <v>4</v>
      </c>
      <c r="P14" s="65">
        <f>VLOOKUP($A14,'Return Data'!$B$7:$R$2700,15,0)</f>
        <v>11.385400000000001</v>
      </c>
      <c r="Q14" s="66">
        <f>RANK(P14,P$8:P$17,0)</f>
        <v>3</v>
      </c>
      <c r="R14" s="65">
        <f>VLOOKUP($A14,'Return Data'!$B$7:$R$2700,16,0)</f>
        <v>11.861499999999999</v>
      </c>
      <c r="S14" s="67">
        <f t="shared" si="3"/>
        <v>7</v>
      </c>
    </row>
    <row r="15" spans="1:20" x14ac:dyDescent="0.3">
      <c r="A15" s="63" t="s">
        <v>567</v>
      </c>
      <c r="B15" s="64">
        <f>VLOOKUP($A15,'Return Data'!$B$7:$R$2700,3,0)</f>
        <v>44174</v>
      </c>
      <c r="C15" s="65">
        <f>VLOOKUP($A15,'Return Data'!$B$7:$R$2700,4,0)</f>
        <v>12.7173</v>
      </c>
      <c r="D15" s="65">
        <f>VLOOKUP($A15,'Return Data'!$B$7:$R$2700,10,0)</f>
        <v>11.336499999999999</v>
      </c>
      <c r="E15" s="66">
        <f t="shared" si="0"/>
        <v>5</v>
      </c>
      <c r="F15" s="65">
        <f>VLOOKUP($A15,'Return Data'!$B$7:$R$2700,11,0)</f>
        <v>19.548200000000001</v>
      </c>
      <c r="G15" s="66">
        <f t="shared" ref="G15" si="4">RANK(F15,F$8:F$17,0)</f>
        <v>7</v>
      </c>
      <c r="H15" s="65"/>
      <c r="I15" s="66"/>
      <c r="J15" s="65"/>
      <c r="K15" s="66"/>
      <c r="L15" s="65"/>
      <c r="M15" s="66"/>
      <c r="N15" s="65"/>
      <c r="O15" s="66"/>
      <c r="P15" s="65"/>
      <c r="Q15" s="66"/>
      <c r="R15" s="65">
        <f>VLOOKUP($A15,'Return Data'!$B$7:$R$2700,16,0)</f>
        <v>27.172999999999998</v>
      </c>
      <c r="S15" s="67">
        <f t="shared" si="3"/>
        <v>1</v>
      </c>
    </row>
    <row r="16" spans="1:20" x14ac:dyDescent="0.3">
      <c r="A16" s="63" t="s">
        <v>569</v>
      </c>
      <c r="B16" s="64">
        <f>VLOOKUP($A16,'Return Data'!$B$7:$R$2700,3,0)</f>
        <v>44174</v>
      </c>
      <c r="C16" s="65">
        <f>VLOOKUP($A16,'Return Data'!$B$7:$R$2700,4,0)</f>
        <v>12.698399999999999</v>
      </c>
      <c r="D16" s="65">
        <f>VLOOKUP($A16,'Return Data'!$B$7:$R$2700,10,0)</f>
        <v>10.236800000000001</v>
      </c>
      <c r="E16" s="66">
        <f t="shared" si="0"/>
        <v>7</v>
      </c>
      <c r="F16" s="65">
        <f>VLOOKUP($A16,'Return Data'!$B$7:$R$2700,11,0)</f>
        <v>18.3857</v>
      </c>
      <c r="G16" s="66">
        <f>RANK(F16,F$8:F$17,0)</f>
        <v>8</v>
      </c>
      <c r="H16" s="65">
        <f>VLOOKUP($A16,'Return Data'!$B$7:$R$2700,12,0)</f>
        <v>20.873799999999999</v>
      </c>
      <c r="I16" s="66">
        <f>RANK(H16,H$8:H$17,0)</f>
        <v>4</v>
      </c>
      <c r="J16" s="65">
        <f>VLOOKUP($A16,'Return Data'!$B$7:$R$2700,13,0)</f>
        <v>16.362400000000001</v>
      </c>
      <c r="K16" s="66">
        <f>RANK(J16,J$8:J$17,0)</f>
        <v>3</v>
      </c>
      <c r="L16" s="65"/>
      <c r="M16" s="66"/>
      <c r="N16" s="65"/>
      <c r="O16" s="66"/>
      <c r="P16" s="65"/>
      <c r="Q16" s="66"/>
      <c r="R16" s="65">
        <f>VLOOKUP($A16,'Return Data'!$B$7:$R$2700,16,0)</f>
        <v>13.659800000000001</v>
      </c>
      <c r="S16" s="67">
        <f t="shared" si="3"/>
        <v>2</v>
      </c>
    </row>
    <row r="17" spans="1:19" x14ac:dyDescent="0.3">
      <c r="A17" s="63" t="s">
        <v>571</v>
      </c>
      <c r="B17" s="64">
        <f>VLOOKUP($A17,'Return Data'!$B$7:$R$2700,3,0)</f>
        <v>44174</v>
      </c>
      <c r="C17" s="65">
        <f>VLOOKUP($A17,'Return Data'!$B$7:$R$2700,4,0)</f>
        <v>13.75</v>
      </c>
      <c r="D17" s="65">
        <f>VLOOKUP($A17,'Return Data'!$B$7:$R$2700,10,0)</f>
        <v>12.244899999999999</v>
      </c>
      <c r="E17" s="66">
        <f t="shared" si="0"/>
        <v>3</v>
      </c>
      <c r="F17" s="65">
        <f>VLOOKUP($A17,'Return Data'!$B$7:$R$2700,11,0)</f>
        <v>24.5471</v>
      </c>
      <c r="G17" s="66">
        <f>RANK(F17,F$8:F$17,0)</f>
        <v>2</v>
      </c>
      <c r="H17" s="65">
        <f>VLOOKUP($A17,'Return Data'!$B$7:$R$2700,12,0)</f>
        <v>28.7453</v>
      </c>
      <c r="I17" s="66">
        <f>RANK(H17,H$8:H$17,0)</f>
        <v>1</v>
      </c>
      <c r="J17" s="65">
        <f>VLOOKUP($A17,'Return Data'!$B$7:$R$2700,13,0)</f>
        <v>21.789200000000001</v>
      </c>
      <c r="K17" s="66">
        <f>RANK(J17,J$8:J$17,0)</f>
        <v>1</v>
      </c>
      <c r="L17" s="65">
        <f>VLOOKUP($A17,'Return Data'!$B$7:$R$2700,17,0)</f>
        <v>16.034199999999998</v>
      </c>
      <c r="M17" s="66">
        <f>RANK(L17,L$8:L$17,0)</f>
        <v>1</v>
      </c>
      <c r="N17" s="65"/>
      <c r="O17" s="66"/>
      <c r="P17" s="65"/>
      <c r="Q17" s="66"/>
      <c r="R17" s="65">
        <f>VLOOKUP($A17,'Return Data'!$B$7:$R$2700,16,0)</f>
        <v>11.4076</v>
      </c>
      <c r="S17" s="67">
        <f t="shared" si="3"/>
        <v>9</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11.19111</v>
      </c>
      <c r="E19" s="74"/>
      <c r="F19" s="75">
        <f>AVERAGE(F8:F17)</f>
        <v>19.406439999999996</v>
      </c>
      <c r="G19" s="74"/>
      <c r="H19" s="75">
        <f>AVERAGE(H8:H17)</f>
        <v>18.444877777777776</v>
      </c>
      <c r="I19" s="74"/>
      <c r="J19" s="75">
        <f>AVERAGE(J8:J17)</f>
        <v>14.515474999999999</v>
      </c>
      <c r="K19" s="74"/>
      <c r="L19" s="75">
        <f>AVERAGE(L8:L17)</f>
        <v>12.300271428571429</v>
      </c>
      <c r="M19" s="74"/>
      <c r="N19" s="75">
        <f>AVERAGE(N8:N17)</f>
        <v>7.8735400000000002</v>
      </c>
      <c r="O19" s="74"/>
      <c r="P19" s="75">
        <f>AVERAGE(P8:P17)</f>
        <v>11.115560000000002</v>
      </c>
      <c r="Q19" s="74"/>
      <c r="R19" s="75">
        <f>AVERAGE(R8:R17)</f>
        <v>11.73105</v>
      </c>
      <c r="S19" s="76"/>
    </row>
    <row r="20" spans="1:19" x14ac:dyDescent="0.3">
      <c r="A20" s="73" t="s">
        <v>28</v>
      </c>
      <c r="B20" s="74"/>
      <c r="C20" s="74"/>
      <c r="D20" s="75">
        <f>MIN(D8:D17)</f>
        <v>5.9806999999999997</v>
      </c>
      <c r="E20" s="74"/>
      <c r="F20" s="75">
        <f>MIN(F8:F17)</f>
        <v>5.2412999999999998</v>
      </c>
      <c r="G20" s="74"/>
      <c r="H20" s="75">
        <f>MIN(H8:H17)</f>
        <v>-1.0543</v>
      </c>
      <c r="I20" s="74"/>
      <c r="J20" s="75">
        <f>MIN(J8:J17)</f>
        <v>8.8191000000000006</v>
      </c>
      <c r="K20" s="74"/>
      <c r="L20" s="75">
        <f>MIN(L8:L17)</f>
        <v>8.9483999999999995</v>
      </c>
      <c r="M20" s="74"/>
      <c r="N20" s="75">
        <f>MIN(N8:N17)</f>
        <v>4.4702000000000002</v>
      </c>
      <c r="O20" s="74"/>
      <c r="P20" s="75">
        <f>MIN(P8:P17)</f>
        <v>9.0861000000000001</v>
      </c>
      <c r="Q20" s="74"/>
      <c r="R20" s="75">
        <f>MIN(R8:R17)</f>
        <v>-8.1170000000000009</v>
      </c>
      <c r="S20" s="76"/>
    </row>
    <row r="21" spans="1:19" ht="15" thickBot="1" x14ac:dyDescent="0.35">
      <c r="A21" s="77" t="s">
        <v>29</v>
      </c>
      <c r="B21" s="78"/>
      <c r="C21" s="78"/>
      <c r="D21" s="79">
        <f>MAX(D8:D17)</f>
        <v>19.715699999999998</v>
      </c>
      <c r="E21" s="78"/>
      <c r="F21" s="79">
        <f>MAX(F8:F17)</f>
        <v>26.6633</v>
      </c>
      <c r="G21" s="78"/>
      <c r="H21" s="79">
        <f>MAX(H8:H17)</f>
        <v>28.7453</v>
      </c>
      <c r="I21" s="78"/>
      <c r="J21" s="79">
        <f>MAX(J8:J17)</f>
        <v>21.789200000000001</v>
      </c>
      <c r="K21" s="78"/>
      <c r="L21" s="79">
        <f>MAX(L8:L17)</f>
        <v>16.034199999999998</v>
      </c>
      <c r="M21" s="78"/>
      <c r="N21" s="79">
        <f>MAX(N8:N17)</f>
        <v>9.0416000000000007</v>
      </c>
      <c r="O21" s="78"/>
      <c r="P21" s="79">
        <f>MAX(P8:P17)</f>
        <v>12.9175</v>
      </c>
      <c r="Q21" s="78"/>
      <c r="R21" s="79">
        <f>MAX(R8:R17)</f>
        <v>27.172999999999998</v>
      </c>
      <c r="S21" s="80"/>
    </row>
    <row r="22" spans="1:19" x14ac:dyDescent="0.3">
      <c r="A22" s="112" t="s">
        <v>432</v>
      </c>
    </row>
    <row r="23" spans="1:19" x14ac:dyDescent="0.3">
      <c r="A23" s="14" t="s">
        <v>340</v>
      </c>
    </row>
  </sheetData>
  <sheetProtection algorithmName="SHA-512" hashValue="MywXRcW63n3jnjAcdtbRJqeJI2kmOkCGjIO0ajZeoafB4YoxZYpmaCthJoCnGXR8WxMGBEHQkgCXezD9tZcxEw==" saltValue="c9aiRDopo5afeqrIVNB0t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667C2FC-EE06-4669-B95F-C3EDE65DCF5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52C8E-0AE4-4BDA-A44B-1EF18B2126F1}">
  <sheetPr codeName="Sheet22"/>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1668</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553</v>
      </c>
      <c r="B8" s="64">
        <f>VLOOKUP($A8,'Return Data'!$B$7:$R$2700,3,0)</f>
        <v>44174</v>
      </c>
      <c r="C8" s="65">
        <f>VLOOKUP($A8,'Return Data'!$B$7:$R$2700,4,0)</f>
        <v>63.11</v>
      </c>
      <c r="D8" s="65">
        <f>VLOOKUP($A8,'Return Data'!$B$7:$R$2700,10,0)</f>
        <v>14.1023</v>
      </c>
      <c r="E8" s="66">
        <f t="shared" ref="E8:E17" si="0">RANK(D8,D$8:D$17,0)</f>
        <v>2</v>
      </c>
      <c r="F8" s="65">
        <f>VLOOKUP($A8,'Return Data'!$B$7:$R$2700,11,0)</f>
        <v>22.686599999999999</v>
      </c>
      <c r="G8" s="66">
        <f t="shared" ref="G8:G14" si="1">RANK(F8,F$8:F$17,0)</f>
        <v>3</v>
      </c>
      <c r="H8" s="65">
        <f>VLOOKUP($A8,'Return Data'!$B$7:$R$2700,12,0)</f>
        <v>20.923500000000001</v>
      </c>
      <c r="I8" s="66">
        <f t="shared" ref="I8:I14" si="2">RANK(H8,H$8:H$17,0)</f>
        <v>3</v>
      </c>
      <c r="J8" s="65">
        <f>VLOOKUP($A8,'Return Data'!$B$7:$R$2700,13,0)</f>
        <v>15.122199999999999</v>
      </c>
      <c r="K8" s="66">
        <f>RANK(J8,J$8:J$17,0)</f>
        <v>2</v>
      </c>
      <c r="L8" s="65">
        <f>VLOOKUP($A8,'Return Data'!$B$7:$R$2700,17,0)</f>
        <v>11.519399999999999</v>
      </c>
      <c r="M8" s="66">
        <f>RANK(L8,L$8:L$17,0)</f>
        <v>4</v>
      </c>
      <c r="N8" s="65">
        <f>VLOOKUP($A8,'Return Data'!$B$7:$R$2700,14,0)</f>
        <v>7.6418999999999997</v>
      </c>
      <c r="O8" s="66">
        <f>RANK(N8,N$8:N$17,0)</f>
        <v>3</v>
      </c>
      <c r="P8" s="65">
        <f>VLOOKUP($A8,'Return Data'!$B$7:$R$2700,15,0)</f>
        <v>11.805999999999999</v>
      </c>
      <c r="Q8" s="66">
        <f>RANK(P8,P$8:P$17,0)</f>
        <v>1</v>
      </c>
      <c r="R8" s="65">
        <f>VLOOKUP($A8,'Return Data'!$B$7:$R$2700,16,0)</f>
        <v>9.3370999999999995</v>
      </c>
      <c r="S8" s="67">
        <f t="shared" ref="S8:S17" si="3">RANK(R8,R$8:R$17,0)</f>
        <v>9</v>
      </c>
    </row>
    <row r="9" spans="1:20" x14ac:dyDescent="0.3">
      <c r="A9" s="63" t="s">
        <v>555</v>
      </c>
      <c r="B9" s="64">
        <f>VLOOKUP($A9,'Return Data'!$B$7:$R$2700,3,0)</f>
        <v>44174</v>
      </c>
      <c r="C9" s="65">
        <f>VLOOKUP($A9,'Return Data'!$B$7:$R$2700,4,0)</f>
        <v>213.12299999999999</v>
      </c>
      <c r="D9" s="65">
        <f>VLOOKUP($A9,'Return Data'!$B$7:$R$2700,10,0)</f>
        <v>19.542000000000002</v>
      </c>
      <c r="E9" s="66">
        <f t="shared" si="0"/>
        <v>1</v>
      </c>
      <c r="F9" s="65">
        <f>VLOOKUP($A9,'Return Data'!$B$7:$R$2700,11,0)</f>
        <v>26.308599999999998</v>
      </c>
      <c r="G9" s="66">
        <f t="shared" si="1"/>
        <v>1</v>
      </c>
      <c r="H9" s="65">
        <f>VLOOKUP($A9,'Return Data'!$B$7:$R$2700,12,0)</f>
        <v>22.023</v>
      </c>
      <c r="I9" s="66">
        <f t="shared" si="2"/>
        <v>2</v>
      </c>
      <c r="J9" s="65">
        <f>VLOOKUP($A9,'Return Data'!$B$7:$R$2700,13,0)</f>
        <v>8.1826000000000008</v>
      </c>
      <c r="K9" s="66">
        <f>RANK(J9,J$8:J$17,0)</f>
        <v>8</v>
      </c>
      <c r="L9" s="65">
        <f>VLOOKUP($A9,'Return Data'!$B$7:$R$2700,17,0)</f>
        <v>8.2589000000000006</v>
      </c>
      <c r="M9" s="66">
        <f>RANK(L9,L$8:L$17,0)</f>
        <v>7</v>
      </c>
      <c r="N9" s="65">
        <f>VLOOKUP($A9,'Return Data'!$B$7:$R$2700,14,0)</f>
        <v>4.8330000000000002</v>
      </c>
      <c r="O9" s="66">
        <f>RANK(N9,N$8:N$17,0)</f>
        <v>5</v>
      </c>
      <c r="P9" s="65">
        <f>VLOOKUP($A9,'Return Data'!$B$7:$R$2700,15,0)</f>
        <v>11.1052</v>
      </c>
      <c r="Q9" s="66">
        <f>RANK(P9,P$8:P$17,0)</f>
        <v>2</v>
      </c>
      <c r="R9" s="65">
        <f>VLOOKUP($A9,'Return Data'!$B$7:$R$2700,16,0)</f>
        <v>16.3019</v>
      </c>
      <c r="S9" s="67">
        <f t="shared" si="3"/>
        <v>2</v>
      </c>
    </row>
    <row r="10" spans="1:20" x14ac:dyDescent="0.3">
      <c r="A10" s="63" t="s">
        <v>557</v>
      </c>
      <c r="B10" s="64">
        <f>VLOOKUP($A10,'Return Data'!$B$7:$R$2700,3,0)</f>
        <v>44174</v>
      </c>
      <c r="C10" s="65">
        <f>VLOOKUP($A10,'Return Data'!$B$7:$R$2700,4,0)</f>
        <v>42.09</v>
      </c>
      <c r="D10" s="65">
        <f>VLOOKUP($A10,'Return Data'!$B$7:$R$2700,10,0)</f>
        <v>11.2021</v>
      </c>
      <c r="E10" s="66">
        <f t="shared" si="0"/>
        <v>4</v>
      </c>
      <c r="F10" s="65">
        <f>VLOOKUP($A10,'Return Data'!$B$7:$R$2700,11,0)</f>
        <v>21.296800000000001</v>
      </c>
      <c r="G10" s="66">
        <f t="shared" si="1"/>
        <v>4</v>
      </c>
      <c r="H10" s="65">
        <f>VLOOKUP($A10,'Return Data'!$B$7:$R$2700,12,0)</f>
        <v>19.302700000000002</v>
      </c>
      <c r="I10" s="66">
        <f t="shared" si="2"/>
        <v>5</v>
      </c>
      <c r="J10" s="65">
        <f>VLOOKUP($A10,'Return Data'!$B$7:$R$2700,13,0)</f>
        <v>12.1503</v>
      </c>
      <c r="K10" s="66">
        <f>RANK(J10,J$8:J$17,0)</f>
        <v>6</v>
      </c>
      <c r="L10" s="65">
        <f>VLOOKUP($A10,'Return Data'!$B$7:$R$2700,17,0)</f>
        <v>11.7226</v>
      </c>
      <c r="M10" s="66">
        <f>RANK(L10,L$8:L$17,0)</f>
        <v>3</v>
      </c>
      <c r="N10" s="65">
        <f>VLOOKUP($A10,'Return Data'!$B$7:$R$2700,14,0)</f>
        <v>8.1816999999999993</v>
      </c>
      <c r="O10" s="66">
        <f>RANK(N10,N$8:N$17,0)</f>
        <v>1</v>
      </c>
      <c r="P10" s="65">
        <f>VLOOKUP($A10,'Return Data'!$B$7:$R$2700,15,0)</f>
        <v>10.4954</v>
      </c>
      <c r="Q10" s="66">
        <f>RANK(P10,P$8:P$17,0)</f>
        <v>3</v>
      </c>
      <c r="R10" s="65">
        <f>VLOOKUP($A10,'Return Data'!$B$7:$R$2700,16,0)</f>
        <v>10.849299999999999</v>
      </c>
      <c r="S10" s="67">
        <f t="shared" si="3"/>
        <v>6</v>
      </c>
    </row>
    <row r="11" spans="1:20" x14ac:dyDescent="0.3">
      <c r="A11" s="63" t="s">
        <v>560</v>
      </c>
      <c r="B11" s="64">
        <f>VLOOKUP($A11,'Return Data'!$B$7:$R$2700,3,0)</f>
        <v>44174</v>
      </c>
      <c r="C11" s="65">
        <f>VLOOKUP($A11,'Return Data'!$B$7:$R$2700,4,0)</f>
        <v>9.0075000000000003</v>
      </c>
      <c r="D11" s="65">
        <f>VLOOKUP($A11,'Return Data'!$B$7:$R$2700,10,0)</f>
        <v>6.3170999999999999</v>
      </c>
      <c r="E11" s="66">
        <f t="shared" si="0"/>
        <v>9</v>
      </c>
      <c r="F11" s="65">
        <f>VLOOKUP($A11,'Return Data'!$B$7:$R$2700,11,0)</f>
        <v>4.1402000000000001</v>
      </c>
      <c r="G11" s="66">
        <f t="shared" si="1"/>
        <v>10</v>
      </c>
      <c r="H11" s="65">
        <f>VLOOKUP($A11,'Return Data'!$B$7:$R$2700,12,0)</f>
        <v>-2.6153</v>
      </c>
      <c r="I11" s="66">
        <f t="shared" si="2"/>
        <v>9</v>
      </c>
      <c r="J11" s="65"/>
      <c r="K11" s="66"/>
      <c r="L11" s="65"/>
      <c r="M11" s="66"/>
      <c r="N11" s="65"/>
      <c r="O11" s="66"/>
      <c r="P11" s="65"/>
      <c r="Q11" s="66"/>
      <c r="R11" s="65">
        <f>VLOOKUP($A11,'Return Data'!$B$7:$R$2700,16,0)</f>
        <v>-9.9250000000000007</v>
      </c>
      <c r="S11" s="67">
        <f t="shared" si="3"/>
        <v>10</v>
      </c>
    </row>
    <row r="12" spans="1:20" x14ac:dyDescent="0.3">
      <c r="A12" s="63" t="s">
        <v>562</v>
      </c>
      <c r="B12" s="64">
        <f>VLOOKUP($A12,'Return Data'!$B$7:$R$2700,3,0)</f>
        <v>44174</v>
      </c>
      <c r="C12" s="65">
        <f>VLOOKUP($A12,'Return Data'!$B$7:$R$2700,4,0)</f>
        <v>12.565</v>
      </c>
      <c r="D12" s="65">
        <f>VLOOKUP($A12,'Return Data'!$B$7:$R$2700,10,0)</f>
        <v>8.4779</v>
      </c>
      <c r="E12" s="66">
        <f t="shared" si="0"/>
        <v>8</v>
      </c>
      <c r="F12" s="65">
        <f>VLOOKUP($A12,'Return Data'!$B$7:$R$2700,11,0)</f>
        <v>19.3597</v>
      </c>
      <c r="G12" s="66">
        <f t="shared" si="1"/>
        <v>6</v>
      </c>
      <c r="H12" s="65">
        <f>VLOOKUP($A12,'Return Data'!$B$7:$R$2700,12,0)</f>
        <v>18.437200000000001</v>
      </c>
      <c r="I12" s="66">
        <f t="shared" si="2"/>
        <v>6</v>
      </c>
      <c r="J12" s="65">
        <f>VLOOKUP($A12,'Return Data'!$B$7:$R$2700,13,0)</f>
        <v>12.791700000000001</v>
      </c>
      <c r="K12" s="66">
        <f>RANK(J12,J$8:J$17,0)</f>
        <v>4</v>
      </c>
      <c r="L12" s="65">
        <f>VLOOKUP($A12,'Return Data'!$B$7:$R$2700,17,0)</f>
        <v>12.637499999999999</v>
      </c>
      <c r="M12" s="66">
        <f>RANK(L12,L$8:L$17,0)</f>
        <v>2</v>
      </c>
      <c r="N12" s="65"/>
      <c r="O12" s="66"/>
      <c r="P12" s="65"/>
      <c r="Q12" s="66"/>
      <c r="R12" s="65">
        <f>VLOOKUP($A12,'Return Data'!$B$7:$R$2700,16,0)</f>
        <v>10.1883</v>
      </c>
      <c r="S12" s="67">
        <f t="shared" si="3"/>
        <v>8</v>
      </c>
    </row>
    <row r="13" spans="1:20" x14ac:dyDescent="0.3">
      <c r="A13" s="63" t="s">
        <v>564</v>
      </c>
      <c r="B13" s="64">
        <f>VLOOKUP($A13,'Return Data'!$B$7:$R$2700,3,0)</f>
        <v>44174</v>
      </c>
      <c r="C13" s="65">
        <f>VLOOKUP($A13,'Return Data'!$B$7:$R$2700,4,0)</f>
        <v>28.167999999999999</v>
      </c>
      <c r="D13" s="65">
        <f>VLOOKUP($A13,'Return Data'!$B$7:$R$2700,10,0)</f>
        <v>5.6287000000000003</v>
      </c>
      <c r="E13" s="66">
        <f t="shared" si="0"/>
        <v>10</v>
      </c>
      <c r="F13" s="65">
        <f>VLOOKUP($A13,'Return Data'!$B$7:$R$2700,11,0)</f>
        <v>13.4297</v>
      </c>
      <c r="G13" s="66">
        <f t="shared" si="1"/>
        <v>9</v>
      </c>
      <c r="H13" s="65">
        <f>VLOOKUP($A13,'Return Data'!$B$7:$R$2700,12,0)</f>
        <v>16.603899999999999</v>
      </c>
      <c r="I13" s="66">
        <f t="shared" si="2"/>
        <v>7</v>
      </c>
      <c r="J13" s="65">
        <f>VLOOKUP($A13,'Return Data'!$B$7:$R$2700,13,0)</f>
        <v>12.4247</v>
      </c>
      <c r="K13" s="66">
        <f>RANK(J13,J$8:J$17,0)</f>
        <v>5</v>
      </c>
      <c r="L13" s="65">
        <f>VLOOKUP($A13,'Return Data'!$B$7:$R$2700,17,0)</f>
        <v>9.8638999999999992</v>
      </c>
      <c r="M13" s="66">
        <f>RANK(L13,L$8:L$17,0)</f>
        <v>5</v>
      </c>
      <c r="N13" s="65">
        <f>VLOOKUP($A13,'Return Data'!$B$7:$R$2700,14,0)</f>
        <v>7.7283999999999997</v>
      </c>
      <c r="O13" s="66">
        <f>RANK(N13,N$8:N$17,0)</f>
        <v>2</v>
      </c>
      <c r="P13" s="65">
        <f>VLOOKUP($A13,'Return Data'!$B$7:$R$2700,15,0)</f>
        <v>7.7846000000000002</v>
      </c>
      <c r="Q13" s="66">
        <f>RANK(P13,P$8:P$17,0)</f>
        <v>5</v>
      </c>
      <c r="R13" s="65">
        <f>VLOOKUP($A13,'Return Data'!$B$7:$R$2700,16,0)</f>
        <v>11.0936</v>
      </c>
      <c r="S13" s="67">
        <f t="shared" si="3"/>
        <v>5</v>
      </c>
    </row>
    <row r="14" spans="1:20" x14ac:dyDescent="0.3">
      <c r="A14" s="63" t="s">
        <v>565</v>
      </c>
      <c r="B14" s="64">
        <f>VLOOKUP($A14,'Return Data'!$B$7:$R$2700,3,0)</f>
        <v>44174</v>
      </c>
      <c r="C14" s="65">
        <f>VLOOKUP($A14,'Return Data'!$B$7:$R$2700,4,0)</f>
        <v>102.69880000000001</v>
      </c>
      <c r="D14" s="65">
        <f>VLOOKUP($A14,'Return Data'!$B$7:$R$2700,10,0)</f>
        <v>10.553000000000001</v>
      </c>
      <c r="E14" s="66">
        <f t="shared" si="0"/>
        <v>6</v>
      </c>
      <c r="F14" s="65">
        <f>VLOOKUP($A14,'Return Data'!$B$7:$R$2700,11,0)</f>
        <v>19.548200000000001</v>
      </c>
      <c r="G14" s="66">
        <f t="shared" si="1"/>
        <v>5</v>
      </c>
      <c r="H14" s="65">
        <f>VLOOKUP($A14,'Return Data'!$B$7:$R$2700,12,0)</f>
        <v>14.6393</v>
      </c>
      <c r="I14" s="66">
        <f t="shared" si="2"/>
        <v>8</v>
      </c>
      <c r="J14" s="65">
        <f>VLOOKUP($A14,'Return Data'!$B$7:$R$2700,13,0)</f>
        <v>10.378399999999999</v>
      </c>
      <c r="K14" s="66">
        <f>RANK(J14,J$8:J$17,0)</f>
        <v>7</v>
      </c>
      <c r="L14" s="65">
        <f>VLOOKUP($A14,'Return Data'!$B$7:$R$2700,17,0)</f>
        <v>9.4840999999999998</v>
      </c>
      <c r="M14" s="66">
        <f>RANK(L14,L$8:L$17,0)</f>
        <v>6</v>
      </c>
      <c r="N14" s="65">
        <f>VLOOKUP($A14,'Return Data'!$B$7:$R$2700,14,0)</f>
        <v>6.7050999999999998</v>
      </c>
      <c r="O14" s="66">
        <f>RANK(N14,N$8:N$17,0)</f>
        <v>4</v>
      </c>
      <c r="P14" s="65">
        <f>VLOOKUP($A14,'Return Data'!$B$7:$R$2700,15,0)</f>
        <v>10.307700000000001</v>
      </c>
      <c r="Q14" s="66">
        <f>RANK(P14,P$8:P$17,0)</f>
        <v>4</v>
      </c>
      <c r="R14" s="65">
        <f>VLOOKUP($A14,'Return Data'!$B$7:$R$2700,16,0)</f>
        <v>15.590199999999999</v>
      </c>
      <c r="S14" s="67">
        <f t="shared" si="3"/>
        <v>3</v>
      </c>
    </row>
    <row r="15" spans="1:20" x14ac:dyDescent="0.3">
      <c r="A15" s="63" t="s">
        <v>568</v>
      </c>
      <c r="B15" s="64">
        <f>VLOOKUP($A15,'Return Data'!$B$7:$R$2700,3,0)</f>
        <v>44174</v>
      </c>
      <c r="C15" s="65">
        <f>VLOOKUP($A15,'Return Data'!$B$7:$R$2700,4,0)</f>
        <v>12.5311</v>
      </c>
      <c r="D15" s="65">
        <f>VLOOKUP($A15,'Return Data'!$B$7:$R$2700,10,0)</f>
        <v>10.804500000000001</v>
      </c>
      <c r="E15" s="66">
        <f t="shared" si="0"/>
        <v>5</v>
      </c>
      <c r="F15" s="65">
        <f>VLOOKUP($A15,'Return Data'!$B$7:$R$2700,11,0)</f>
        <v>18.389900000000001</v>
      </c>
      <c r="G15" s="66">
        <f t="shared" ref="G15" si="4">RANK(F15,F$8:F$17,0)</f>
        <v>7</v>
      </c>
      <c r="H15" s="65"/>
      <c r="I15" s="66"/>
      <c r="J15" s="65"/>
      <c r="K15" s="66"/>
      <c r="L15" s="65"/>
      <c r="M15" s="66"/>
      <c r="N15" s="65"/>
      <c r="O15" s="66"/>
      <c r="P15" s="65"/>
      <c r="Q15" s="66"/>
      <c r="R15" s="65">
        <f>VLOOKUP($A15,'Return Data'!$B$7:$R$2700,16,0)</f>
        <v>25.311</v>
      </c>
      <c r="S15" s="67">
        <f t="shared" si="3"/>
        <v>1</v>
      </c>
    </row>
    <row r="16" spans="1:20" x14ac:dyDescent="0.3">
      <c r="A16" s="63" t="s">
        <v>570</v>
      </c>
      <c r="B16" s="64">
        <f>VLOOKUP($A16,'Return Data'!$B$7:$R$2700,3,0)</f>
        <v>44174</v>
      </c>
      <c r="C16" s="65">
        <f>VLOOKUP($A16,'Return Data'!$B$7:$R$2700,4,0)</f>
        <v>12.275700000000001</v>
      </c>
      <c r="D16" s="65">
        <f>VLOOKUP($A16,'Return Data'!$B$7:$R$2700,10,0)</f>
        <v>9.7652000000000001</v>
      </c>
      <c r="E16" s="66">
        <f t="shared" si="0"/>
        <v>7</v>
      </c>
      <c r="F16" s="65">
        <f>VLOOKUP($A16,'Return Data'!$B$7:$R$2700,11,0)</f>
        <v>17.394400000000001</v>
      </c>
      <c r="G16" s="66">
        <f>RANK(F16,F$8:F$17,0)</f>
        <v>8</v>
      </c>
      <c r="H16" s="65">
        <f>VLOOKUP($A16,'Return Data'!$B$7:$R$2700,12,0)</f>
        <v>19.340299999999999</v>
      </c>
      <c r="I16" s="66">
        <f>RANK(H16,H$8:H$17,0)</f>
        <v>4</v>
      </c>
      <c r="J16" s="65">
        <f>VLOOKUP($A16,'Return Data'!$B$7:$R$2700,13,0)</f>
        <v>14.3574</v>
      </c>
      <c r="K16" s="66">
        <f>RANK(J16,J$8:J$17,0)</f>
        <v>3</v>
      </c>
      <c r="L16" s="65"/>
      <c r="M16" s="66"/>
      <c r="N16" s="65"/>
      <c r="O16" s="66"/>
      <c r="P16" s="65"/>
      <c r="Q16" s="66"/>
      <c r="R16" s="65">
        <f>VLOOKUP($A16,'Return Data'!$B$7:$R$2700,16,0)</f>
        <v>11.616099999999999</v>
      </c>
      <c r="S16" s="67">
        <f t="shared" si="3"/>
        <v>4</v>
      </c>
    </row>
    <row r="17" spans="1:19" x14ac:dyDescent="0.3">
      <c r="A17" s="63" t="s">
        <v>572</v>
      </c>
      <c r="B17" s="64">
        <f>VLOOKUP($A17,'Return Data'!$B$7:$R$2700,3,0)</f>
        <v>44174</v>
      </c>
      <c r="C17" s="65">
        <f>VLOOKUP($A17,'Return Data'!$B$7:$R$2700,4,0)</f>
        <v>13.48</v>
      </c>
      <c r="D17" s="65">
        <f>VLOOKUP($A17,'Return Data'!$B$7:$R$2700,10,0)</f>
        <v>12.0532</v>
      </c>
      <c r="E17" s="66">
        <f t="shared" si="0"/>
        <v>3</v>
      </c>
      <c r="F17" s="65">
        <f>VLOOKUP($A17,'Return Data'!$B$7:$R$2700,11,0)</f>
        <v>24.010999999999999</v>
      </c>
      <c r="G17" s="66">
        <f>RANK(F17,F$8:F$17,0)</f>
        <v>2</v>
      </c>
      <c r="H17" s="65">
        <f>VLOOKUP($A17,'Return Data'!$B$7:$R$2700,12,0)</f>
        <v>28.0152</v>
      </c>
      <c r="I17" s="66">
        <f>RANK(H17,H$8:H$17,0)</f>
        <v>1</v>
      </c>
      <c r="J17" s="65">
        <f>VLOOKUP($A17,'Return Data'!$B$7:$R$2700,13,0)</f>
        <v>20.896899999999999</v>
      </c>
      <c r="K17" s="66">
        <f>RANK(J17,J$8:J$17,0)</f>
        <v>1</v>
      </c>
      <c r="L17" s="65">
        <f>VLOOKUP($A17,'Return Data'!$B$7:$R$2700,17,0)</f>
        <v>15.288600000000001</v>
      </c>
      <c r="M17" s="66">
        <f>RANK(L17,L$8:L$17,0)</f>
        <v>1</v>
      </c>
      <c r="N17" s="65"/>
      <c r="O17" s="66"/>
      <c r="P17" s="65"/>
      <c r="Q17" s="66"/>
      <c r="R17" s="65">
        <f>VLOOKUP($A17,'Return Data'!$B$7:$R$2700,16,0)</f>
        <v>10.6607</v>
      </c>
      <c r="S17" s="67">
        <f t="shared" si="3"/>
        <v>7</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10.8446</v>
      </c>
      <c r="E19" s="74"/>
      <c r="F19" s="75">
        <f>AVERAGE(F8:F17)</f>
        <v>18.656510000000001</v>
      </c>
      <c r="G19" s="74"/>
      <c r="H19" s="75">
        <f>AVERAGE(H8:H17)</f>
        <v>17.407755555555557</v>
      </c>
      <c r="I19" s="74"/>
      <c r="J19" s="75">
        <f>AVERAGE(J8:J17)</f>
        <v>13.288025000000001</v>
      </c>
      <c r="K19" s="74"/>
      <c r="L19" s="75">
        <f>AVERAGE(L8:L17)</f>
        <v>11.25357142857143</v>
      </c>
      <c r="M19" s="74"/>
      <c r="N19" s="75">
        <f>AVERAGE(N8:N17)</f>
        <v>7.0180199999999999</v>
      </c>
      <c r="O19" s="74"/>
      <c r="P19" s="75">
        <f>AVERAGE(P8:P17)</f>
        <v>10.299779999999998</v>
      </c>
      <c r="Q19" s="74"/>
      <c r="R19" s="75">
        <f>AVERAGE(R8:R17)</f>
        <v>11.102320000000001</v>
      </c>
      <c r="S19" s="76"/>
    </row>
    <row r="20" spans="1:19" x14ac:dyDescent="0.3">
      <c r="A20" s="73" t="s">
        <v>28</v>
      </c>
      <c r="B20" s="74"/>
      <c r="C20" s="74"/>
      <c r="D20" s="75">
        <f>MIN(D8:D17)</f>
        <v>5.6287000000000003</v>
      </c>
      <c r="E20" s="74"/>
      <c r="F20" s="75">
        <f>MIN(F8:F17)</f>
        <v>4.1402000000000001</v>
      </c>
      <c r="G20" s="74"/>
      <c r="H20" s="75">
        <f>MIN(H8:H17)</f>
        <v>-2.6153</v>
      </c>
      <c r="I20" s="74"/>
      <c r="J20" s="75">
        <f>MIN(J8:J17)</f>
        <v>8.1826000000000008</v>
      </c>
      <c r="K20" s="74"/>
      <c r="L20" s="75">
        <f>MIN(L8:L17)</f>
        <v>8.2589000000000006</v>
      </c>
      <c r="M20" s="74"/>
      <c r="N20" s="75">
        <f>MIN(N8:N17)</f>
        <v>4.8330000000000002</v>
      </c>
      <c r="O20" s="74"/>
      <c r="P20" s="75">
        <f>MIN(P8:P17)</f>
        <v>7.7846000000000002</v>
      </c>
      <c r="Q20" s="74"/>
      <c r="R20" s="75">
        <f>MIN(R8:R17)</f>
        <v>-9.9250000000000007</v>
      </c>
      <c r="S20" s="76"/>
    </row>
    <row r="21" spans="1:19" ht="15" thickBot="1" x14ac:dyDescent="0.35">
      <c r="A21" s="77" t="s">
        <v>29</v>
      </c>
      <c r="B21" s="78"/>
      <c r="C21" s="78"/>
      <c r="D21" s="79">
        <f>MAX(D8:D17)</f>
        <v>19.542000000000002</v>
      </c>
      <c r="E21" s="78"/>
      <c r="F21" s="79">
        <f>MAX(F8:F17)</f>
        <v>26.308599999999998</v>
      </c>
      <c r="G21" s="78"/>
      <c r="H21" s="79">
        <f>MAX(H8:H17)</f>
        <v>28.0152</v>
      </c>
      <c r="I21" s="78"/>
      <c r="J21" s="79">
        <f>MAX(J8:J17)</f>
        <v>20.896899999999999</v>
      </c>
      <c r="K21" s="78"/>
      <c r="L21" s="79">
        <f>MAX(L8:L17)</f>
        <v>15.288600000000001</v>
      </c>
      <c r="M21" s="78"/>
      <c r="N21" s="79">
        <f>MAX(N8:N17)</f>
        <v>8.1816999999999993</v>
      </c>
      <c r="O21" s="78"/>
      <c r="P21" s="79">
        <f>MAX(P8:P17)</f>
        <v>11.805999999999999</v>
      </c>
      <c r="Q21" s="78"/>
      <c r="R21" s="79">
        <f>MAX(R8:R17)</f>
        <v>25.311</v>
      </c>
      <c r="S21" s="80"/>
    </row>
    <row r="22" spans="1:19" x14ac:dyDescent="0.3">
      <c r="A22" s="112" t="s">
        <v>432</v>
      </c>
    </row>
    <row r="23" spans="1:19" x14ac:dyDescent="0.3">
      <c r="A23" s="14" t="s">
        <v>340</v>
      </c>
    </row>
  </sheetData>
  <sheetProtection algorithmName="SHA-512" hashValue="bqSBa7TUt/4+5GlVL3bQtEsemv9J1aClDA7D4ORi+JcUu7r8ciK6qUDcdMsxhkc7qnrib+9m8cO0/gsDiNJp+g==" saltValue="BsPnGW3Xab8i9QKqdSqC6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120EDE1C-7D07-444D-A36D-788DDDC73D8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Index</vt:lpstr>
      <vt:lpstr>Equity - Value Fund (Direct)</vt:lpstr>
      <vt:lpstr>Equity - Value Fund (Regular)</vt:lpstr>
      <vt:lpstr>Equity - Large Cap (Direct)</vt:lpstr>
      <vt:lpstr>Equity - Large Cap (Regular)</vt:lpstr>
      <vt:lpstr>Hybrid - MultiAsset (Direct)</vt:lpstr>
      <vt:lpstr>Hybrid - MultiAsset (Regular)</vt:lpstr>
      <vt:lpstr>Hybrid - Bal. Advtg. (Direct)</vt:lpstr>
      <vt:lpstr>Hybrid - Bal. Advtg. (Regular)</vt:lpstr>
      <vt:lpstr>Hybrid - Agg. Hyb (Direct)</vt:lpstr>
      <vt:lpstr>Hybrid - Agg. Hyb (Regular)</vt:lpstr>
      <vt:lpstr>Hybrid - Conserv. Hyb (Direct)</vt:lpstr>
      <vt:lpstr>Hybrid - Conserv. Hyb (Regular)</vt:lpstr>
      <vt:lpstr>Equity - Savings (Direct)</vt:lpstr>
      <vt:lpstr>Equity - Savings (Regular)</vt:lpstr>
      <vt:lpstr>Equity - Arbitrage (Direct)</vt:lpstr>
      <vt:lpstr>Equity - Arbitrage (Regular)</vt:lpstr>
      <vt:lpstr>Equity - Contra (Direct)</vt:lpstr>
      <vt:lpstr>Equity - Contra (Regular)</vt:lpstr>
      <vt:lpstr>Equity - Divid. Yield (Direct)</vt:lpstr>
      <vt:lpstr>Equity - Divid. Yield (Regular)</vt:lpstr>
      <vt:lpstr>Equity - Focused (Direct)</vt:lpstr>
      <vt:lpstr>Equity - Focused (Regular)</vt:lpstr>
      <vt:lpstr>Equity - Small Cap (Direct)</vt:lpstr>
      <vt:lpstr>Equity - Small Cap (Regular)</vt:lpstr>
      <vt:lpstr>Equity - Mid Cap (Direct)</vt:lpstr>
      <vt:lpstr>Equity - Mid Cap (Regular)</vt:lpstr>
      <vt:lpstr>Equity - Multi Cap (Direct)</vt:lpstr>
      <vt:lpstr>Equity - Multi Cap (Regular)</vt:lpstr>
      <vt:lpstr>Equity - Large&amp;Mid (Direct)</vt:lpstr>
      <vt:lpstr>Equity - Large&amp;Mid (Regular)</vt:lpstr>
      <vt:lpstr>ELSS (Direct)</vt:lpstr>
      <vt:lpstr>ELSS (Regular)</vt:lpstr>
      <vt:lpstr>Equity - ESG Fund(Direct)</vt:lpstr>
      <vt:lpstr>Equity - ESG Fund(Regular)</vt:lpstr>
      <vt:lpstr>Debt - Short Durat (Direct)</vt:lpstr>
      <vt:lpstr>Debt - Short Durat (Regular)</vt:lpstr>
      <vt:lpstr>Debt - Med.Long Durat (Direct)</vt:lpstr>
      <vt:lpstr>Debt - Med.Long Durat (Regular)</vt:lpstr>
      <vt:lpstr>Debt - G-Sec (Direct)</vt:lpstr>
      <vt:lpstr>Debt - G-Sec (Regular)</vt:lpstr>
      <vt:lpstr>Debt - Bank.PSU (Direct)</vt:lpstr>
      <vt:lpstr>Debt - Bank.PSU (Regular)</vt:lpstr>
      <vt:lpstr>Gold ETFs</vt:lpstr>
      <vt:lpstr>Gold Funds</vt:lpstr>
      <vt:lpstr>Debt - Credit Risk (Direct)</vt:lpstr>
      <vt:lpstr>Debt - Credit Risk (Regular)</vt:lpstr>
      <vt:lpstr>Debt - Corporate (Direct)</vt:lpstr>
      <vt:lpstr>Debt - Corporate (Regular)</vt:lpstr>
      <vt:lpstr>Debt - Dynamic Bond (Direct)</vt:lpstr>
      <vt:lpstr>Debt - Dynamic Bond (Regular)</vt:lpstr>
      <vt:lpstr>Debt - Overnight (Direct)</vt:lpstr>
      <vt:lpstr>Debt - Overnight (Regular)</vt:lpstr>
      <vt:lpstr>Debt - Low Duraton (Direct)</vt:lpstr>
      <vt:lpstr>Debt - Low Duraton (Regular)</vt:lpstr>
      <vt:lpstr>Debt - Ultra Short (Direct)</vt:lpstr>
      <vt:lpstr>Debt - Ultra Short (Regular)</vt:lpstr>
      <vt:lpstr>Debt - Money Market (Direct)</vt:lpstr>
      <vt:lpstr>Debt - Money Market (Regular)</vt:lpstr>
      <vt:lpstr>Debt - Floating Rate (Direct)</vt:lpstr>
      <vt:lpstr>Debt - Floating Rate (Regular)</vt:lpstr>
      <vt:lpstr>Debt - Liquid (Direct)</vt:lpstr>
      <vt:lpstr>Debt - Liquid (Regular)</vt:lpstr>
      <vt:lpstr>Return Data</vt:lpstr>
      <vt:lpstr>Sheet1</vt:lpstr>
      <vt:lpstr>Sheet2</vt:lpstr>
      <vt:lpstr>Fund Class</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cp:lastModifiedBy>
  <dcterms:created xsi:type="dcterms:W3CDTF">2019-11-18T05:18:03Z</dcterms:created>
  <dcterms:modified xsi:type="dcterms:W3CDTF">2020-12-10T06:05:46Z</dcterms:modified>
</cp:coreProperties>
</file>